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" sheetId="1" state="visible" r:id="rId3"/>
    <sheet name="Daily Volumes" sheetId="2" state="visible" r:id="rId4"/>
    <sheet name="Sheet3" sheetId="3" state="visible" r:id="rId5"/>
  </sheets>
  <definedNames>
    <definedName function="false" hidden="false" localSheetId="1" name="_xlnm.Print_Titles" vbProcedure="false">'Daily Volumes'!$1:$5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<sst xmlns="http://schemas.openxmlformats.org/spreadsheetml/2006/main" count="43" uniqueCount="30">
  <si>
    <t xml:space="preserve">Columbia Gas Parking &amp; Lending</t>
  </si>
  <si>
    <t xml:space="preserve">Deal #</t>
  </si>
  <si>
    <t xml:space="preserve">PAL Volume</t>
  </si>
  <si>
    <t xml:space="preserve">w/o Index</t>
  </si>
  <si>
    <t xml:space="preserve">TCO</t>
  </si>
  <si>
    <t xml:space="preserve">PAL</t>
  </si>
  <si>
    <t xml:space="preserve">NYMEX</t>
  </si>
  <si>
    <t xml:space="preserve">Basis</t>
  </si>
  <si>
    <t xml:space="preserve">Index</t>
  </si>
  <si>
    <t xml:space="preserve">Total</t>
  </si>
  <si>
    <t xml:space="preserve">Indicator</t>
  </si>
  <si>
    <t xml:space="preserve">Volume</t>
  </si>
  <si>
    <t xml:space="preserve">Value</t>
  </si>
  <si>
    <t xml:space="preserve">PV Factor</t>
  </si>
  <si>
    <t xml:space="preserve">PV Value</t>
  </si>
  <si>
    <t xml:space="preserve">PAL Fee</t>
  </si>
  <si>
    <t xml:space="preserve">PV PAL Fee</t>
  </si>
  <si>
    <t xml:space="preserve">PV Profit</t>
  </si>
  <si>
    <t xml:space="preserve">p</t>
  </si>
  <si>
    <t xml:space="preserve">l</t>
  </si>
  <si>
    <t xml:space="preserve">Spread</t>
  </si>
  <si>
    <t xml:space="preserve">Totals</t>
  </si>
  <si>
    <t xml:space="preserve">Time Value</t>
  </si>
  <si>
    <t xml:space="preserve">Rate</t>
  </si>
  <si>
    <t xml:space="preserve">Daily PAL Fee Rate</t>
  </si>
  <si>
    <t xml:space="preserve">Daily</t>
  </si>
  <si>
    <t xml:space="preserve">Cumulative</t>
  </si>
  <si>
    <t xml:space="preserve">Balance</t>
  </si>
  <si>
    <t xml:space="preserve">Charge</t>
  </si>
  <si>
    <t xml:space="preserve">Daily Balance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</si>
</sst>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* #,##0.00_);_(* \(#,##0.00\);_(* \-??_);_(@_)"/>
    <numFmt numFmtId="168" formatCode="_(* #,##0_);_(* \(#,##0\);_(* \-??_);_(@_)"/>
    <numFmt numFmtId="169" formatCode="m/d/yy"/>
    <numFmt numFmtId="170" formatCode="[$-409]mmm\-yy"/>
    <numFmt numFmtId="171" formatCode="0.0000"/>
    <numFmt numFmtId="172" formatCode="0%"/>
    <numFmt numFmtId="173" formatCode="0.0%"/>
    <numFmt numFmtId="174" formatCode="_(\$* #,##0.0000_);_(\$* \(#,##0.0000\);_(\$* \-??_);_(@_)"/>
    <numFmt numFmtId="175" formatCode="_(\$* #,##0.0000000_);_(\$* \(#,##0.0000000\);_(\$* \-??_);_(@_)"/>
    <numFmt numFmtId="176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1" width="10.56"/>
    <col collapsed="false" customWidth="true" hidden="true" outlineLevel="0" max="3" min="3" style="1" width="9.7"/>
    <col collapsed="false" customWidth="true" hidden="false" outlineLevel="0" max="4" min="4" style="1" width="9.7"/>
    <col collapsed="false" customWidth="true" hidden="true" outlineLevel="0" max="5" min="5" style="1" width="9.7"/>
    <col collapsed="false" customWidth="true" hidden="false" outlineLevel="0" max="7" min="6" style="1" width="9.7"/>
    <col collapsed="false" customWidth="true" hidden="false" outlineLevel="0" max="8" min="8" style="2" width="8.7"/>
    <col collapsed="false" customWidth="true" hidden="false" outlineLevel="0" max="9" min="9" style="3" width="11.28"/>
    <col collapsed="false" customWidth="true" hidden="false" outlineLevel="0" max="10" min="10" style="4" width="15.7"/>
    <col collapsed="false" customWidth="true" hidden="false" outlineLevel="0" max="11" min="11" style="0" width="9.7"/>
    <col collapsed="false" customWidth="true" hidden="false" outlineLevel="0" max="12" min="12" style="0" width="15.7"/>
    <col collapsed="false" customWidth="true" hidden="false" outlineLevel="0" max="14" min="13" style="5" width="15.7"/>
    <col collapsed="false" customWidth="true" hidden="false" outlineLevel="0" max="15" min="15" style="0" width="14.14"/>
  </cols>
  <sheetData>
    <row r="1" customFormat="false" ht="15.75" hidden="false" customHeight="false" outlineLevel="0" collapsed="false">
      <c r="A1" s="6" t="s">
        <v>0</v>
      </c>
      <c r="I1" s="7" t="n">
        <v>36971</v>
      </c>
      <c r="J1" s="8" t="s">
        <v>1</v>
      </c>
    </row>
    <row r="3" customFormat="false" ht="12.75" hidden="false" customHeight="false" outlineLevel="0" collapsed="false">
      <c r="A3" s="9" t="s">
        <v>2</v>
      </c>
      <c r="B3" s="10" t="n">
        <v>310000</v>
      </c>
      <c r="E3" s="11" t="s">
        <v>3</v>
      </c>
      <c r="F3" s="11"/>
      <c r="G3" s="12"/>
      <c r="H3" s="12"/>
    </row>
    <row r="4" customFormat="false" ht="12.75" hidden="false" customHeight="false" outlineLevel="0" collapsed="false">
      <c r="D4" s="1" t="n">
        <v>0</v>
      </c>
      <c r="F4" s="1" t="n">
        <v>0</v>
      </c>
    </row>
    <row r="5" customFormat="false" ht="12.75" hidden="false" customHeight="false" outlineLevel="0" collapsed="false">
      <c r="B5" s="2"/>
      <c r="C5" s="2" t="s">
        <v>4</v>
      </c>
      <c r="D5" s="2" t="s">
        <v>4</v>
      </c>
      <c r="E5" s="2" t="s">
        <v>4</v>
      </c>
      <c r="F5" s="2" t="s">
        <v>4</v>
      </c>
      <c r="G5" s="2"/>
      <c r="H5" s="2" t="s">
        <v>5</v>
      </c>
      <c r="I5" s="13" t="s">
        <v>5</v>
      </c>
      <c r="J5" s="14"/>
      <c r="K5" s="15"/>
      <c r="L5" s="15"/>
      <c r="M5" s="16"/>
      <c r="N5" s="16"/>
      <c r="O5" s="15"/>
    </row>
    <row r="6" customFormat="false" ht="12.75" hidden="false" customHeight="false" outlineLevel="0" collapsed="false">
      <c r="B6" s="2" t="s">
        <v>6</v>
      </c>
      <c r="C6" s="2" t="s">
        <v>7</v>
      </c>
      <c r="D6" s="2" t="s">
        <v>7</v>
      </c>
      <c r="E6" s="2" t="s">
        <v>8</v>
      </c>
      <c r="F6" s="2" t="s">
        <v>8</v>
      </c>
      <c r="G6" s="2" t="s">
        <v>9</v>
      </c>
      <c r="H6" s="2" t="s">
        <v>10</v>
      </c>
      <c r="I6" s="13" t="s">
        <v>11</v>
      </c>
      <c r="J6" s="14" t="s">
        <v>12</v>
      </c>
      <c r="K6" s="15" t="s">
        <v>13</v>
      </c>
      <c r="L6" s="14" t="s">
        <v>14</v>
      </c>
      <c r="M6" s="16" t="s">
        <v>15</v>
      </c>
      <c r="N6" s="16" t="s">
        <v>16</v>
      </c>
      <c r="O6" s="15" t="s">
        <v>17</v>
      </c>
    </row>
    <row r="8" customFormat="false" ht="12.75" hidden="false" customHeight="false" outlineLevel="0" collapsed="false">
      <c r="A8" s="17" t="n">
        <v>36982</v>
      </c>
      <c r="C8" s="18" t="n">
        <v>0.225</v>
      </c>
      <c r="D8" s="18"/>
      <c r="E8" s="18"/>
      <c r="F8" s="18"/>
      <c r="G8" s="1" t="n">
        <v>5.485</v>
      </c>
      <c r="K8" s="19" t="n">
        <v>0.999723575073172</v>
      </c>
      <c r="L8" s="20"/>
    </row>
    <row r="9" customFormat="false" ht="12.75" hidden="false" customHeight="false" outlineLevel="0" collapsed="false">
      <c r="A9" s="17" t="n">
        <v>37012</v>
      </c>
      <c r="B9" s="1" t="n">
        <v>5.13</v>
      </c>
      <c r="C9" s="18" t="n">
        <v>0.25</v>
      </c>
      <c r="D9" s="18" t="n">
        <f aca="false">IF(H9="l",C9+$D$4,C9-$D$4)</f>
        <v>0.25</v>
      </c>
      <c r="E9" s="18" t="n">
        <v>0.01</v>
      </c>
      <c r="F9" s="18" t="n">
        <f aca="false">IF(H9="l",E9+$F$4,E9-$F$4)</f>
        <v>0.01</v>
      </c>
      <c r="G9" s="1" t="n">
        <f aca="false">B9+D9+F9</f>
        <v>5.39</v>
      </c>
      <c r="H9" s="2" t="s">
        <v>18</v>
      </c>
      <c r="I9" s="3" t="n">
        <f aca="false">IF(H9="l",$B$3,IF(H9="p",-$B$3,0))</f>
        <v>-310000</v>
      </c>
      <c r="J9" s="4" t="n">
        <f aca="false">IF($G$3="x",I8*(B8+C8),I8*G8)</f>
        <v>0</v>
      </c>
      <c r="K9" s="19" t="n">
        <v>0.995647163819416</v>
      </c>
      <c r="L9" s="20" t="n">
        <f aca="false">K9*J9</f>
        <v>0</v>
      </c>
      <c r="M9" s="5" t="n">
        <f aca="false">$M$36*'Daily Volumes'!G6</f>
        <v>-0</v>
      </c>
      <c r="N9" s="5" t="n">
        <f aca="false">M9*K9</f>
        <v>-0</v>
      </c>
    </row>
    <row r="10" customFormat="false" ht="12.75" hidden="false" customHeight="false" outlineLevel="0" collapsed="false">
      <c r="A10" s="17" t="n">
        <v>37043</v>
      </c>
      <c r="B10" s="1" t="n">
        <v>5.3</v>
      </c>
      <c r="C10" s="18" t="n">
        <v>0.225</v>
      </c>
      <c r="D10" s="18" t="n">
        <f aca="false">IF(H10="l",C10+$D$4,C10-$D$4)</f>
        <v>0.225</v>
      </c>
      <c r="E10" s="18" t="n">
        <v>0.0125</v>
      </c>
      <c r="F10" s="18" t="n">
        <f aca="false">IF(H10="l",E10+$F$4,E10-$F$4)</f>
        <v>0.0125</v>
      </c>
      <c r="G10" s="1" t="n">
        <f aca="false">B10+D10+F10</f>
        <v>5.5375</v>
      </c>
      <c r="I10" s="3" t="n">
        <f aca="false">IF(H10="l",$B$3,IF(H10="p",-$B$3,0))</f>
        <v>0</v>
      </c>
      <c r="J10" s="4" t="n">
        <f aca="false">IF($G$3="x",I9*(B9+C9),I9*G9)</f>
        <v>-1670900</v>
      </c>
      <c r="K10" s="19" t="n">
        <v>0.991546130408371</v>
      </c>
      <c r="L10" s="20" t="n">
        <f aca="false">K10*J10</f>
        <v>-1656774.42929935</v>
      </c>
      <c r="M10" s="5" t="n">
        <f aca="false">$M$36*'Daily Volumes'!G7</f>
        <v>3968</v>
      </c>
      <c r="N10" s="5" t="n">
        <f aca="false">M10*K10</f>
        <v>3934.45504546042</v>
      </c>
    </row>
    <row r="11" customFormat="false" ht="12.75" hidden="false" customHeight="false" outlineLevel="0" collapsed="false">
      <c r="A11" s="17" t="n">
        <v>37073</v>
      </c>
      <c r="B11" s="1" t="n">
        <v>5.35</v>
      </c>
      <c r="C11" s="18" t="n">
        <v>0.23</v>
      </c>
      <c r="D11" s="18" t="n">
        <f aca="false">IF(H11="l",C11+$D$4,C11-$D$4)</f>
        <v>0.23</v>
      </c>
      <c r="E11" s="18" t="n">
        <v>0.0025</v>
      </c>
      <c r="F11" s="18" t="n">
        <f aca="false">IF(H11="l",E11+$F$4,E11-$F$4)</f>
        <v>0.0025</v>
      </c>
      <c r="G11" s="1" t="n">
        <f aca="false">B11+D11+F11</f>
        <v>5.5825</v>
      </c>
      <c r="I11" s="3" t="n">
        <f aca="false">IF(H11="l",$B$3,IF(H11="p",-$B$3,0))</f>
        <v>0</v>
      </c>
      <c r="J11" s="4" t="n">
        <f aca="false">IF($G$3="x",I10*(B10+C10),I10*G10)</f>
        <v>0</v>
      </c>
      <c r="K11" s="19" t="n">
        <v>0.98773044101502</v>
      </c>
      <c r="L11" s="20" t="n">
        <f aca="false">K11*J11</f>
        <v>0</v>
      </c>
      <c r="M11" s="5" t="n">
        <f aca="false">$M$36*'Daily Volumes'!G8</f>
        <v>7440</v>
      </c>
      <c r="N11" s="5" t="n">
        <f aca="false">M11*K11</f>
        <v>7348.71448115175</v>
      </c>
    </row>
    <row r="12" customFormat="false" ht="12.75" hidden="false" customHeight="false" outlineLevel="0" collapsed="false">
      <c r="A12" s="17" t="n">
        <v>37104</v>
      </c>
      <c r="B12" s="1" t="n">
        <v>5.37</v>
      </c>
      <c r="C12" s="18" t="n">
        <v>0.23</v>
      </c>
      <c r="D12" s="18" t="n">
        <f aca="false">IF(H12="l",C12+$D$4,C12-$D$4)</f>
        <v>0.23</v>
      </c>
      <c r="E12" s="18" t="n">
        <v>0.0025</v>
      </c>
      <c r="F12" s="18" t="n">
        <f aca="false">IF(H12="l",E12+$F$4,E12-$F$4)</f>
        <v>0.0025</v>
      </c>
      <c r="G12" s="1" t="n">
        <f aca="false">B12+D12+F12</f>
        <v>5.6025</v>
      </c>
      <c r="I12" s="3" t="n">
        <f aca="false">IF(H12="l",$B$3,IF(H12="p",-$B$3,0))</f>
        <v>0</v>
      </c>
      <c r="J12" s="4" t="n">
        <f aca="false">IF($G$3="x",I11*(B11+C11),I11*G11)</f>
        <v>0</v>
      </c>
      <c r="K12" s="19" t="n">
        <v>0.983919673975546</v>
      </c>
      <c r="L12" s="20" t="n">
        <f aca="false">K12*J12</f>
        <v>0</v>
      </c>
      <c r="M12" s="5" t="n">
        <f aca="false">$M$36*'Daily Volumes'!G9</f>
        <v>7688</v>
      </c>
      <c r="N12" s="5" t="n">
        <f aca="false">M12*K12</f>
        <v>7564.374453524</v>
      </c>
    </row>
    <row r="13" customFormat="false" ht="12.75" hidden="false" customHeight="false" outlineLevel="0" collapsed="false">
      <c r="A13" s="17" t="n">
        <v>37135</v>
      </c>
      <c r="B13" s="1" t="n">
        <v>5.35</v>
      </c>
      <c r="C13" s="18" t="n">
        <v>0.18</v>
      </c>
      <c r="D13" s="18" t="n">
        <f aca="false">IF(H13="l",C13+$D$4,C13-$D$4)</f>
        <v>0.18</v>
      </c>
      <c r="E13" s="18" t="n">
        <v>0.0025</v>
      </c>
      <c r="F13" s="18" t="n">
        <f aca="false">IF(H13="l",E13+$F$4,E13-$F$4)</f>
        <v>0.0025</v>
      </c>
      <c r="G13" s="1" t="n">
        <f aca="false">B13+D13+F13</f>
        <v>5.5325</v>
      </c>
      <c r="I13" s="3" t="n">
        <f aca="false">IF(H13="l",$B$3,IF(H13="p",-$B$3,0))</f>
        <v>0</v>
      </c>
      <c r="J13" s="4" t="n">
        <f aca="false">IF($G$3="x",I12*(B12+C12),I12*G12)</f>
        <v>0</v>
      </c>
      <c r="K13" s="19" t="n">
        <v>0.980179469816869</v>
      </c>
      <c r="L13" s="20" t="n">
        <f aca="false">K13*J13</f>
        <v>0</v>
      </c>
      <c r="M13" s="5" t="n">
        <f aca="false">$M$36*'Daily Volumes'!G10</f>
        <v>7688</v>
      </c>
      <c r="N13" s="5" t="n">
        <f aca="false">M13*K13</f>
        <v>7535.61976395209</v>
      </c>
    </row>
    <row r="14" customFormat="false" ht="12.75" hidden="false" customHeight="false" outlineLevel="0" collapsed="false">
      <c r="A14" s="17" t="n">
        <v>37165</v>
      </c>
      <c r="B14" s="1" t="n">
        <v>5.35</v>
      </c>
      <c r="C14" s="18" t="n">
        <v>0.225</v>
      </c>
      <c r="D14" s="18" t="n">
        <f aca="false">IF(H14="l",C14+$D$4,C14-$D$4)</f>
        <v>0.225</v>
      </c>
      <c r="E14" s="18" t="n">
        <v>0.0025</v>
      </c>
      <c r="F14" s="18" t="n">
        <f aca="false">IF(H14="l",E14+$F$4,E14-$F$4)</f>
        <v>0.0025</v>
      </c>
      <c r="G14" s="1" t="n">
        <f aca="false">B14+D14+F14</f>
        <v>5.5775</v>
      </c>
      <c r="I14" s="3" t="n">
        <f aca="false">IF(H14="l",$B$3,IF(H14="p",-$B$3,0))</f>
        <v>0</v>
      </c>
      <c r="J14" s="4" t="n">
        <f aca="false">IF($G$3="x",I13*(B13+C13),I13*G13)</f>
        <v>0</v>
      </c>
      <c r="K14" s="19" t="n">
        <v>0.976574656048902</v>
      </c>
      <c r="L14" s="20" t="n">
        <f aca="false">K14*J14</f>
        <v>0</v>
      </c>
      <c r="M14" s="5" t="n">
        <f aca="false">$M$36*'Daily Volumes'!G11</f>
        <v>7440</v>
      </c>
      <c r="N14" s="5" t="n">
        <f aca="false">M14*K14</f>
        <v>7265.71544100383</v>
      </c>
    </row>
    <row r="15" customFormat="false" ht="12.75" hidden="false" customHeight="false" outlineLevel="0" collapsed="false">
      <c r="A15" s="17" t="n">
        <v>37196</v>
      </c>
      <c r="B15" s="1" t="n">
        <v>5.47</v>
      </c>
      <c r="C15" s="18" t="n">
        <v>0.28</v>
      </c>
      <c r="D15" s="18" t="n">
        <f aca="false">IF(H15="l",C15+$D$4,C15-$D$4)</f>
        <v>0.28</v>
      </c>
      <c r="E15" s="18" t="n">
        <v>0.03</v>
      </c>
      <c r="F15" s="18" t="n">
        <f aca="false">IF(H15="l",E15+$F$4,E15-$F$4)</f>
        <v>0.03</v>
      </c>
      <c r="G15" s="1" t="n">
        <f aca="false">B15+D15+F15</f>
        <v>5.78</v>
      </c>
      <c r="I15" s="3" t="n">
        <f aca="false">IF(H15="l",$B$3,IF(H15="p",-$B$3,0))</f>
        <v>0</v>
      </c>
      <c r="J15" s="4" t="n">
        <f aca="false">IF($G$3="x",I14*(B14+C14),I14*G14)</f>
        <v>0</v>
      </c>
      <c r="K15" s="19" t="n">
        <v>0.972912543208963</v>
      </c>
      <c r="L15" s="20" t="n">
        <f aca="false">K15*J15</f>
        <v>0</v>
      </c>
      <c r="M15" s="5" t="n">
        <f aca="false">$M$36*'Daily Volumes'!G12</f>
        <v>7688</v>
      </c>
      <c r="N15" s="5" t="n">
        <f aca="false">M15*K15</f>
        <v>7479.75163219051</v>
      </c>
    </row>
    <row r="16" customFormat="false" ht="12.75" hidden="false" customHeight="false" outlineLevel="0" collapsed="false">
      <c r="A16" s="17" t="n">
        <v>37226</v>
      </c>
      <c r="B16" s="1" t="n">
        <v>5.415</v>
      </c>
      <c r="C16" s="18" t="n">
        <v>0.32</v>
      </c>
      <c r="D16" s="18" t="n">
        <f aca="false">IF(H16="l",C16+$D$4,C16-$D$4)</f>
        <v>0.32</v>
      </c>
      <c r="E16" s="18" t="n">
        <v>0.03</v>
      </c>
      <c r="F16" s="18" t="n">
        <f aca="false">IF(H16="l",E16+$F$4,E16-$F$4)</f>
        <v>0.03</v>
      </c>
      <c r="G16" s="1" t="n">
        <f aca="false">B16+D16+F16</f>
        <v>5.765</v>
      </c>
      <c r="H16" s="2" t="s">
        <v>19</v>
      </c>
      <c r="I16" s="3" t="n">
        <f aca="false">IF(H16="l",$B$3,IF(H16="p",-$B$3,0))</f>
        <v>310000</v>
      </c>
      <c r="J16" s="4" t="n">
        <f aca="false">IF($G$3="x",I15*(B15+C15),I15*G15)</f>
        <v>0</v>
      </c>
      <c r="K16" s="19" t="n">
        <v>0.969366385603819</v>
      </c>
      <c r="L16" s="20" t="n">
        <f aca="false">K16*J16</f>
        <v>0</v>
      </c>
      <c r="M16" s="5" t="n">
        <f aca="false">$M$36*'Daily Volumes'!G13</f>
        <v>7440</v>
      </c>
      <c r="N16" s="5" t="n">
        <f aca="false">M16*K16</f>
        <v>7212.08590889242</v>
      </c>
    </row>
    <row r="17" customFormat="false" ht="12.75" hidden="false" customHeight="false" outlineLevel="0" collapsed="false">
      <c r="A17" s="17" t="n">
        <v>37257</v>
      </c>
      <c r="B17" s="1" t="n">
        <v>5.45</v>
      </c>
      <c r="C17" s="18" t="n">
        <v>0.31</v>
      </c>
      <c r="D17" s="18" t="n">
        <f aca="false">IF(H17="l",C17+$D$4,C17-$D$4)</f>
        <v>0.31</v>
      </c>
      <c r="E17" s="18" t="n">
        <v>0.03</v>
      </c>
      <c r="F17" s="18" t="n">
        <f aca="false">IF(H17="l",E17+$F$4,E17-$F$4)</f>
        <v>0.03</v>
      </c>
      <c r="G17" s="1" t="n">
        <f aca="false">B17+D17+F17</f>
        <v>5.79</v>
      </c>
      <c r="I17" s="3" t="n">
        <f aca="false">IF(H17="l",$B$3,IF(H17="p",-$B$3,0))</f>
        <v>0</v>
      </c>
      <c r="J17" s="4" t="n">
        <f aca="false">IF($G$3="x",I16*(B16+C16),I16*G16)</f>
        <v>1787150</v>
      </c>
      <c r="K17" s="19" t="n">
        <v>0.965613511151104</v>
      </c>
      <c r="L17" s="20" t="n">
        <f aca="false">K17*J17</f>
        <v>1725696.1864537</v>
      </c>
      <c r="M17" s="5" t="n">
        <f aca="false">$M$36*'Daily Volumes'!G14</f>
        <v>3720</v>
      </c>
      <c r="N17" s="5" t="n">
        <f aca="false">M17*K17</f>
        <v>3592.08226148211</v>
      </c>
    </row>
    <row r="18" customFormat="false" ht="12.75" hidden="false" customHeight="false" outlineLevel="0" collapsed="false">
      <c r="A18" s="17" t="n">
        <v>37288</v>
      </c>
      <c r="B18" s="1" t="n">
        <v>5.43</v>
      </c>
      <c r="C18" s="18" t="n">
        <v>0.32</v>
      </c>
      <c r="D18" s="18" t="n">
        <f aca="false">IF(H18="l",C18+$D$4,C18-$D$4)</f>
        <v>0.32</v>
      </c>
      <c r="E18" s="18" t="n">
        <v>0.03</v>
      </c>
      <c r="F18" s="18" t="n">
        <f aca="false">IF(H18="l",E18+$F$4,E18-$F$4)</f>
        <v>0.03</v>
      </c>
      <c r="G18" s="1" t="n">
        <f aca="false">B18+D18+F18</f>
        <v>5.78</v>
      </c>
      <c r="I18" s="3" t="n">
        <f aca="false">IF(H18="l",$B$3,IF(H18="p",-$B$3,0))</f>
        <v>0</v>
      </c>
      <c r="J18" s="4" t="n">
        <f aca="false">IF($G$3="x",I17*(B17+C17),I17*G17)</f>
        <v>0</v>
      </c>
      <c r="K18" s="19" t="n">
        <v>0.961879829982223</v>
      </c>
      <c r="L18" s="20" t="n">
        <f aca="false">K18*J18</f>
        <v>0</v>
      </c>
      <c r="M18" s="5" t="n">
        <f aca="false">$M$36*'Daily Volumes'!G15</f>
        <v>-0</v>
      </c>
      <c r="N18" s="5" t="n">
        <f aca="false">M18*K18</f>
        <v>-0</v>
      </c>
    </row>
    <row r="19" customFormat="false" ht="12.75" hidden="false" customHeight="false" outlineLevel="0" collapsed="false">
      <c r="A19" s="17" t="n">
        <v>37316</v>
      </c>
      <c r="B19" s="1" t="n">
        <v>5</v>
      </c>
      <c r="C19" s="18" t="n">
        <v>0.32</v>
      </c>
      <c r="D19" s="18" t="n">
        <f aca="false">IF(H19="l",C19+$D$4,C19-$D$4)</f>
        <v>0.32</v>
      </c>
      <c r="E19" s="18" t="n">
        <v>0.03</v>
      </c>
      <c r="F19" s="18" t="n">
        <f aca="false">IF(H19="l",E19+$F$4,E19-$F$4)</f>
        <v>0.03</v>
      </c>
      <c r="G19" s="1" t="n">
        <f aca="false">B19+D19+F19</f>
        <v>5.35</v>
      </c>
      <c r="I19" s="3" t="n">
        <f aca="false">IF(H19="l",$B$3,IF(H19="p",-$B$3,0))</f>
        <v>0</v>
      </c>
      <c r="J19" s="4" t="n">
        <f aca="false">IF($G$3="x",I18*(B18+C18),I18*G18)</f>
        <v>0</v>
      </c>
      <c r="K19" s="19" t="n">
        <v>0.95851460800228</v>
      </c>
      <c r="L19" s="20" t="n">
        <f aca="false">K19*J19</f>
        <v>0</v>
      </c>
      <c r="M19" s="5" t="n">
        <f aca="false">$M$36*'Daily Volumes'!G16</f>
        <v>-0</v>
      </c>
      <c r="N19" s="5" t="n">
        <f aca="false">M19*K19</f>
        <v>-0</v>
      </c>
    </row>
    <row r="20" customFormat="false" ht="12.75" hidden="false" customHeight="false" outlineLevel="0" collapsed="false">
      <c r="A20" s="17" t="n">
        <v>37347</v>
      </c>
      <c r="B20" s="1" t="n">
        <v>4.5</v>
      </c>
      <c r="C20" s="18" t="n">
        <v>0.205</v>
      </c>
      <c r="D20" s="18" t="n">
        <f aca="false">IF(H20="l",C20+$D$4,C20-$D$4)</f>
        <v>0.205</v>
      </c>
      <c r="E20" s="18" t="n">
        <v>0.0175</v>
      </c>
      <c r="F20" s="18" t="n">
        <f aca="false">IF(H20="l",E20+$F$4,E20-$F$4)</f>
        <v>0.0175</v>
      </c>
      <c r="G20" s="1" t="n">
        <f aca="false">B20+D20+F20</f>
        <v>4.7225</v>
      </c>
      <c r="I20" s="3" t="n">
        <f aca="false">IF(H20="l",$B$3,IF(H20="p",-$B$3,0))</f>
        <v>0</v>
      </c>
      <c r="J20" s="4" t="n">
        <f aca="false">IF($G$3="x",I19*(B19+C19),I19*G19)</f>
        <v>0</v>
      </c>
      <c r="K20" s="19" t="n">
        <v>0.954774467165146</v>
      </c>
      <c r="L20" s="20" t="n">
        <f aca="false">K20*J20</f>
        <v>0</v>
      </c>
      <c r="M20" s="5" t="n">
        <f aca="false">$M$36*'Daily Volumes'!G17</f>
        <v>-0</v>
      </c>
      <c r="N20" s="5" t="n">
        <f aca="false">M20*K20</f>
        <v>-0</v>
      </c>
    </row>
    <row r="21" customFormat="false" ht="12.75" hidden="false" customHeight="false" outlineLevel="0" collapsed="false">
      <c r="A21" s="17" t="n">
        <v>37377</v>
      </c>
      <c r="B21" s="1" t="n">
        <v>4.5</v>
      </c>
      <c r="C21" s="18" t="n">
        <v>0.195</v>
      </c>
      <c r="D21" s="18" t="n">
        <f aca="false">IF(H21="l",C21+$D$4,C21-$D$4)</f>
        <v>0.195</v>
      </c>
      <c r="E21" s="18" t="n">
        <v>0.01</v>
      </c>
      <c r="F21" s="18" t="n">
        <f aca="false">IF(H21="l",E21+$F$4,E21-$F$4)</f>
        <v>0.01</v>
      </c>
      <c r="G21" s="1" t="n">
        <f aca="false">B21+D21+F21</f>
        <v>4.705</v>
      </c>
      <c r="I21" s="3" t="n">
        <f aca="false">IF(H21="l",$B$3,IF(H21="p",-$B$3,0))</f>
        <v>0</v>
      </c>
      <c r="J21" s="4" t="n">
        <f aca="false">IF($G$3="x",I20*(B20+C20),I20*G20)</f>
        <v>0</v>
      </c>
      <c r="K21" s="19" t="n">
        <v>0.951168768628993</v>
      </c>
      <c r="L21" s="20" t="n">
        <f aca="false">K21*J21</f>
        <v>0</v>
      </c>
      <c r="M21" s="5" t="n">
        <f aca="false">$M$36*'Daily Volumes'!G18</f>
        <v>-0</v>
      </c>
      <c r="N21" s="5" t="n">
        <f aca="false">M21*K21</f>
        <v>-0</v>
      </c>
    </row>
    <row r="22" customFormat="false" ht="12.75" hidden="false" customHeight="false" outlineLevel="0" collapsed="false">
      <c r="A22" s="17" t="n">
        <v>37408</v>
      </c>
      <c r="B22" s="1" t="n">
        <v>4.3</v>
      </c>
      <c r="C22" s="18" t="n">
        <v>0.205</v>
      </c>
      <c r="D22" s="18" t="n">
        <f aca="false">IF(H22="l",C22+$D$4,C22-$D$4)</f>
        <v>0.205</v>
      </c>
      <c r="E22" s="18" t="n">
        <v>0.0125</v>
      </c>
      <c r="F22" s="18" t="n">
        <f aca="false">IF(H22="l",E22+$F$4,E22-$F$4)</f>
        <v>0.0125</v>
      </c>
      <c r="G22" s="1" t="n">
        <f aca="false">B22+D22+F22</f>
        <v>4.5175</v>
      </c>
      <c r="I22" s="3" t="n">
        <f aca="false">IF(H22="l",$B$3,IF(H22="p",-$B$3,0))</f>
        <v>0</v>
      </c>
      <c r="J22" s="4" t="n">
        <f aca="false">IF($G$3="x",I21*(B21+C21),I21*G21)</f>
        <v>0</v>
      </c>
      <c r="K22" s="19" t="n">
        <v>0.947406206186989</v>
      </c>
      <c r="L22" s="20" t="n">
        <f aca="false">K22*J22</f>
        <v>0</v>
      </c>
      <c r="M22" s="5" t="n">
        <f aca="false">$M$36*'Daily Volumes'!G19</f>
        <v>-0</v>
      </c>
      <c r="N22" s="5" t="n">
        <f aca="false">M22*K22</f>
        <v>-0</v>
      </c>
    </row>
    <row r="23" customFormat="false" ht="12.75" hidden="false" customHeight="false" outlineLevel="0" collapsed="false">
      <c r="A23" s="17" t="n">
        <v>37438</v>
      </c>
      <c r="C23" s="18" t="n">
        <v>0.24</v>
      </c>
      <c r="D23" s="18" t="n">
        <f aca="false">IF(H23="l",C23+$D$4,C23-$D$4)</f>
        <v>0.24</v>
      </c>
      <c r="E23" s="18" t="n">
        <v>0.0125</v>
      </c>
      <c r="F23" s="18" t="n">
        <f aca="false">IF(H23="l",E23+$F$4,E23-$F$4)</f>
        <v>0.0125</v>
      </c>
      <c r="G23" s="1" t="n">
        <f aca="false">B23+D23+F23</f>
        <v>0.2525</v>
      </c>
      <c r="I23" s="3" t="n">
        <f aca="false">IF(H23="l",$B$3,IF(H23="p",-$B$3,0))</f>
        <v>0</v>
      </c>
      <c r="J23" s="4" t="n">
        <f aca="false">IF($G$3="x",I22*(B22+C22),I22*G22)</f>
        <v>0</v>
      </c>
      <c r="K23" s="19" t="n">
        <v>0.943679566316427</v>
      </c>
      <c r="L23" s="20" t="n">
        <f aca="false">K23*J23</f>
        <v>0</v>
      </c>
      <c r="M23" s="5" t="n">
        <f aca="false">$M$36*'Daily Volumes'!G20</f>
        <v>-0</v>
      </c>
      <c r="N23" s="5" t="n">
        <f aca="false">M23*K23</f>
        <v>-0</v>
      </c>
    </row>
    <row r="24" customFormat="false" ht="12.75" hidden="false" customHeight="false" outlineLevel="0" collapsed="false">
      <c r="A24" s="17" t="n">
        <v>37469</v>
      </c>
      <c r="C24" s="18" t="n">
        <v>0.24</v>
      </c>
      <c r="D24" s="18" t="n">
        <f aca="false">IF(H24="l",C24+$D$4,C24-$D$4)</f>
        <v>0.24</v>
      </c>
      <c r="E24" s="18" t="n">
        <v>0.0125</v>
      </c>
      <c r="F24" s="18" t="n">
        <f aca="false">IF(H24="l",E24+$F$4,E24-$F$4)</f>
        <v>0.0125</v>
      </c>
      <c r="G24" s="1" t="n">
        <f aca="false">B24+D24+F24</f>
        <v>0.2525</v>
      </c>
      <c r="I24" s="3" t="n">
        <f aca="false">IF(H24="l",$B$3,IF(H24="p",-$B$3,0))</f>
        <v>0</v>
      </c>
      <c r="J24" s="4" t="n">
        <f aca="false">IF($G$3="x",I23*(B23+C23),I23*G23)</f>
        <v>0</v>
      </c>
      <c r="K24" s="19" t="n">
        <v>0.939829315479053</v>
      </c>
      <c r="L24" s="20" t="n">
        <f aca="false">K24*J24</f>
        <v>0</v>
      </c>
      <c r="M24" s="5" t="n">
        <f aca="false">$M$36*'Daily Volumes'!G21</f>
        <v>-0</v>
      </c>
      <c r="N24" s="5" t="n">
        <f aca="false">M24*K24</f>
        <v>-0</v>
      </c>
    </row>
    <row r="25" customFormat="false" ht="12.75" hidden="false" customHeight="false" outlineLevel="0" collapsed="false">
      <c r="A25" s="17" t="n">
        <v>37500</v>
      </c>
      <c r="C25" s="18" t="n">
        <v>0.21</v>
      </c>
      <c r="D25" s="18" t="n">
        <f aca="false">IF(H25="l",C25+$D$4,C25-$D$4)</f>
        <v>0.21</v>
      </c>
      <c r="E25" s="18" t="n">
        <v>0.0125</v>
      </c>
      <c r="F25" s="18" t="n">
        <f aca="false">IF(H25="l",E25+$F$4,E25-$F$4)</f>
        <v>0.0125</v>
      </c>
      <c r="G25" s="1" t="n">
        <f aca="false">B25+D25+F25</f>
        <v>0.2225</v>
      </c>
      <c r="I25" s="3" t="n">
        <f aca="false">IF(H25="l",$B$3,IF(H25="p",-$B$3,0))</f>
        <v>0</v>
      </c>
      <c r="J25" s="4" t="n">
        <f aca="false">IF($G$3="x",I24*(B24+C24),I24*G24)</f>
        <v>0</v>
      </c>
      <c r="K25" s="19" t="n">
        <v>0.935945958110696</v>
      </c>
      <c r="L25" s="20" t="n">
        <f aca="false">K25*J25</f>
        <v>0</v>
      </c>
      <c r="M25" s="5" t="n">
        <f aca="false">$M$36*'Daily Volumes'!G22</f>
        <v>-0</v>
      </c>
      <c r="N25" s="5" t="n">
        <f aca="false">M25*K25</f>
        <v>-0</v>
      </c>
    </row>
    <row r="26" customFormat="false" ht="12.75" hidden="false" customHeight="false" outlineLevel="0" collapsed="false">
      <c r="A26" s="17" t="n">
        <v>37530</v>
      </c>
      <c r="C26" s="18" t="n">
        <v>0.205</v>
      </c>
      <c r="D26" s="18" t="n">
        <f aca="false">IF(H26="l",C26+$D$4,C26-$D$4)</f>
        <v>0.205</v>
      </c>
      <c r="E26" s="18" t="n">
        <v>0.0125</v>
      </c>
      <c r="F26" s="18" t="n">
        <f aca="false">IF(H26="l",E26+$F$4,E26-$F$4)</f>
        <v>0.0125</v>
      </c>
      <c r="G26" s="1" t="n">
        <f aca="false">B26+D26+F26</f>
        <v>0.2175</v>
      </c>
      <c r="I26" s="3" t="n">
        <f aca="false">IF(H26="l",$B$3,IF(H26="p",-$B$3,0))</f>
        <v>0</v>
      </c>
      <c r="J26" s="4" t="n">
        <f aca="false">IF($G$3="x",I25*(B25+C25),I25*G25)</f>
        <v>0</v>
      </c>
      <c r="K26" s="19" t="n">
        <v>0.932115889669343</v>
      </c>
      <c r="L26" s="20" t="n">
        <f aca="false">K26*J26</f>
        <v>0</v>
      </c>
      <c r="M26" s="5" t="n">
        <f aca="false">$M$36*'Daily Volumes'!G23</f>
        <v>-0</v>
      </c>
      <c r="N26" s="5" t="n">
        <f aca="false">M26*K26</f>
        <v>-0</v>
      </c>
    </row>
    <row r="27" customFormat="false" ht="12.75" hidden="false" customHeight="false" outlineLevel="0" collapsed="false">
      <c r="A27" s="17" t="n">
        <v>37561</v>
      </c>
      <c r="C27" s="18" t="n">
        <v>0.27</v>
      </c>
      <c r="D27" s="18" t="n">
        <f aca="false">IF(H27="l",C27+$D$4,C27-$D$4)</f>
        <v>0.27</v>
      </c>
      <c r="E27" s="18" t="n">
        <v>0.03</v>
      </c>
      <c r="F27" s="18" t="n">
        <f aca="false">IF(H27="l",E27+$F$4,E27-$F$4)</f>
        <v>0.03</v>
      </c>
      <c r="G27" s="1" t="n">
        <f aca="false">B27+D27+F27</f>
        <v>0.3</v>
      </c>
      <c r="I27" s="3" t="n">
        <f aca="false">IF(H27="l",$B$3,IF(H27="p",-$B$3,0))</f>
        <v>0</v>
      </c>
      <c r="J27" s="4" t="n">
        <f aca="false">IF($G$3="x",I26*(B26+C26),I26*G26)</f>
        <v>0</v>
      </c>
      <c r="K27" s="19" t="n">
        <v>0.928162801370443</v>
      </c>
      <c r="L27" s="20" t="n">
        <f aca="false">K27*J27</f>
        <v>0</v>
      </c>
      <c r="M27" s="5" t="n">
        <f aca="false">$M$36*'Daily Volumes'!G24</f>
        <v>-0</v>
      </c>
      <c r="N27" s="5" t="n">
        <f aca="false">M27*K27</f>
        <v>-0</v>
      </c>
    </row>
    <row r="28" customFormat="false" ht="12.75" hidden="false" customHeight="false" outlineLevel="0" collapsed="false">
      <c r="A28" s="17" t="n">
        <v>37591</v>
      </c>
      <c r="C28" s="18" t="n">
        <v>0.31</v>
      </c>
      <c r="D28" s="18" t="n">
        <f aca="false">IF(H28="l",C28+$D$4,C28-$D$4)</f>
        <v>0.31</v>
      </c>
      <c r="E28" s="18" t="n">
        <v>0.03</v>
      </c>
      <c r="F28" s="18" t="n">
        <f aca="false">IF(H28="l",E28+$F$4,E28-$F$4)</f>
        <v>0.03</v>
      </c>
      <c r="G28" s="1" t="n">
        <f aca="false">B28+D28+F28</f>
        <v>0.34</v>
      </c>
      <c r="I28" s="3" t="n">
        <f aca="false">IF(H28="l",$B$3,IF(H28="p",-$B$3,0))</f>
        <v>0</v>
      </c>
      <c r="J28" s="4" t="n">
        <f aca="false">IF($G$3="x",I27*(B27+C27),I27*G27)</f>
        <v>0</v>
      </c>
      <c r="K28" s="19" t="n">
        <v>0.924271202865361</v>
      </c>
      <c r="L28" s="20" t="n">
        <f aca="false">K28*J28</f>
        <v>0</v>
      </c>
      <c r="M28" s="5" t="n">
        <f aca="false">$M$36*'Daily Volumes'!G25</f>
        <v>-0</v>
      </c>
      <c r="N28" s="5" t="n">
        <f aca="false">M28*K28</f>
        <v>-0</v>
      </c>
    </row>
    <row r="29" customFormat="false" ht="12.75" hidden="false" customHeight="false" outlineLevel="0" collapsed="false">
      <c r="A29" s="17" t="n">
        <v>37622</v>
      </c>
      <c r="C29" s="18" t="n">
        <v>0.31</v>
      </c>
      <c r="D29" s="18" t="n">
        <f aca="false">IF(H29="l",C29+$D$4,C29-$D$4)</f>
        <v>0.31</v>
      </c>
      <c r="E29" s="18" t="n">
        <v>0.03</v>
      </c>
      <c r="F29" s="18" t="n">
        <f aca="false">IF(H29="l",E29+$F$4,E29-$F$4)</f>
        <v>0.03</v>
      </c>
      <c r="G29" s="1" t="n">
        <f aca="false">B29+D29+F29</f>
        <v>0.34</v>
      </c>
      <c r="I29" s="3" t="n">
        <f aca="false">IF(H29="l",$B$3,IF(H29="p",-$B$3,0))</f>
        <v>0</v>
      </c>
      <c r="J29" s="4" t="n">
        <f aca="false">IF($G$3="x",I28*(B28+C28),I28*G28)</f>
        <v>0</v>
      </c>
      <c r="K29" s="19" t="n">
        <v>0.920198420185012</v>
      </c>
      <c r="L29" s="20" t="n">
        <f aca="false">K29*J29</f>
        <v>0</v>
      </c>
      <c r="M29" s="5" t="n">
        <f aca="false">$M$36*'Daily Volumes'!G26</f>
        <v>-0</v>
      </c>
      <c r="N29" s="5" t="n">
        <f aca="false">M29*K29</f>
        <v>-0</v>
      </c>
    </row>
    <row r="30" customFormat="false" ht="12.75" hidden="false" customHeight="false" outlineLevel="0" collapsed="false">
      <c r="A30" s="17" t="n">
        <v>37653</v>
      </c>
      <c r="C30" s="18" t="n">
        <v>0.29</v>
      </c>
      <c r="D30" s="18" t="n">
        <f aca="false">IF(H30="l",C30+$D$4,C30-$D$4)</f>
        <v>0.29</v>
      </c>
      <c r="E30" s="18" t="n">
        <v>0.03</v>
      </c>
      <c r="F30" s="18" t="n">
        <f aca="false">IF(H30="l",E30+$F$4,E30-$F$4)</f>
        <v>0.03</v>
      </c>
      <c r="G30" s="1" t="n">
        <f aca="false">B30+D30+F30</f>
        <v>0.32</v>
      </c>
      <c r="I30" s="3" t="n">
        <f aca="false">IF(H30="l",$B$3,IF(H30="p",-$B$3,0))</f>
        <v>0</v>
      </c>
      <c r="J30" s="4" t="n">
        <f aca="false">IF($G$3="x",I29*(B29+C29),I29*G29)</f>
        <v>0</v>
      </c>
      <c r="K30" s="19" t="n">
        <v>0.916145504314088</v>
      </c>
      <c r="L30" s="20" t="n">
        <f aca="false">K30*J30</f>
        <v>0</v>
      </c>
      <c r="M30" s="5" t="n">
        <f aca="false">$M$36*'Daily Volumes'!G27</f>
        <v>-0</v>
      </c>
      <c r="N30" s="5" t="n">
        <f aca="false">M30*K30</f>
        <v>-0</v>
      </c>
    </row>
    <row r="31" customFormat="false" ht="12.75" hidden="false" customHeight="false" outlineLevel="0" collapsed="false">
      <c r="A31" s="17" t="n">
        <v>37681</v>
      </c>
      <c r="C31" s="18" t="n">
        <v>0.27</v>
      </c>
      <c r="D31" s="18" t="n">
        <f aca="false">IF(H31="l",C31+$D$4,C31-$D$4)</f>
        <v>0.27</v>
      </c>
      <c r="E31" s="18" t="n">
        <v>0.03</v>
      </c>
      <c r="F31" s="18" t="n">
        <f aca="false">IF(H31="l",E31+$F$4,E31-$F$4)</f>
        <v>0.03</v>
      </c>
      <c r="G31" s="1" t="n">
        <f aca="false">B31+D31+F31</f>
        <v>0.3</v>
      </c>
      <c r="I31" s="3" t="n">
        <f aca="false">IF(H31="l",$B$3,IF(H31="p",-$B$3,0))</f>
        <v>0</v>
      </c>
      <c r="J31" s="4" t="n">
        <f aca="false">IF($G$3="x",I30*(B30+C30),I30*G30)</f>
        <v>0</v>
      </c>
      <c r="K31" s="19" t="n">
        <v>0.912420115613249</v>
      </c>
      <c r="L31" s="20" t="n">
        <f aca="false">K31*J31</f>
        <v>0</v>
      </c>
      <c r="M31" s="5" t="n">
        <f aca="false">$M$36*'Daily Volumes'!G28</f>
        <v>-0</v>
      </c>
      <c r="N31" s="5" t="n">
        <f aca="false">M31*K31</f>
        <v>-0</v>
      </c>
    </row>
    <row r="33" customFormat="false" ht="12.75" hidden="false" customHeight="false" outlineLevel="0" collapsed="false">
      <c r="F33" s="1" t="s">
        <v>20</v>
      </c>
      <c r="G33" s="1" t="n">
        <f aca="false">SUM(J8:J31)/B3</f>
        <v>0.375000000000001</v>
      </c>
      <c r="K33" s="0" t="s">
        <v>21</v>
      </c>
      <c r="L33" s="20" t="n">
        <f aca="false">SUM(L8:L32)</f>
        <v>68921.7571543481</v>
      </c>
      <c r="M33" s="5" t="n">
        <f aca="false">SUM(M8:M32)</f>
        <v>53072</v>
      </c>
      <c r="N33" s="5" t="n">
        <f aca="false">SUM(N9:N31)</f>
        <v>51932.7989876571</v>
      </c>
      <c r="O33" s="20" t="n">
        <f aca="false">L33-N33</f>
        <v>16988.958166691</v>
      </c>
    </row>
    <row r="34" customFormat="false" ht="12.75" hidden="false" customHeight="false" outlineLevel="0" collapsed="false">
      <c r="F34" s="1" t="s">
        <v>22</v>
      </c>
      <c r="G34" s="1" t="n">
        <f aca="false">G33-L34</f>
        <v>0.152671751115007</v>
      </c>
      <c r="J34" s="1"/>
      <c r="K34" s="0" t="s">
        <v>23</v>
      </c>
      <c r="L34" s="21" t="n">
        <f aca="false">L33/B3</f>
        <v>0.222328248884994</v>
      </c>
      <c r="M34" s="11" t="n">
        <f aca="false">M33/B3</f>
        <v>0.1712</v>
      </c>
      <c r="N34" s="1" t="n">
        <f aca="false">N33/B3</f>
        <v>0.1675251580247</v>
      </c>
      <c r="O34" s="21" t="n">
        <f aca="false">O33/B3</f>
        <v>0.0548030908602934</v>
      </c>
    </row>
    <row r="35" customFormat="false" ht="12.75" hidden="false" customHeight="false" outlineLevel="0" collapsed="false">
      <c r="M35" s="22" t="n">
        <f aca="false">M34/L34</f>
        <v>0.770032602058403</v>
      </c>
    </row>
    <row r="36" customFormat="false" ht="12.75" hidden="false" customHeight="false" outlineLevel="0" collapsed="false">
      <c r="K36" s="0" t="s">
        <v>24</v>
      </c>
      <c r="M36" s="23" t="n">
        <v>-0.0008</v>
      </c>
      <c r="N36" s="24"/>
    </row>
    <row r="37" customFormat="false" ht="12.75" hidden="false" customHeight="false" outlineLevel="0" collapsed="false">
      <c r="M37" s="23" t="n">
        <f aca="false">M33/'Daily Volumes'!G30</f>
        <v>-0.0008</v>
      </c>
    </row>
  </sheetData>
  <printOptions headings="false" gridLines="false" gridLinesSet="true" horizontalCentered="false" verticalCentered="false"/>
  <pageMargins left="0.5" right="0.5" top="0.75" bottom="0.5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3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4" min="3" style="3" width="13.7"/>
    <col collapsed="false" customWidth="true" hidden="false" outlineLevel="0" max="7" min="7" style="0" width="12.7"/>
    <col collapsed="false" customWidth="true" hidden="false" outlineLevel="0" max="8" min="8" style="0" width="11.42"/>
  </cols>
  <sheetData>
    <row r="1" customFormat="false" ht="15.75" hidden="false" customHeight="false" outlineLevel="0" collapsed="false">
      <c r="A1" s="6" t="s">
        <v>0</v>
      </c>
      <c r="B1" s="1"/>
      <c r="C1" s="1"/>
      <c r="D1" s="1"/>
      <c r="E1" s="1"/>
      <c r="F1" s="2"/>
      <c r="G1" s="7" t="n">
        <v>36971</v>
      </c>
      <c r="H1" s="8" t="s">
        <v>1</v>
      </c>
    </row>
    <row r="3" customFormat="false" ht="12.75" hidden="false" customHeight="false" outlineLevel="0" collapsed="false">
      <c r="B3" s="15" t="s">
        <v>25</v>
      </c>
      <c r="C3" s="13" t="s">
        <v>26</v>
      </c>
      <c r="D3" s="13" t="s">
        <v>5</v>
      </c>
      <c r="G3" s="15" t="s">
        <v>26</v>
      </c>
      <c r="H3" s="15" t="s">
        <v>5</v>
      </c>
    </row>
    <row r="4" customFormat="false" ht="12.75" hidden="false" customHeight="false" outlineLevel="0" collapsed="false">
      <c r="B4" s="15" t="s">
        <v>11</v>
      </c>
      <c r="C4" s="13" t="s">
        <v>27</v>
      </c>
      <c r="D4" s="13" t="s">
        <v>28</v>
      </c>
      <c r="G4" s="15" t="s">
        <v>29</v>
      </c>
      <c r="H4" s="15" t="s">
        <v>28</v>
      </c>
    </row>
    <row r="6" customFormat="false" ht="12.75" hidden="false" customHeight="false" outlineLevel="0" collapsed="false">
      <c r="A6" s="25" t="n">
        <v>36982</v>
      </c>
      <c r="B6" s="3" t="n">
        <f aca="false">Model!$I$8/30</f>
        <v>0</v>
      </c>
      <c r="C6" s="3" t="n">
        <f aca="false">B5+B6</f>
        <v>0</v>
      </c>
      <c r="D6" s="4" t="n">
        <f aca="false">Model!$M$36*'Daily Volumes'!C6</f>
        <v>-0</v>
      </c>
      <c r="F6" s="17" t="n">
        <v>36982</v>
      </c>
      <c r="G6" s="26" t="n">
        <f aca="false">SUM(C6:C35)</f>
        <v>0</v>
      </c>
      <c r="H6" s="4" t="n">
        <f aca="false">SUM(D6:D35)</f>
        <v>0</v>
      </c>
    </row>
    <row r="7" customFormat="false" ht="12.75" hidden="false" customHeight="false" outlineLevel="0" collapsed="false">
      <c r="A7" s="25" t="n">
        <v>36983</v>
      </c>
      <c r="B7" s="3" t="n">
        <f aca="false">Model!$I$8/30</f>
        <v>0</v>
      </c>
      <c r="C7" s="3" t="n">
        <f aca="false">C6+B7</f>
        <v>0</v>
      </c>
      <c r="D7" s="4" t="n">
        <f aca="false">Model!$M$36*'Daily Volumes'!C7</f>
        <v>-0</v>
      </c>
      <c r="F7" s="17" t="n">
        <v>37012</v>
      </c>
      <c r="G7" s="26" t="n">
        <f aca="false">SUM(C36:C66)</f>
        <v>-4960000</v>
      </c>
      <c r="H7" s="4" t="n">
        <f aca="false">SUM(D36:D66)</f>
        <v>3968</v>
      </c>
    </row>
    <row r="8" customFormat="false" ht="12.75" hidden="false" customHeight="false" outlineLevel="0" collapsed="false">
      <c r="A8" s="25" t="n">
        <v>36984</v>
      </c>
      <c r="B8" s="3" t="n">
        <f aca="false">Model!$I$8/30</f>
        <v>0</v>
      </c>
      <c r="C8" s="3" t="n">
        <f aca="false">C7+B8</f>
        <v>0</v>
      </c>
      <c r="D8" s="4" t="n">
        <f aca="false">Model!$M$36*'Daily Volumes'!C8</f>
        <v>-0</v>
      </c>
      <c r="F8" s="17" t="n">
        <v>37043</v>
      </c>
      <c r="G8" s="26" t="n">
        <f aca="false">SUM(C67:C96)</f>
        <v>-9300000</v>
      </c>
      <c r="H8" s="4" t="n">
        <f aca="false">SUM(D67:D96)</f>
        <v>7440</v>
      </c>
    </row>
    <row r="9" customFormat="false" ht="12.75" hidden="false" customHeight="false" outlineLevel="0" collapsed="false">
      <c r="A9" s="25" t="n">
        <v>36985</v>
      </c>
      <c r="B9" s="3" t="n">
        <f aca="false">Model!$I$8/30</f>
        <v>0</v>
      </c>
      <c r="C9" s="3" t="n">
        <f aca="false">C8+B9</f>
        <v>0</v>
      </c>
      <c r="D9" s="4" t="n">
        <f aca="false">Model!$M$36*'Daily Volumes'!C9</f>
        <v>-0</v>
      </c>
      <c r="F9" s="17" t="n">
        <v>37073</v>
      </c>
      <c r="G9" s="26" t="n">
        <f aca="false">SUM(C97:C127)</f>
        <v>-9610000</v>
      </c>
      <c r="H9" s="4" t="n">
        <f aca="false">SUM(D97:D127)</f>
        <v>7688</v>
      </c>
    </row>
    <row r="10" customFormat="false" ht="12.75" hidden="false" customHeight="false" outlineLevel="0" collapsed="false">
      <c r="A10" s="25" t="n">
        <v>36986</v>
      </c>
      <c r="B10" s="3" t="n">
        <f aca="false">Model!$I$8/30</f>
        <v>0</v>
      </c>
      <c r="C10" s="3" t="n">
        <f aca="false">C9+B10</f>
        <v>0</v>
      </c>
      <c r="D10" s="4" t="n">
        <f aca="false">Model!$M$36*'Daily Volumes'!C10</f>
        <v>-0</v>
      </c>
      <c r="F10" s="17" t="n">
        <v>37104</v>
      </c>
      <c r="G10" s="26" t="n">
        <f aca="false">SUM('Daily Volumes'!C128:C158)</f>
        <v>-9610000</v>
      </c>
      <c r="H10" s="4" t="n">
        <f aca="false">SUM('Daily Volumes'!D128:D158)</f>
        <v>7688</v>
      </c>
    </row>
    <row r="11" customFormat="false" ht="12.75" hidden="false" customHeight="false" outlineLevel="0" collapsed="false">
      <c r="A11" s="25" t="n">
        <v>36987</v>
      </c>
      <c r="B11" s="3" t="n">
        <f aca="false">Model!$I$8/30</f>
        <v>0</v>
      </c>
      <c r="C11" s="3" t="n">
        <f aca="false">C10+B11</f>
        <v>0</v>
      </c>
      <c r="D11" s="4" t="n">
        <f aca="false">Model!$M$36*'Daily Volumes'!C11</f>
        <v>-0</v>
      </c>
      <c r="F11" s="17" t="n">
        <v>37135</v>
      </c>
      <c r="G11" s="26" t="n">
        <f aca="false">SUM(C159:C188)</f>
        <v>-9300000</v>
      </c>
      <c r="H11" s="4" t="n">
        <f aca="false">SUM(D159:D188)</f>
        <v>7440</v>
      </c>
    </row>
    <row r="12" customFormat="false" ht="12.75" hidden="false" customHeight="false" outlineLevel="0" collapsed="false">
      <c r="A12" s="25" t="n">
        <v>36988</v>
      </c>
      <c r="B12" s="3" t="n">
        <f aca="false">Model!$I$8/30</f>
        <v>0</v>
      </c>
      <c r="C12" s="3" t="n">
        <f aca="false">C11+B12</f>
        <v>0</v>
      </c>
      <c r="D12" s="4" t="n">
        <f aca="false">Model!$M$36*'Daily Volumes'!C12</f>
        <v>-0</v>
      </c>
      <c r="F12" s="17" t="n">
        <v>37165</v>
      </c>
      <c r="G12" s="26" t="n">
        <f aca="false">SUM(C189:C219)</f>
        <v>-9610000</v>
      </c>
      <c r="H12" s="4" t="n">
        <f aca="false">SUM(D189:D219)</f>
        <v>7688</v>
      </c>
    </row>
    <row r="13" customFormat="false" ht="12.75" hidden="false" customHeight="false" outlineLevel="0" collapsed="false">
      <c r="A13" s="25" t="n">
        <v>36989</v>
      </c>
      <c r="B13" s="3" t="n">
        <f aca="false">Model!$I$8/30</f>
        <v>0</v>
      </c>
      <c r="C13" s="3" t="n">
        <f aca="false">C12+B13</f>
        <v>0</v>
      </c>
      <c r="D13" s="4" t="n">
        <f aca="false">Model!$M$36*'Daily Volumes'!C13</f>
        <v>-0</v>
      </c>
      <c r="F13" s="17" t="n">
        <v>37196</v>
      </c>
      <c r="G13" s="26" t="n">
        <f aca="false">SUM(C220:C249)</f>
        <v>-9300000</v>
      </c>
      <c r="H13" s="4" t="n">
        <f aca="false">SUM(D220:D249)</f>
        <v>7440</v>
      </c>
    </row>
    <row r="14" customFormat="false" ht="12.75" hidden="false" customHeight="false" outlineLevel="0" collapsed="false">
      <c r="A14" s="25" t="n">
        <v>36990</v>
      </c>
      <c r="B14" s="3" t="n">
        <f aca="false">Model!$I$8/30</f>
        <v>0</v>
      </c>
      <c r="C14" s="3" t="n">
        <f aca="false">C13+B14</f>
        <v>0</v>
      </c>
      <c r="D14" s="4" t="n">
        <f aca="false">Model!$M$36*'Daily Volumes'!C14</f>
        <v>-0</v>
      </c>
      <c r="F14" s="17" t="n">
        <v>37226</v>
      </c>
      <c r="G14" s="26" t="n">
        <f aca="false">SUM(C250:C280)</f>
        <v>-4650000</v>
      </c>
      <c r="H14" s="4" t="n">
        <f aca="false">SUM(D250:D280)</f>
        <v>3720</v>
      </c>
    </row>
    <row r="15" customFormat="false" ht="12.75" hidden="false" customHeight="false" outlineLevel="0" collapsed="false">
      <c r="A15" s="25" t="n">
        <v>36991</v>
      </c>
      <c r="B15" s="3" t="n">
        <f aca="false">Model!$I$8/30</f>
        <v>0</v>
      </c>
      <c r="C15" s="3" t="n">
        <f aca="false">C14+B15</f>
        <v>0</v>
      </c>
      <c r="D15" s="4" t="n">
        <f aca="false">Model!$M$36*'Daily Volumes'!C15</f>
        <v>-0</v>
      </c>
      <c r="F15" s="17" t="n">
        <v>37257</v>
      </c>
      <c r="G15" s="26" t="n">
        <f aca="false">SUM(C281:C311)</f>
        <v>0</v>
      </c>
      <c r="H15" s="4" t="n">
        <f aca="false">SUM(D281:D311)</f>
        <v>0</v>
      </c>
    </row>
    <row r="16" customFormat="false" ht="12.75" hidden="false" customHeight="false" outlineLevel="0" collapsed="false">
      <c r="A16" s="25" t="n">
        <v>36992</v>
      </c>
      <c r="B16" s="3" t="n">
        <f aca="false">Model!$I$8/30</f>
        <v>0</v>
      </c>
      <c r="C16" s="3" t="n">
        <f aca="false">C15+B16</f>
        <v>0</v>
      </c>
      <c r="D16" s="4" t="n">
        <f aca="false">Model!$M$36*'Daily Volumes'!C16</f>
        <v>-0</v>
      </c>
      <c r="F16" s="17" t="n">
        <v>37288</v>
      </c>
      <c r="G16" s="26" t="n">
        <f aca="false">SUM(C312:C339)</f>
        <v>0</v>
      </c>
      <c r="H16" s="4" t="n">
        <f aca="false">SUM(D312:D339)</f>
        <v>0</v>
      </c>
    </row>
    <row r="17" customFormat="false" ht="12.75" hidden="false" customHeight="false" outlineLevel="0" collapsed="false">
      <c r="A17" s="25" t="n">
        <v>36993</v>
      </c>
      <c r="B17" s="3" t="n">
        <f aca="false">Model!$I$8/30</f>
        <v>0</v>
      </c>
      <c r="C17" s="3" t="n">
        <f aca="false">C16+B17</f>
        <v>0</v>
      </c>
      <c r="D17" s="4" t="n">
        <f aca="false">Model!$M$36*'Daily Volumes'!C17</f>
        <v>-0</v>
      </c>
      <c r="F17" s="17" t="n">
        <v>37316</v>
      </c>
      <c r="G17" s="26" t="n">
        <f aca="false">SUM(C340:C370)</f>
        <v>0</v>
      </c>
      <c r="H17" s="4" t="n">
        <f aca="false">SUM(D340:D370)</f>
        <v>0</v>
      </c>
    </row>
    <row r="18" customFormat="false" ht="12.75" hidden="false" customHeight="false" outlineLevel="0" collapsed="false">
      <c r="A18" s="25" t="n">
        <v>36994</v>
      </c>
      <c r="B18" s="3" t="n">
        <f aca="false">Model!$I$8/30</f>
        <v>0</v>
      </c>
      <c r="C18" s="3" t="n">
        <f aca="false">C17+B18</f>
        <v>0</v>
      </c>
      <c r="D18" s="4" t="n">
        <f aca="false">Model!$M$36*'Daily Volumes'!C18</f>
        <v>-0</v>
      </c>
      <c r="F18" s="17" t="n">
        <v>37347</v>
      </c>
      <c r="G18" s="26" t="n">
        <f aca="false">SUM(C371:C400)</f>
        <v>0</v>
      </c>
      <c r="H18" s="4" t="n">
        <f aca="false">SUM(D371:D400)</f>
        <v>0</v>
      </c>
    </row>
    <row r="19" customFormat="false" ht="12.75" hidden="false" customHeight="false" outlineLevel="0" collapsed="false">
      <c r="A19" s="25" t="n">
        <v>36995</v>
      </c>
      <c r="B19" s="3" t="n">
        <f aca="false">Model!$I$8/30</f>
        <v>0</v>
      </c>
      <c r="C19" s="3" t="n">
        <f aca="false">C18+B19</f>
        <v>0</v>
      </c>
      <c r="D19" s="4" t="n">
        <f aca="false">Model!$M$36*'Daily Volumes'!C19</f>
        <v>-0</v>
      </c>
      <c r="F19" s="17" t="n">
        <v>37377</v>
      </c>
      <c r="G19" s="26" t="n">
        <f aca="false">SUM(C401:C431)</f>
        <v>0</v>
      </c>
      <c r="H19" s="4" t="n">
        <f aca="false">SUM(D401:D431)</f>
        <v>0</v>
      </c>
    </row>
    <row r="20" customFormat="false" ht="12.75" hidden="false" customHeight="false" outlineLevel="0" collapsed="false">
      <c r="A20" s="25" t="n">
        <v>36996</v>
      </c>
      <c r="B20" s="3" t="n">
        <f aca="false">Model!$I$8/30</f>
        <v>0</v>
      </c>
      <c r="C20" s="3" t="n">
        <f aca="false">C19+B20</f>
        <v>0</v>
      </c>
      <c r="D20" s="4" t="n">
        <f aca="false">Model!$M$36*'Daily Volumes'!C20</f>
        <v>-0</v>
      </c>
      <c r="F20" s="17" t="n">
        <v>37408</v>
      </c>
      <c r="G20" s="26" t="n">
        <f aca="false">SUM(C432:C461)</f>
        <v>0</v>
      </c>
      <c r="H20" s="4" t="n">
        <f aca="false">SUM(D432:D461)</f>
        <v>0</v>
      </c>
    </row>
    <row r="21" customFormat="false" ht="12.75" hidden="false" customHeight="false" outlineLevel="0" collapsed="false">
      <c r="A21" s="25" t="n">
        <v>36997</v>
      </c>
      <c r="B21" s="3" t="n">
        <f aca="false">Model!$I$8/30</f>
        <v>0</v>
      </c>
      <c r="C21" s="3" t="n">
        <f aca="false">C20+B21</f>
        <v>0</v>
      </c>
      <c r="D21" s="4" t="n">
        <f aca="false">Model!$M$36*'Daily Volumes'!C21</f>
        <v>-0</v>
      </c>
      <c r="F21" s="17" t="n">
        <v>37438</v>
      </c>
      <c r="G21" s="26" t="n">
        <f aca="false">SUM(C462:C492)</f>
        <v>0</v>
      </c>
      <c r="H21" s="4" t="n">
        <f aca="false">SUM(D462:D492)</f>
        <v>0</v>
      </c>
    </row>
    <row r="22" customFormat="false" ht="12.75" hidden="false" customHeight="false" outlineLevel="0" collapsed="false">
      <c r="A22" s="25" t="n">
        <v>36998</v>
      </c>
      <c r="B22" s="3" t="n">
        <f aca="false">Model!$I$8/30</f>
        <v>0</v>
      </c>
      <c r="C22" s="3" t="n">
        <f aca="false">C21+B22</f>
        <v>0</v>
      </c>
      <c r="D22" s="4" t="n">
        <f aca="false">Model!$M$36*'Daily Volumes'!C22</f>
        <v>-0</v>
      </c>
      <c r="F22" s="17" t="n">
        <v>37469</v>
      </c>
      <c r="G22" s="26" t="n">
        <f aca="false">SUM(C493:C523)</f>
        <v>0</v>
      </c>
      <c r="H22" s="4" t="n">
        <f aca="false">SUM(D493:D523)</f>
        <v>0</v>
      </c>
    </row>
    <row r="23" customFormat="false" ht="12.75" hidden="false" customHeight="false" outlineLevel="0" collapsed="false">
      <c r="A23" s="25" t="n">
        <v>36999</v>
      </c>
      <c r="B23" s="3" t="n">
        <f aca="false">Model!$I$8/30</f>
        <v>0</v>
      </c>
      <c r="C23" s="3" t="n">
        <f aca="false">C22+B23</f>
        <v>0</v>
      </c>
      <c r="D23" s="4" t="n">
        <f aca="false">Model!$M$36*'Daily Volumes'!C23</f>
        <v>-0</v>
      </c>
      <c r="F23" s="17" t="n">
        <v>37500</v>
      </c>
      <c r="G23" s="26" t="n">
        <f aca="false">SUM(C524:C553)</f>
        <v>0</v>
      </c>
      <c r="H23" s="4" t="n">
        <f aca="false">SUM(D524:D553)</f>
        <v>0</v>
      </c>
    </row>
    <row r="24" customFormat="false" ht="12.75" hidden="false" customHeight="false" outlineLevel="0" collapsed="false">
      <c r="A24" s="25" t="n">
        <v>37000</v>
      </c>
      <c r="B24" s="3" t="n">
        <f aca="false">Model!$I$8/30</f>
        <v>0</v>
      </c>
      <c r="C24" s="3" t="n">
        <f aca="false">C23+B24</f>
        <v>0</v>
      </c>
      <c r="D24" s="4" t="n">
        <f aca="false">Model!$M$36*'Daily Volumes'!C24</f>
        <v>-0</v>
      </c>
      <c r="F24" s="17" t="n">
        <v>37530</v>
      </c>
      <c r="G24" s="26" t="n">
        <f aca="false">SUM(C554:C584)</f>
        <v>0</v>
      </c>
      <c r="H24" s="4" t="n">
        <f aca="false">SUM(D554:D584)</f>
        <v>0</v>
      </c>
    </row>
    <row r="25" customFormat="false" ht="12.75" hidden="false" customHeight="false" outlineLevel="0" collapsed="false">
      <c r="A25" s="25" t="n">
        <v>37001</v>
      </c>
      <c r="B25" s="3" t="n">
        <f aca="false">Model!$I$8/30</f>
        <v>0</v>
      </c>
      <c r="C25" s="3" t="n">
        <f aca="false">C24+B25</f>
        <v>0</v>
      </c>
      <c r="D25" s="4" t="n">
        <f aca="false">Model!$M$36*'Daily Volumes'!C25</f>
        <v>-0</v>
      </c>
      <c r="F25" s="17" t="n">
        <v>37561</v>
      </c>
      <c r="G25" s="26" t="n">
        <f aca="false">SUM(C585:C614)</f>
        <v>0</v>
      </c>
      <c r="H25" s="4" t="n">
        <f aca="false">SUM(D585:D614)</f>
        <v>0</v>
      </c>
    </row>
    <row r="26" customFormat="false" ht="12.75" hidden="false" customHeight="false" outlineLevel="0" collapsed="false">
      <c r="A26" s="25" t="n">
        <v>37002</v>
      </c>
      <c r="B26" s="3" t="n">
        <f aca="false">Model!$I$8/30</f>
        <v>0</v>
      </c>
      <c r="C26" s="3" t="n">
        <f aca="false">C25+B26</f>
        <v>0</v>
      </c>
      <c r="D26" s="4" t="n">
        <f aca="false">Model!$M$36*'Daily Volumes'!C26</f>
        <v>-0</v>
      </c>
      <c r="F26" s="17" t="n">
        <v>37591</v>
      </c>
      <c r="G26" s="26" t="n">
        <f aca="false">SUM(C615:C645)</f>
        <v>0</v>
      </c>
      <c r="H26" s="4" t="n">
        <f aca="false">SUM(D615:D645)</f>
        <v>0</v>
      </c>
    </row>
    <row r="27" customFormat="false" ht="12.75" hidden="false" customHeight="false" outlineLevel="0" collapsed="false">
      <c r="A27" s="25" t="n">
        <v>37003</v>
      </c>
      <c r="B27" s="3" t="n">
        <f aca="false">Model!$I$8/30</f>
        <v>0</v>
      </c>
      <c r="C27" s="3" t="n">
        <f aca="false">C26+B27</f>
        <v>0</v>
      </c>
      <c r="D27" s="4" t="n">
        <f aca="false">Model!$M$36*'Daily Volumes'!C27</f>
        <v>-0</v>
      </c>
      <c r="F27" s="17" t="n">
        <v>37622</v>
      </c>
      <c r="G27" s="26" t="n">
        <f aca="false">SUM(C646:C676)</f>
        <v>0</v>
      </c>
      <c r="H27" s="4" t="n">
        <f aca="false">SUM(D646:D676)</f>
        <v>0</v>
      </c>
    </row>
    <row r="28" customFormat="false" ht="12.75" hidden="false" customHeight="false" outlineLevel="0" collapsed="false">
      <c r="A28" s="25" t="n">
        <v>37004</v>
      </c>
      <c r="B28" s="3" t="n">
        <f aca="false">Model!$I$8/30</f>
        <v>0</v>
      </c>
      <c r="C28" s="3" t="n">
        <f aca="false">C27+B28</f>
        <v>0</v>
      </c>
      <c r="D28" s="4" t="n">
        <f aca="false">Model!$M$36*'Daily Volumes'!C28</f>
        <v>-0</v>
      </c>
      <c r="F28" s="17" t="n">
        <v>37653</v>
      </c>
      <c r="G28" s="26" t="n">
        <f aca="false">SUM(C677:C704)</f>
        <v>0</v>
      </c>
      <c r="H28" s="4" t="n">
        <f aca="false">SUM(D677:D704)</f>
        <v>0</v>
      </c>
    </row>
    <row r="29" customFormat="false" ht="12.75" hidden="false" customHeight="false" outlineLevel="0" collapsed="false">
      <c r="A29" s="25" t="n">
        <v>37005</v>
      </c>
      <c r="B29" s="3" t="n">
        <f aca="false">Model!$I$8/30</f>
        <v>0</v>
      </c>
      <c r="C29" s="3" t="n">
        <f aca="false">C28+B29</f>
        <v>0</v>
      </c>
      <c r="D29" s="4" t="n">
        <f aca="false">Model!$M$36*'Daily Volumes'!C29</f>
        <v>-0</v>
      </c>
      <c r="F29" s="17" t="n">
        <v>37681</v>
      </c>
      <c r="G29" s="26" t="n">
        <f aca="false">SUM(C705:C735)</f>
        <v>0</v>
      </c>
      <c r="H29" s="4" t="n">
        <f aca="false">SUM(D705:D735)</f>
        <v>0</v>
      </c>
    </row>
    <row r="30" customFormat="false" ht="12.75" hidden="false" customHeight="false" outlineLevel="0" collapsed="false">
      <c r="A30" s="25" t="n">
        <v>37006</v>
      </c>
      <c r="B30" s="3" t="n">
        <f aca="false">Model!$I$8/30</f>
        <v>0</v>
      </c>
      <c r="C30" s="3" t="n">
        <f aca="false">C29+B30</f>
        <v>0</v>
      </c>
      <c r="D30" s="4" t="n">
        <f aca="false">Model!$M$36*'Daily Volumes'!C30</f>
        <v>-0</v>
      </c>
      <c r="G30" s="26" t="n">
        <f aca="false">SUM(G6:G29)</f>
        <v>-66340000</v>
      </c>
    </row>
    <row r="31" customFormat="false" ht="12.75" hidden="false" customHeight="false" outlineLevel="0" collapsed="false">
      <c r="A31" s="25" t="n">
        <v>37007</v>
      </c>
      <c r="B31" s="3" t="n">
        <f aca="false">Model!$I$8/30</f>
        <v>0</v>
      </c>
      <c r="C31" s="3" t="n">
        <f aca="false">C30+B31</f>
        <v>0</v>
      </c>
      <c r="D31" s="4" t="n">
        <f aca="false">Model!$M$36*'Daily Volumes'!C31</f>
        <v>-0</v>
      </c>
    </row>
    <row r="32" customFormat="false" ht="12.75" hidden="false" customHeight="false" outlineLevel="0" collapsed="false">
      <c r="A32" s="25" t="n">
        <v>37008</v>
      </c>
      <c r="B32" s="3" t="n">
        <f aca="false">Model!$I$8/30</f>
        <v>0</v>
      </c>
      <c r="C32" s="3" t="n">
        <f aca="false">C31+B32</f>
        <v>0</v>
      </c>
      <c r="D32" s="4" t="n">
        <f aca="false">Model!$M$36*'Daily Volumes'!C32</f>
        <v>-0</v>
      </c>
    </row>
    <row r="33" customFormat="false" ht="12.75" hidden="false" customHeight="false" outlineLevel="0" collapsed="false">
      <c r="A33" s="25" t="n">
        <v>37009</v>
      </c>
      <c r="B33" s="3" t="n">
        <f aca="false">Model!$I$8/30</f>
        <v>0</v>
      </c>
      <c r="C33" s="3" t="n">
        <f aca="false">C32+B33</f>
        <v>0</v>
      </c>
      <c r="D33" s="4" t="n">
        <f aca="false">Model!$M$36*'Daily Volumes'!C33</f>
        <v>-0</v>
      </c>
    </row>
    <row r="34" customFormat="false" ht="12.75" hidden="false" customHeight="false" outlineLevel="0" collapsed="false">
      <c r="A34" s="25" t="n">
        <v>37010</v>
      </c>
      <c r="B34" s="3" t="n">
        <f aca="false">Model!$I$8/30</f>
        <v>0</v>
      </c>
      <c r="C34" s="3" t="n">
        <f aca="false">C33+B34</f>
        <v>0</v>
      </c>
      <c r="D34" s="4" t="n">
        <f aca="false">Model!$M$36*'Daily Volumes'!C34</f>
        <v>-0</v>
      </c>
    </row>
    <row r="35" customFormat="false" ht="12.75" hidden="false" customHeight="false" outlineLevel="0" collapsed="false">
      <c r="A35" s="25" t="n">
        <v>37011</v>
      </c>
      <c r="B35" s="3" t="n">
        <f aca="false">Model!$I$8/30</f>
        <v>0</v>
      </c>
      <c r="C35" s="3" t="n">
        <f aca="false">C34+B35</f>
        <v>0</v>
      </c>
      <c r="D35" s="4" t="n">
        <f aca="false">Model!$M$36*'Daily Volumes'!C35</f>
        <v>-0</v>
      </c>
    </row>
    <row r="36" customFormat="false" ht="12.75" hidden="false" customHeight="false" outlineLevel="0" collapsed="false">
      <c r="A36" s="25" t="n">
        <v>37012</v>
      </c>
      <c r="B36" s="3" t="n">
        <f aca="false">Model!$I$9/31</f>
        <v>-10000</v>
      </c>
      <c r="C36" s="3" t="n">
        <f aca="false">C35+B36</f>
        <v>-10000</v>
      </c>
      <c r="D36" s="4" t="n">
        <f aca="false">Model!$M$36*'Daily Volumes'!C36</f>
        <v>8</v>
      </c>
    </row>
    <row r="37" customFormat="false" ht="12.75" hidden="false" customHeight="false" outlineLevel="0" collapsed="false">
      <c r="A37" s="25" t="n">
        <v>37013</v>
      </c>
      <c r="B37" s="3" t="n">
        <f aca="false">Model!$I$9/31</f>
        <v>-10000</v>
      </c>
      <c r="C37" s="3" t="n">
        <f aca="false">C36+B37</f>
        <v>-20000</v>
      </c>
      <c r="D37" s="4" t="n">
        <f aca="false">Model!$M$36*'Daily Volumes'!C37</f>
        <v>16</v>
      </c>
    </row>
    <row r="38" customFormat="false" ht="12.75" hidden="false" customHeight="false" outlineLevel="0" collapsed="false">
      <c r="A38" s="25" t="n">
        <v>37014</v>
      </c>
      <c r="B38" s="3" t="n">
        <f aca="false">Model!$I$9/31</f>
        <v>-10000</v>
      </c>
      <c r="C38" s="3" t="n">
        <f aca="false">C37+B38</f>
        <v>-30000</v>
      </c>
      <c r="D38" s="4" t="n">
        <f aca="false">Model!$M$36*'Daily Volumes'!C38</f>
        <v>24</v>
      </c>
    </row>
    <row r="39" customFormat="false" ht="12.75" hidden="false" customHeight="false" outlineLevel="0" collapsed="false">
      <c r="A39" s="25" t="n">
        <v>37015</v>
      </c>
      <c r="B39" s="3" t="n">
        <f aca="false">Model!$I$9/31</f>
        <v>-10000</v>
      </c>
      <c r="C39" s="3" t="n">
        <f aca="false">C38+B39</f>
        <v>-40000</v>
      </c>
      <c r="D39" s="4" t="n">
        <f aca="false">Model!$M$36*'Daily Volumes'!C39</f>
        <v>32</v>
      </c>
    </row>
    <row r="40" customFormat="false" ht="12.75" hidden="false" customHeight="false" outlineLevel="0" collapsed="false">
      <c r="A40" s="25" t="n">
        <v>37016</v>
      </c>
      <c r="B40" s="3" t="n">
        <f aca="false">Model!$I$9/31</f>
        <v>-10000</v>
      </c>
      <c r="C40" s="3" t="n">
        <f aca="false">C39+B40</f>
        <v>-50000</v>
      </c>
      <c r="D40" s="4" t="n">
        <f aca="false">Model!$M$36*'Daily Volumes'!C40</f>
        <v>40</v>
      </c>
    </row>
    <row r="41" customFormat="false" ht="12.75" hidden="false" customHeight="false" outlineLevel="0" collapsed="false">
      <c r="A41" s="25" t="n">
        <v>37017</v>
      </c>
      <c r="B41" s="3" t="n">
        <f aca="false">Model!$I$9/31</f>
        <v>-10000</v>
      </c>
      <c r="C41" s="3" t="n">
        <f aca="false">C40+B41</f>
        <v>-60000</v>
      </c>
      <c r="D41" s="4" t="n">
        <f aca="false">Model!$M$36*'Daily Volumes'!C41</f>
        <v>48</v>
      </c>
    </row>
    <row r="42" customFormat="false" ht="12.75" hidden="false" customHeight="false" outlineLevel="0" collapsed="false">
      <c r="A42" s="25" t="n">
        <v>37018</v>
      </c>
      <c r="B42" s="3" t="n">
        <f aca="false">Model!$I$9/31</f>
        <v>-10000</v>
      </c>
      <c r="C42" s="3" t="n">
        <f aca="false">C41+B42</f>
        <v>-70000</v>
      </c>
      <c r="D42" s="4" t="n">
        <f aca="false">Model!$M$36*'Daily Volumes'!C42</f>
        <v>56</v>
      </c>
    </row>
    <row r="43" customFormat="false" ht="12.75" hidden="false" customHeight="false" outlineLevel="0" collapsed="false">
      <c r="A43" s="25" t="n">
        <v>37019</v>
      </c>
      <c r="B43" s="3" t="n">
        <f aca="false">Model!$I$9/31</f>
        <v>-10000</v>
      </c>
      <c r="C43" s="3" t="n">
        <f aca="false">C42+B43</f>
        <v>-80000</v>
      </c>
      <c r="D43" s="4" t="n">
        <f aca="false">Model!$M$36*'Daily Volumes'!C43</f>
        <v>64</v>
      </c>
    </row>
    <row r="44" customFormat="false" ht="12.75" hidden="false" customHeight="false" outlineLevel="0" collapsed="false">
      <c r="A44" s="25" t="n">
        <v>37020</v>
      </c>
      <c r="B44" s="3" t="n">
        <f aca="false">Model!$I$9/31</f>
        <v>-10000</v>
      </c>
      <c r="C44" s="3" t="n">
        <f aca="false">C43+B44</f>
        <v>-90000</v>
      </c>
      <c r="D44" s="4" t="n">
        <f aca="false">Model!$M$36*'Daily Volumes'!C44</f>
        <v>72</v>
      </c>
    </row>
    <row r="45" customFormat="false" ht="12.75" hidden="false" customHeight="false" outlineLevel="0" collapsed="false">
      <c r="A45" s="25" t="n">
        <v>37021</v>
      </c>
      <c r="B45" s="3" t="n">
        <f aca="false">Model!$I$9/31</f>
        <v>-10000</v>
      </c>
      <c r="C45" s="3" t="n">
        <f aca="false">C44+B45</f>
        <v>-100000</v>
      </c>
      <c r="D45" s="4" t="n">
        <f aca="false">Model!$M$36*'Daily Volumes'!C45</f>
        <v>80</v>
      </c>
    </row>
    <row r="46" customFormat="false" ht="12.75" hidden="false" customHeight="false" outlineLevel="0" collapsed="false">
      <c r="A46" s="25" t="n">
        <v>37022</v>
      </c>
      <c r="B46" s="3" t="n">
        <f aca="false">Model!$I$9/31</f>
        <v>-10000</v>
      </c>
      <c r="C46" s="3" t="n">
        <f aca="false">C45+B46</f>
        <v>-110000</v>
      </c>
      <c r="D46" s="4" t="n">
        <f aca="false">Model!$M$36*'Daily Volumes'!C46</f>
        <v>88</v>
      </c>
    </row>
    <row r="47" customFormat="false" ht="12.75" hidden="false" customHeight="false" outlineLevel="0" collapsed="false">
      <c r="A47" s="25" t="n">
        <v>37023</v>
      </c>
      <c r="B47" s="3" t="n">
        <f aca="false">Model!$I$9/31</f>
        <v>-10000</v>
      </c>
      <c r="C47" s="3" t="n">
        <f aca="false">C46+B47</f>
        <v>-120000</v>
      </c>
      <c r="D47" s="4" t="n">
        <f aca="false">Model!$M$36*'Daily Volumes'!C47</f>
        <v>96</v>
      </c>
    </row>
    <row r="48" customFormat="false" ht="12.75" hidden="false" customHeight="false" outlineLevel="0" collapsed="false">
      <c r="A48" s="25" t="n">
        <v>37024</v>
      </c>
      <c r="B48" s="3" t="n">
        <f aca="false">Model!$I$9/31</f>
        <v>-10000</v>
      </c>
      <c r="C48" s="3" t="n">
        <f aca="false">C47+B48</f>
        <v>-130000</v>
      </c>
      <c r="D48" s="4" t="n">
        <f aca="false">Model!$M$36*'Daily Volumes'!C48</f>
        <v>104</v>
      </c>
    </row>
    <row r="49" customFormat="false" ht="12.75" hidden="false" customHeight="false" outlineLevel="0" collapsed="false">
      <c r="A49" s="25" t="n">
        <v>37025</v>
      </c>
      <c r="B49" s="3" t="n">
        <f aca="false">Model!$I$9/31</f>
        <v>-10000</v>
      </c>
      <c r="C49" s="3" t="n">
        <f aca="false">C48+B49</f>
        <v>-140000</v>
      </c>
      <c r="D49" s="4" t="n">
        <f aca="false">Model!$M$36*'Daily Volumes'!C49</f>
        <v>112</v>
      </c>
    </row>
    <row r="50" customFormat="false" ht="12.75" hidden="false" customHeight="false" outlineLevel="0" collapsed="false">
      <c r="A50" s="25" t="n">
        <v>37026</v>
      </c>
      <c r="B50" s="3" t="n">
        <f aca="false">Model!$I$9/31</f>
        <v>-10000</v>
      </c>
      <c r="C50" s="3" t="n">
        <f aca="false">C49+B50</f>
        <v>-150000</v>
      </c>
      <c r="D50" s="4" t="n">
        <f aca="false">Model!$M$36*'Daily Volumes'!C50</f>
        <v>120</v>
      </c>
    </row>
    <row r="51" customFormat="false" ht="12.75" hidden="false" customHeight="false" outlineLevel="0" collapsed="false">
      <c r="A51" s="25" t="n">
        <v>37027</v>
      </c>
      <c r="B51" s="3" t="n">
        <f aca="false">Model!$I$9/31</f>
        <v>-10000</v>
      </c>
      <c r="C51" s="3" t="n">
        <f aca="false">C50+B51</f>
        <v>-160000</v>
      </c>
      <c r="D51" s="4" t="n">
        <f aca="false">Model!$M$36*'Daily Volumes'!C51</f>
        <v>128</v>
      </c>
    </row>
    <row r="52" customFormat="false" ht="12.75" hidden="false" customHeight="false" outlineLevel="0" collapsed="false">
      <c r="A52" s="25" t="n">
        <v>37028</v>
      </c>
      <c r="B52" s="3" t="n">
        <f aca="false">Model!$I$9/31</f>
        <v>-10000</v>
      </c>
      <c r="C52" s="3" t="n">
        <f aca="false">C51+B52</f>
        <v>-170000</v>
      </c>
      <c r="D52" s="4" t="n">
        <f aca="false">Model!$M$36*'Daily Volumes'!C52</f>
        <v>136</v>
      </c>
    </row>
    <row r="53" customFormat="false" ht="12.75" hidden="false" customHeight="false" outlineLevel="0" collapsed="false">
      <c r="A53" s="25" t="n">
        <v>37029</v>
      </c>
      <c r="B53" s="3" t="n">
        <f aca="false">Model!$I$9/31</f>
        <v>-10000</v>
      </c>
      <c r="C53" s="3" t="n">
        <f aca="false">C52+B53</f>
        <v>-180000</v>
      </c>
      <c r="D53" s="4" t="n">
        <f aca="false">Model!$M$36*'Daily Volumes'!C53</f>
        <v>144</v>
      </c>
    </row>
    <row r="54" customFormat="false" ht="12.75" hidden="false" customHeight="false" outlineLevel="0" collapsed="false">
      <c r="A54" s="25" t="n">
        <v>37030</v>
      </c>
      <c r="B54" s="3" t="n">
        <f aca="false">Model!$I$9/31</f>
        <v>-10000</v>
      </c>
      <c r="C54" s="3" t="n">
        <f aca="false">C53+B54</f>
        <v>-190000</v>
      </c>
      <c r="D54" s="4" t="n">
        <f aca="false">Model!$M$36*'Daily Volumes'!C54</f>
        <v>152</v>
      </c>
    </row>
    <row r="55" customFormat="false" ht="12.75" hidden="false" customHeight="false" outlineLevel="0" collapsed="false">
      <c r="A55" s="25" t="n">
        <v>37031</v>
      </c>
      <c r="B55" s="3" t="n">
        <f aca="false">Model!$I$9/31</f>
        <v>-10000</v>
      </c>
      <c r="C55" s="3" t="n">
        <f aca="false">C54+B55</f>
        <v>-200000</v>
      </c>
      <c r="D55" s="4" t="n">
        <f aca="false">Model!$M$36*'Daily Volumes'!C55</f>
        <v>160</v>
      </c>
    </row>
    <row r="56" customFormat="false" ht="12.75" hidden="false" customHeight="false" outlineLevel="0" collapsed="false">
      <c r="A56" s="25" t="n">
        <v>37032</v>
      </c>
      <c r="B56" s="3" t="n">
        <f aca="false">Model!$I$9/31</f>
        <v>-10000</v>
      </c>
      <c r="C56" s="3" t="n">
        <f aca="false">C55+B56</f>
        <v>-210000</v>
      </c>
      <c r="D56" s="4" t="n">
        <f aca="false">Model!$M$36*'Daily Volumes'!C56</f>
        <v>168</v>
      </c>
    </row>
    <row r="57" customFormat="false" ht="12.75" hidden="false" customHeight="false" outlineLevel="0" collapsed="false">
      <c r="A57" s="25" t="n">
        <v>37033</v>
      </c>
      <c r="B57" s="3" t="n">
        <f aca="false">Model!$I$9/31</f>
        <v>-10000</v>
      </c>
      <c r="C57" s="3" t="n">
        <f aca="false">C56+B57</f>
        <v>-220000</v>
      </c>
      <c r="D57" s="4" t="n">
        <f aca="false">Model!$M$36*'Daily Volumes'!C57</f>
        <v>176</v>
      </c>
    </row>
    <row r="58" customFormat="false" ht="12.75" hidden="false" customHeight="false" outlineLevel="0" collapsed="false">
      <c r="A58" s="25" t="n">
        <v>37034</v>
      </c>
      <c r="B58" s="3" t="n">
        <f aca="false">Model!$I$9/31</f>
        <v>-10000</v>
      </c>
      <c r="C58" s="3" t="n">
        <f aca="false">C57+B58</f>
        <v>-230000</v>
      </c>
      <c r="D58" s="4" t="n">
        <f aca="false">Model!$M$36*'Daily Volumes'!C58</f>
        <v>184</v>
      </c>
    </row>
    <row r="59" customFormat="false" ht="12.75" hidden="false" customHeight="false" outlineLevel="0" collapsed="false">
      <c r="A59" s="25" t="n">
        <v>37035</v>
      </c>
      <c r="B59" s="3" t="n">
        <f aca="false">Model!$I$9/31</f>
        <v>-10000</v>
      </c>
      <c r="C59" s="3" t="n">
        <f aca="false">C58+B59</f>
        <v>-240000</v>
      </c>
      <c r="D59" s="4" t="n">
        <f aca="false">Model!$M$36*'Daily Volumes'!C59</f>
        <v>192</v>
      </c>
    </row>
    <row r="60" customFormat="false" ht="12.75" hidden="false" customHeight="false" outlineLevel="0" collapsed="false">
      <c r="A60" s="25" t="n">
        <v>37036</v>
      </c>
      <c r="B60" s="3" t="n">
        <f aca="false">Model!$I$9/31</f>
        <v>-10000</v>
      </c>
      <c r="C60" s="3" t="n">
        <f aca="false">C59+B60</f>
        <v>-250000</v>
      </c>
      <c r="D60" s="4" t="n">
        <f aca="false">Model!$M$36*'Daily Volumes'!C60</f>
        <v>200</v>
      </c>
    </row>
    <row r="61" customFormat="false" ht="12.75" hidden="false" customHeight="false" outlineLevel="0" collapsed="false">
      <c r="A61" s="25" t="n">
        <v>37037</v>
      </c>
      <c r="B61" s="3" t="n">
        <f aca="false">Model!$I$9/31</f>
        <v>-10000</v>
      </c>
      <c r="C61" s="3" t="n">
        <f aca="false">C60+B61</f>
        <v>-260000</v>
      </c>
      <c r="D61" s="4" t="n">
        <f aca="false">Model!$M$36*'Daily Volumes'!C61</f>
        <v>208</v>
      </c>
    </row>
    <row r="62" customFormat="false" ht="12.75" hidden="false" customHeight="false" outlineLevel="0" collapsed="false">
      <c r="A62" s="25" t="n">
        <v>37038</v>
      </c>
      <c r="B62" s="3" t="n">
        <f aca="false">Model!$I$9/31</f>
        <v>-10000</v>
      </c>
      <c r="C62" s="3" t="n">
        <f aca="false">C61+B62</f>
        <v>-270000</v>
      </c>
      <c r="D62" s="4" t="n">
        <f aca="false">Model!$M$36*'Daily Volumes'!C62</f>
        <v>216</v>
      </c>
    </row>
    <row r="63" customFormat="false" ht="12.75" hidden="false" customHeight="false" outlineLevel="0" collapsed="false">
      <c r="A63" s="25" t="n">
        <v>37039</v>
      </c>
      <c r="B63" s="3" t="n">
        <f aca="false">Model!$I$9/31</f>
        <v>-10000</v>
      </c>
      <c r="C63" s="3" t="n">
        <f aca="false">C62+B63</f>
        <v>-280000</v>
      </c>
      <c r="D63" s="4" t="n">
        <f aca="false">Model!$M$36*'Daily Volumes'!C63</f>
        <v>224</v>
      </c>
    </row>
    <row r="64" customFormat="false" ht="12.75" hidden="false" customHeight="false" outlineLevel="0" collapsed="false">
      <c r="A64" s="25" t="n">
        <v>37040</v>
      </c>
      <c r="B64" s="3" t="n">
        <f aca="false">Model!$I$9/31</f>
        <v>-10000</v>
      </c>
      <c r="C64" s="3" t="n">
        <f aca="false">C63+B64</f>
        <v>-290000</v>
      </c>
      <c r="D64" s="4" t="n">
        <f aca="false">Model!$M$36*'Daily Volumes'!C64</f>
        <v>232</v>
      </c>
    </row>
    <row r="65" customFormat="false" ht="12.75" hidden="false" customHeight="false" outlineLevel="0" collapsed="false">
      <c r="A65" s="25" t="n">
        <v>37041</v>
      </c>
      <c r="B65" s="3" t="n">
        <f aca="false">Model!$I$9/31</f>
        <v>-10000</v>
      </c>
      <c r="C65" s="3" t="n">
        <f aca="false">C64+B65</f>
        <v>-300000</v>
      </c>
      <c r="D65" s="4" t="n">
        <f aca="false">Model!$M$36*'Daily Volumes'!C65</f>
        <v>240</v>
      </c>
    </row>
    <row r="66" customFormat="false" ht="12.75" hidden="false" customHeight="false" outlineLevel="0" collapsed="false">
      <c r="A66" s="25" t="n">
        <v>37042</v>
      </c>
      <c r="B66" s="3" t="n">
        <f aca="false">Model!$I$9/31</f>
        <v>-10000</v>
      </c>
      <c r="C66" s="3" t="n">
        <f aca="false">C65+B66</f>
        <v>-310000</v>
      </c>
      <c r="D66" s="4" t="n">
        <f aca="false">Model!$M$36*'Daily Volumes'!C66</f>
        <v>248</v>
      </c>
    </row>
    <row r="67" customFormat="false" ht="12.75" hidden="false" customHeight="false" outlineLevel="0" collapsed="false">
      <c r="A67" s="25" t="n">
        <v>37043</v>
      </c>
      <c r="B67" s="3" t="n">
        <f aca="false">Model!$I$10/30</f>
        <v>0</v>
      </c>
      <c r="C67" s="3" t="n">
        <f aca="false">C66+B67</f>
        <v>-310000</v>
      </c>
      <c r="D67" s="4" t="n">
        <f aca="false">Model!$M$36*'Daily Volumes'!C67</f>
        <v>248</v>
      </c>
    </row>
    <row r="68" customFormat="false" ht="12.75" hidden="false" customHeight="false" outlineLevel="0" collapsed="false">
      <c r="A68" s="25" t="n">
        <v>37044</v>
      </c>
      <c r="B68" s="3" t="n">
        <f aca="false">Model!$I$10/30</f>
        <v>0</v>
      </c>
      <c r="C68" s="3" t="n">
        <f aca="false">C67+B68</f>
        <v>-310000</v>
      </c>
      <c r="D68" s="4" t="n">
        <f aca="false">Model!$M$36*'Daily Volumes'!C68</f>
        <v>248</v>
      </c>
    </row>
    <row r="69" customFormat="false" ht="12.75" hidden="false" customHeight="false" outlineLevel="0" collapsed="false">
      <c r="A69" s="25" t="n">
        <v>37045</v>
      </c>
      <c r="B69" s="3" t="n">
        <f aca="false">Model!$I$10/30</f>
        <v>0</v>
      </c>
      <c r="C69" s="3" t="n">
        <f aca="false">C68+B69</f>
        <v>-310000</v>
      </c>
      <c r="D69" s="4" t="n">
        <f aca="false">Model!$M$36*'Daily Volumes'!C69</f>
        <v>248</v>
      </c>
    </row>
    <row r="70" customFormat="false" ht="12.75" hidden="false" customHeight="false" outlineLevel="0" collapsed="false">
      <c r="A70" s="25" t="n">
        <v>37046</v>
      </c>
      <c r="B70" s="3" t="n">
        <f aca="false">Model!$I$10/30</f>
        <v>0</v>
      </c>
      <c r="C70" s="3" t="n">
        <f aca="false">C69+B70</f>
        <v>-310000</v>
      </c>
      <c r="D70" s="4" t="n">
        <f aca="false">Model!$M$36*'Daily Volumes'!C70</f>
        <v>248</v>
      </c>
    </row>
    <row r="71" customFormat="false" ht="12.75" hidden="false" customHeight="false" outlineLevel="0" collapsed="false">
      <c r="A71" s="25" t="n">
        <v>37047</v>
      </c>
      <c r="B71" s="3" t="n">
        <f aca="false">Model!$I$10/30</f>
        <v>0</v>
      </c>
      <c r="C71" s="3" t="n">
        <f aca="false">C70+B71</f>
        <v>-310000</v>
      </c>
      <c r="D71" s="4" t="n">
        <f aca="false">Model!$M$36*'Daily Volumes'!C71</f>
        <v>248</v>
      </c>
    </row>
    <row r="72" customFormat="false" ht="12.75" hidden="false" customHeight="false" outlineLevel="0" collapsed="false">
      <c r="A72" s="25" t="n">
        <v>37048</v>
      </c>
      <c r="B72" s="3" t="n">
        <f aca="false">Model!$I$10/30</f>
        <v>0</v>
      </c>
      <c r="C72" s="3" t="n">
        <f aca="false">C71+B72</f>
        <v>-310000</v>
      </c>
      <c r="D72" s="4" t="n">
        <f aca="false">Model!$M$36*'Daily Volumes'!C72</f>
        <v>248</v>
      </c>
    </row>
    <row r="73" customFormat="false" ht="12.75" hidden="false" customHeight="false" outlineLevel="0" collapsed="false">
      <c r="A73" s="25" t="n">
        <v>37049</v>
      </c>
      <c r="B73" s="3" t="n">
        <f aca="false">Model!$I$10/30</f>
        <v>0</v>
      </c>
      <c r="C73" s="3" t="n">
        <f aca="false">C72+B73</f>
        <v>-310000</v>
      </c>
      <c r="D73" s="4" t="n">
        <f aca="false">Model!$M$36*'Daily Volumes'!C73</f>
        <v>248</v>
      </c>
    </row>
    <row r="74" customFormat="false" ht="12.75" hidden="false" customHeight="false" outlineLevel="0" collapsed="false">
      <c r="A74" s="25" t="n">
        <v>37050</v>
      </c>
      <c r="B74" s="3" t="n">
        <f aca="false">Model!$I$10/30</f>
        <v>0</v>
      </c>
      <c r="C74" s="3" t="n">
        <f aca="false">C73+B74</f>
        <v>-310000</v>
      </c>
      <c r="D74" s="4" t="n">
        <f aca="false">Model!$M$36*'Daily Volumes'!C74</f>
        <v>248</v>
      </c>
    </row>
    <row r="75" customFormat="false" ht="12.75" hidden="false" customHeight="false" outlineLevel="0" collapsed="false">
      <c r="A75" s="25" t="n">
        <v>37051</v>
      </c>
      <c r="B75" s="3" t="n">
        <f aca="false">Model!$I$10/30</f>
        <v>0</v>
      </c>
      <c r="C75" s="3" t="n">
        <f aca="false">C74+B75</f>
        <v>-310000</v>
      </c>
      <c r="D75" s="4" t="n">
        <f aca="false">Model!$M$36*'Daily Volumes'!C75</f>
        <v>248</v>
      </c>
    </row>
    <row r="76" customFormat="false" ht="12.75" hidden="false" customHeight="false" outlineLevel="0" collapsed="false">
      <c r="A76" s="25" t="n">
        <v>37052</v>
      </c>
      <c r="B76" s="3" t="n">
        <f aca="false">Model!$I$10/30</f>
        <v>0</v>
      </c>
      <c r="C76" s="3" t="n">
        <f aca="false">C75+B76</f>
        <v>-310000</v>
      </c>
      <c r="D76" s="4" t="n">
        <f aca="false">Model!$M$36*'Daily Volumes'!C76</f>
        <v>248</v>
      </c>
    </row>
    <row r="77" customFormat="false" ht="12.75" hidden="false" customHeight="false" outlineLevel="0" collapsed="false">
      <c r="A77" s="25" t="n">
        <v>37053</v>
      </c>
      <c r="B77" s="3" t="n">
        <f aca="false">Model!$I$10/30</f>
        <v>0</v>
      </c>
      <c r="C77" s="3" t="n">
        <f aca="false">C76+B77</f>
        <v>-310000</v>
      </c>
      <c r="D77" s="4" t="n">
        <f aca="false">Model!$M$36*'Daily Volumes'!C77</f>
        <v>248</v>
      </c>
    </row>
    <row r="78" customFormat="false" ht="12.75" hidden="false" customHeight="false" outlineLevel="0" collapsed="false">
      <c r="A78" s="25" t="n">
        <v>37054</v>
      </c>
      <c r="B78" s="3" t="n">
        <f aca="false">Model!$I$10/30</f>
        <v>0</v>
      </c>
      <c r="C78" s="3" t="n">
        <f aca="false">C77+B78</f>
        <v>-310000</v>
      </c>
      <c r="D78" s="4" t="n">
        <f aca="false">Model!$M$36*'Daily Volumes'!C78</f>
        <v>248</v>
      </c>
    </row>
    <row r="79" customFormat="false" ht="12.75" hidden="false" customHeight="false" outlineLevel="0" collapsed="false">
      <c r="A79" s="25" t="n">
        <v>37055</v>
      </c>
      <c r="B79" s="3" t="n">
        <f aca="false">Model!$I$10/30</f>
        <v>0</v>
      </c>
      <c r="C79" s="3" t="n">
        <f aca="false">C78+B79</f>
        <v>-310000</v>
      </c>
      <c r="D79" s="4" t="n">
        <f aca="false">Model!$M$36*'Daily Volumes'!C79</f>
        <v>248</v>
      </c>
    </row>
    <row r="80" customFormat="false" ht="12.75" hidden="false" customHeight="false" outlineLevel="0" collapsed="false">
      <c r="A80" s="25" t="n">
        <v>37056</v>
      </c>
      <c r="B80" s="3" t="n">
        <f aca="false">Model!$I$10/30</f>
        <v>0</v>
      </c>
      <c r="C80" s="3" t="n">
        <f aca="false">C79+B80</f>
        <v>-310000</v>
      </c>
      <c r="D80" s="4" t="n">
        <f aca="false">Model!$M$36*'Daily Volumes'!C80</f>
        <v>248</v>
      </c>
    </row>
    <row r="81" customFormat="false" ht="12.75" hidden="false" customHeight="false" outlineLevel="0" collapsed="false">
      <c r="A81" s="25" t="n">
        <v>37057</v>
      </c>
      <c r="B81" s="3" t="n">
        <f aca="false">Model!$I$10/30</f>
        <v>0</v>
      </c>
      <c r="C81" s="3" t="n">
        <f aca="false">C80+B81</f>
        <v>-310000</v>
      </c>
      <c r="D81" s="4" t="n">
        <f aca="false">Model!$M$36*'Daily Volumes'!C81</f>
        <v>248</v>
      </c>
    </row>
    <row r="82" customFormat="false" ht="12.75" hidden="false" customHeight="false" outlineLevel="0" collapsed="false">
      <c r="A82" s="25" t="n">
        <v>37058</v>
      </c>
      <c r="B82" s="3" t="n">
        <f aca="false">Model!$I$10/30</f>
        <v>0</v>
      </c>
      <c r="C82" s="3" t="n">
        <f aca="false">C81+B82</f>
        <v>-310000</v>
      </c>
      <c r="D82" s="4" t="n">
        <f aca="false">Model!$M$36*'Daily Volumes'!C82</f>
        <v>248</v>
      </c>
    </row>
    <row r="83" customFormat="false" ht="12.75" hidden="false" customHeight="false" outlineLevel="0" collapsed="false">
      <c r="A83" s="25" t="n">
        <v>37059</v>
      </c>
      <c r="B83" s="3" t="n">
        <f aca="false">Model!$I$10/30</f>
        <v>0</v>
      </c>
      <c r="C83" s="3" t="n">
        <f aca="false">C82+B83</f>
        <v>-310000</v>
      </c>
      <c r="D83" s="4" t="n">
        <f aca="false">Model!$M$36*'Daily Volumes'!C83</f>
        <v>248</v>
      </c>
    </row>
    <row r="84" customFormat="false" ht="12.75" hidden="false" customHeight="false" outlineLevel="0" collapsed="false">
      <c r="A84" s="25" t="n">
        <v>37060</v>
      </c>
      <c r="B84" s="3" t="n">
        <f aca="false">Model!$I$10/30</f>
        <v>0</v>
      </c>
      <c r="C84" s="3" t="n">
        <f aca="false">C83+B84</f>
        <v>-310000</v>
      </c>
      <c r="D84" s="4" t="n">
        <f aca="false">Model!$M$36*'Daily Volumes'!C84</f>
        <v>248</v>
      </c>
    </row>
    <row r="85" customFormat="false" ht="12.75" hidden="false" customHeight="false" outlineLevel="0" collapsed="false">
      <c r="A85" s="25" t="n">
        <v>37061</v>
      </c>
      <c r="B85" s="3" t="n">
        <f aca="false">Model!$I$10/30</f>
        <v>0</v>
      </c>
      <c r="C85" s="3" t="n">
        <f aca="false">C84+B85</f>
        <v>-310000</v>
      </c>
      <c r="D85" s="4" t="n">
        <f aca="false">Model!$M$36*'Daily Volumes'!C85</f>
        <v>248</v>
      </c>
    </row>
    <row r="86" customFormat="false" ht="12.75" hidden="false" customHeight="false" outlineLevel="0" collapsed="false">
      <c r="A86" s="25" t="n">
        <v>37062</v>
      </c>
      <c r="B86" s="3" t="n">
        <f aca="false">Model!$I$10/30</f>
        <v>0</v>
      </c>
      <c r="C86" s="3" t="n">
        <f aca="false">C85+B86</f>
        <v>-310000</v>
      </c>
      <c r="D86" s="4" t="n">
        <f aca="false">Model!$M$36*'Daily Volumes'!C86</f>
        <v>248</v>
      </c>
    </row>
    <row r="87" customFormat="false" ht="12.75" hidden="false" customHeight="false" outlineLevel="0" collapsed="false">
      <c r="A87" s="25" t="n">
        <v>37063</v>
      </c>
      <c r="B87" s="3" t="n">
        <f aca="false">Model!$I$10/30</f>
        <v>0</v>
      </c>
      <c r="C87" s="3" t="n">
        <f aca="false">C86+B87</f>
        <v>-310000</v>
      </c>
      <c r="D87" s="4" t="n">
        <f aca="false">Model!$M$36*'Daily Volumes'!C87</f>
        <v>248</v>
      </c>
    </row>
    <row r="88" customFormat="false" ht="12.75" hidden="false" customHeight="false" outlineLevel="0" collapsed="false">
      <c r="A88" s="25" t="n">
        <v>37064</v>
      </c>
      <c r="B88" s="3" t="n">
        <f aca="false">Model!$I$10/30</f>
        <v>0</v>
      </c>
      <c r="C88" s="3" t="n">
        <f aca="false">C87+B88</f>
        <v>-310000</v>
      </c>
      <c r="D88" s="4" t="n">
        <f aca="false">Model!$M$36*'Daily Volumes'!C88</f>
        <v>248</v>
      </c>
    </row>
    <row r="89" customFormat="false" ht="12.75" hidden="false" customHeight="false" outlineLevel="0" collapsed="false">
      <c r="A89" s="25" t="n">
        <v>37065</v>
      </c>
      <c r="B89" s="3" t="n">
        <f aca="false">Model!$I$10/30</f>
        <v>0</v>
      </c>
      <c r="C89" s="3" t="n">
        <f aca="false">C88+B89</f>
        <v>-310000</v>
      </c>
      <c r="D89" s="4" t="n">
        <f aca="false">Model!$M$36*'Daily Volumes'!C89</f>
        <v>248</v>
      </c>
    </row>
    <row r="90" customFormat="false" ht="12.75" hidden="false" customHeight="false" outlineLevel="0" collapsed="false">
      <c r="A90" s="25" t="n">
        <v>37066</v>
      </c>
      <c r="B90" s="3" t="n">
        <f aca="false">Model!$I$10/30</f>
        <v>0</v>
      </c>
      <c r="C90" s="3" t="n">
        <f aca="false">C89+B90</f>
        <v>-310000</v>
      </c>
      <c r="D90" s="4" t="n">
        <f aca="false">Model!$M$36*'Daily Volumes'!C90</f>
        <v>248</v>
      </c>
    </row>
    <row r="91" customFormat="false" ht="12.75" hidden="false" customHeight="false" outlineLevel="0" collapsed="false">
      <c r="A91" s="25" t="n">
        <v>37067</v>
      </c>
      <c r="B91" s="3" t="n">
        <f aca="false">Model!$I$10/30</f>
        <v>0</v>
      </c>
      <c r="C91" s="3" t="n">
        <f aca="false">C90+B91</f>
        <v>-310000</v>
      </c>
      <c r="D91" s="4" t="n">
        <f aca="false">Model!$M$36*'Daily Volumes'!C91</f>
        <v>248</v>
      </c>
    </row>
    <row r="92" customFormat="false" ht="12.75" hidden="false" customHeight="false" outlineLevel="0" collapsed="false">
      <c r="A92" s="25" t="n">
        <v>37068</v>
      </c>
      <c r="B92" s="3" t="n">
        <f aca="false">Model!$I$10/30</f>
        <v>0</v>
      </c>
      <c r="C92" s="3" t="n">
        <f aca="false">C91+B92</f>
        <v>-310000</v>
      </c>
      <c r="D92" s="4" t="n">
        <f aca="false">Model!$M$36*'Daily Volumes'!C92</f>
        <v>248</v>
      </c>
    </row>
    <row r="93" customFormat="false" ht="12.75" hidden="false" customHeight="false" outlineLevel="0" collapsed="false">
      <c r="A93" s="25" t="n">
        <v>37069</v>
      </c>
      <c r="B93" s="3" t="n">
        <f aca="false">Model!$I$10/30</f>
        <v>0</v>
      </c>
      <c r="C93" s="3" t="n">
        <f aca="false">C92+B93</f>
        <v>-310000</v>
      </c>
      <c r="D93" s="4" t="n">
        <f aca="false">Model!$M$36*'Daily Volumes'!C93</f>
        <v>248</v>
      </c>
    </row>
    <row r="94" customFormat="false" ht="12.75" hidden="false" customHeight="false" outlineLevel="0" collapsed="false">
      <c r="A94" s="25" t="n">
        <v>37070</v>
      </c>
      <c r="B94" s="3" t="n">
        <f aca="false">Model!$I$10/30</f>
        <v>0</v>
      </c>
      <c r="C94" s="3" t="n">
        <f aca="false">C93+B94</f>
        <v>-310000</v>
      </c>
      <c r="D94" s="4" t="n">
        <f aca="false">Model!$M$36*'Daily Volumes'!C94</f>
        <v>248</v>
      </c>
    </row>
    <row r="95" customFormat="false" ht="12.75" hidden="false" customHeight="false" outlineLevel="0" collapsed="false">
      <c r="A95" s="25" t="n">
        <v>37071</v>
      </c>
      <c r="B95" s="3" t="n">
        <f aca="false">Model!$I$10/30</f>
        <v>0</v>
      </c>
      <c r="C95" s="3" t="n">
        <f aca="false">C94+B95</f>
        <v>-310000</v>
      </c>
      <c r="D95" s="4" t="n">
        <f aca="false">Model!$M$36*'Daily Volumes'!C95</f>
        <v>248</v>
      </c>
    </row>
    <row r="96" customFormat="false" ht="12.75" hidden="false" customHeight="false" outlineLevel="0" collapsed="false">
      <c r="A96" s="25" t="n">
        <v>37072</v>
      </c>
      <c r="B96" s="3" t="n">
        <f aca="false">Model!$I$10/30</f>
        <v>0</v>
      </c>
      <c r="C96" s="3" t="n">
        <f aca="false">C95+B96</f>
        <v>-310000</v>
      </c>
      <c r="D96" s="4" t="n">
        <f aca="false">Model!$M$36*'Daily Volumes'!C96</f>
        <v>248</v>
      </c>
    </row>
    <row r="97" customFormat="false" ht="12.75" hidden="false" customHeight="false" outlineLevel="0" collapsed="false">
      <c r="A97" s="25" t="n">
        <v>37073</v>
      </c>
      <c r="B97" s="3" t="n">
        <f aca="false">Model!$I$11/31</f>
        <v>0</v>
      </c>
      <c r="C97" s="3" t="n">
        <f aca="false">C96+B97</f>
        <v>-310000</v>
      </c>
      <c r="D97" s="4" t="n">
        <f aca="false">Model!$M$36*'Daily Volumes'!C97</f>
        <v>248</v>
      </c>
    </row>
    <row r="98" customFormat="false" ht="12.75" hidden="false" customHeight="false" outlineLevel="0" collapsed="false">
      <c r="A98" s="25" t="n">
        <v>37074</v>
      </c>
      <c r="B98" s="3" t="n">
        <f aca="false">Model!$I$11/31</f>
        <v>0</v>
      </c>
      <c r="C98" s="3" t="n">
        <f aca="false">C97+B98</f>
        <v>-310000</v>
      </c>
      <c r="D98" s="4" t="n">
        <f aca="false">Model!$M$36*'Daily Volumes'!C98</f>
        <v>248</v>
      </c>
    </row>
    <row r="99" customFormat="false" ht="12.75" hidden="false" customHeight="false" outlineLevel="0" collapsed="false">
      <c r="A99" s="25" t="n">
        <v>37075</v>
      </c>
      <c r="B99" s="3" t="n">
        <f aca="false">Model!$I$11/31</f>
        <v>0</v>
      </c>
      <c r="C99" s="3" t="n">
        <f aca="false">C98+B99</f>
        <v>-310000</v>
      </c>
      <c r="D99" s="4" t="n">
        <f aca="false">Model!$M$36*'Daily Volumes'!C99</f>
        <v>248</v>
      </c>
    </row>
    <row r="100" customFormat="false" ht="12.75" hidden="false" customHeight="false" outlineLevel="0" collapsed="false">
      <c r="A100" s="25" t="n">
        <v>37076</v>
      </c>
      <c r="B100" s="3" t="n">
        <f aca="false">Model!$I$11/31</f>
        <v>0</v>
      </c>
      <c r="C100" s="3" t="n">
        <f aca="false">C99+B100</f>
        <v>-310000</v>
      </c>
      <c r="D100" s="4" t="n">
        <f aca="false">Model!$M$36*'Daily Volumes'!C100</f>
        <v>248</v>
      </c>
    </row>
    <row r="101" customFormat="false" ht="12.75" hidden="false" customHeight="false" outlineLevel="0" collapsed="false">
      <c r="A101" s="25" t="n">
        <v>37077</v>
      </c>
      <c r="B101" s="3" t="n">
        <f aca="false">Model!$I$11/31</f>
        <v>0</v>
      </c>
      <c r="C101" s="3" t="n">
        <f aca="false">C100+B101</f>
        <v>-310000</v>
      </c>
      <c r="D101" s="4" t="n">
        <f aca="false">Model!$M$36*'Daily Volumes'!C101</f>
        <v>248</v>
      </c>
    </row>
    <row r="102" customFormat="false" ht="12.75" hidden="false" customHeight="false" outlineLevel="0" collapsed="false">
      <c r="A102" s="25" t="n">
        <v>37078</v>
      </c>
      <c r="B102" s="3" t="n">
        <f aca="false">Model!$I$11/31</f>
        <v>0</v>
      </c>
      <c r="C102" s="3" t="n">
        <f aca="false">C101+B102</f>
        <v>-310000</v>
      </c>
      <c r="D102" s="4" t="n">
        <f aca="false">Model!$M$36*'Daily Volumes'!C102</f>
        <v>248</v>
      </c>
    </row>
    <row r="103" customFormat="false" ht="12.75" hidden="false" customHeight="false" outlineLevel="0" collapsed="false">
      <c r="A103" s="25" t="n">
        <v>37079</v>
      </c>
      <c r="B103" s="3" t="n">
        <f aca="false">Model!$I$11/31</f>
        <v>0</v>
      </c>
      <c r="C103" s="3" t="n">
        <f aca="false">C102+B103</f>
        <v>-310000</v>
      </c>
      <c r="D103" s="4" t="n">
        <f aca="false">Model!$M$36*'Daily Volumes'!C103</f>
        <v>248</v>
      </c>
    </row>
    <row r="104" customFormat="false" ht="12.75" hidden="false" customHeight="false" outlineLevel="0" collapsed="false">
      <c r="A104" s="25" t="n">
        <v>37080</v>
      </c>
      <c r="B104" s="3" t="n">
        <f aca="false">Model!$I$11/31</f>
        <v>0</v>
      </c>
      <c r="C104" s="3" t="n">
        <f aca="false">C103+B104</f>
        <v>-310000</v>
      </c>
      <c r="D104" s="4" t="n">
        <f aca="false">Model!$M$36*'Daily Volumes'!C104</f>
        <v>248</v>
      </c>
    </row>
    <row r="105" customFormat="false" ht="12.75" hidden="false" customHeight="false" outlineLevel="0" collapsed="false">
      <c r="A105" s="25" t="n">
        <v>37081</v>
      </c>
      <c r="B105" s="3" t="n">
        <f aca="false">Model!$I$11/31</f>
        <v>0</v>
      </c>
      <c r="C105" s="3" t="n">
        <f aca="false">C104+B105</f>
        <v>-310000</v>
      </c>
      <c r="D105" s="4" t="n">
        <f aca="false">Model!$M$36*'Daily Volumes'!C105</f>
        <v>248</v>
      </c>
    </row>
    <row r="106" customFormat="false" ht="12.75" hidden="false" customHeight="false" outlineLevel="0" collapsed="false">
      <c r="A106" s="25" t="n">
        <v>37082</v>
      </c>
      <c r="B106" s="3" t="n">
        <f aca="false">Model!$I$11/31</f>
        <v>0</v>
      </c>
      <c r="C106" s="3" t="n">
        <f aca="false">C105+B106</f>
        <v>-310000</v>
      </c>
      <c r="D106" s="4" t="n">
        <f aca="false">Model!$M$36*'Daily Volumes'!C106</f>
        <v>248</v>
      </c>
    </row>
    <row r="107" customFormat="false" ht="12.75" hidden="false" customHeight="false" outlineLevel="0" collapsed="false">
      <c r="A107" s="25" t="n">
        <v>37083</v>
      </c>
      <c r="B107" s="3" t="n">
        <f aca="false">Model!$I$11/31</f>
        <v>0</v>
      </c>
      <c r="C107" s="3" t="n">
        <f aca="false">C106+B107</f>
        <v>-310000</v>
      </c>
      <c r="D107" s="4" t="n">
        <f aca="false">Model!$M$36*'Daily Volumes'!C107</f>
        <v>248</v>
      </c>
    </row>
    <row r="108" customFormat="false" ht="12.75" hidden="false" customHeight="false" outlineLevel="0" collapsed="false">
      <c r="A108" s="25" t="n">
        <v>37084</v>
      </c>
      <c r="B108" s="3" t="n">
        <f aca="false">Model!$I$11/31</f>
        <v>0</v>
      </c>
      <c r="C108" s="3" t="n">
        <f aca="false">C107+B108</f>
        <v>-310000</v>
      </c>
      <c r="D108" s="4" t="n">
        <f aca="false">Model!$M$36*'Daily Volumes'!C108</f>
        <v>248</v>
      </c>
    </row>
    <row r="109" customFormat="false" ht="12.75" hidden="false" customHeight="false" outlineLevel="0" collapsed="false">
      <c r="A109" s="25" t="n">
        <v>37085</v>
      </c>
      <c r="B109" s="3" t="n">
        <f aca="false">Model!$I$11/31</f>
        <v>0</v>
      </c>
      <c r="C109" s="3" t="n">
        <f aca="false">C108+B109</f>
        <v>-310000</v>
      </c>
      <c r="D109" s="4" t="n">
        <f aca="false">Model!$M$36*'Daily Volumes'!C109</f>
        <v>248</v>
      </c>
    </row>
    <row r="110" customFormat="false" ht="12.75" hidden="false" customHeight="false" outlineLevel="0" collapsed="false">
      <c r="A110" s="25" t="n">
        <v>37086</v>
      </c>
      <c r="B110" s="3" t="n">
        <f aca="false">Model!$I$11/31</f>
        <v>0</v>
      </c>
      <c r="C110" s="3" t="n">
        <f aca="false">C109+B110</f>
        <v>-310000</v>
      </c>
      <c r="D110" s="4" t="n">
        <f aca="false">Model!$M$36*'Daily Volumes'!C110</f>
        <v>248</v>
      </c>
    </row>
    <row r="111" customFormat="false" ht="12.75" hidden="false" customHeight="false" outlineLevel="0" collapsed="false">
      <c r="A111" s="25" t="n">
        <v>37087</v>
      </c>
      <c r="B111" s="3" t="n">
        <f aca="false">Model!$I$11/31</f>
        <v>0</v>
      </c>
      <c r="C111" s="3" t="n">
        <f aca="false">C110+B111</f>
        <v>-310000</v>
      </c>
      <c r="D111" s="4" t="n">
        <f aca="false">Model!$M$36*'Daily Volumes'!C111</f>
        <v>248</v>
      </c>
    </row>
    <row r="112" customFormat="false" ht="12.75" hidden="false" customHeight="false" outlineLevel="0" collapsed="false">
      <c r="A112" s="25" t="n">
        <v>37088</v>
      </c>
      <c r="B112" s="3" t="n">
        <f aca="false">Model!$I$11/31</f>
        <v>0</v>
      </c>
      <c r="C112" s="3" t="n">
        <f aca="false">C111+B112</f>
        <v>-310000</v>
      </c>
      <c r="D112" s="4" t="n">
        <f aca="false">Model!$M$36*'Daily Volumes'!C112</f>
        <v>248</v>
      </c>
    </row>
    <row r="113" customFormat="false" ht="12.75" hidden="false" customHeight="false" outlineLevel="0" collapsed="false">
      <c r="A113" s="25" t="n">
        <v>37089</v>
      </c>
      <c r="B113" s="3" t="n">
        <f aca="false">Model!$I$11/31</f>
        <v>0</v>
      </c>
      <c r="C113" s="3" t="n">
        <f aca="false">C112+B113</f>
        <v>-310000</v>
      </c>
      <c r="D113" s="4" t="n">
        <f aca="false">Model!$M$36*'Daily Volumes'!C113</f>
        <v>248</v>
      </c>
    </row>
    <row r="114" customFormat="false" ht="12.75" hidden="false" customHeight="false" outlineLevel="0" collapsed="false">
      <c r="A114" s="25" t="n">
        <v>37090</v>
      </c>
      <c r="B114" s="3" t="n">
        <f aca="false">Model!$I$11/31</f>
        <v>0</v>
      </c>
      <c r="C114" s="3" t="n">
        <f aca="false">C113+B114</f>
        <v>-310000</v>
      </c>
      <c r="D114" s="4" t="n">
        <f aca="false">Model!$M$36*'Daily Volumes'!C114</f>
        <v>248</v>
      </c>
    </row>
    <row r="115" customFormat="false" ht="12.75" hidden="false" customHeight="false" outlineLevel="0" collapsed="false">
      <c r="A115" s="25" t="n">
        <v>37091</v>
      </c>
      <c r="B115" s="3" t="n">
        <f aca="false">Model!$I$11/31</f>
        <v>0</v>
      </c>
      <c r="C115" s="3" t="n">
        <f aca="false">C114+B115</f>
        <v>-310000</v>
      </c>
      <c r="D115" s="4" t="n">
        <f aca="false">Model!$M$36*'Daily Volumes'!C115</f>
        <v>248</v>
      </c>
    </row>
    <row r="116" customFormat="false" ht="12.75" hidden="false" customHeight="false" outlineLevel="0" collapsed="false">
      <c r="A116" s="25" t="n">
        <v>37092</v>
      </c>
      <c r="B116" s="3" t="n">
        <f aca="false">Model!$I$11/31</f>
        <v>0</v>
      </c>
      <c r="C116" s="3" t="n">
        <f aca="false">C115+B116</f>
        <v>-310000</v>
      </c>
      <c r="D116" s="4" t="n">
        <f aca="false">Model!$M$36*'Daily Volumes'!C116</f>
        <v>248</v>
      </c>
    </row>
    <row r="117" customFormat="false" ht="12.75" hidden="false" customHeight="false" outlineLevel="0" collapsed="false">
      <c r="A117" s="25" t="n">
        <v>37093</v>
      </c>
      <c r="B117" s="3" t="n">
        <f aca="false">Model!$I$11/31</f>
        <v>0</v>
      </c>
      <c r="C117" s="3" t="n">
        <f aca="false">C116+B117</f>
        <v>-310000</v>
      </c>
      <c r="D117" s="4" t="n">
        <f aca="false">Model!$M$36*'Daily Volumes'!C117</f>
        <v>248</v>
      </c>
    </row>
    <row r="118" customFormat="false" ht="12.75" hidden="false" customHeight="false" outlineLevel="0" collapsed="false">
      <c r="A118" s="25" t="n">
        <v>37094</v>
      </c>
      <c r="B118" s="3" t="n">
        <f aca="false">Model!$I$11/31</f>
        <v>0</v>
      </c>
      <c r="C118" s="3" t="n">
        <f aca="false">C117+B118</f>
        <v>-310000</v>
      </c>
      <c r="D118" s="4" t="n">
        <f aca="false">Model!$M$36*'Daily Volumes'!C118</f>
        <v>248</v>
      </c>
    </row>
    <row r="119" customFormat="false" ht="12.75" hidden="false" customHeight="false" outlineLevel="0" collapsed="false">
      <c r="A119" s="25" t="n">
        <v>37095</v>
      </c>
      <c r="B119" s="3" t="n">
        <f aca="false">Model!$I$11/31</f>
        <v>0</v>
      </c>
      <c r="C119" s="3" t="n">
        <f aca="false">C118+B119</f>
        <v>-310000</v>
      </c>
      <c r="D119" s="4" t="n">
        <f aca="false">Model!$M$36*'Daily Volumes'!C119</f>
        <v>248</v>
      </c>
    </row>
    <row r="120" customFormat="false" ht="12.75" hidden="false" customHeight="false" outlineLevel="0" collapsed="false">
      <c r="A120" s="25" t="n">
        <v>37096</v>
      </c>
      <c r="B120" s="3" t="n">
        <f aca="false">Model!$I$11/31</f>
        <v>0</v>
      </c>
      <c r="C120" s="3" t="n">
        <f aca="false">C119+B120</f>
        <v>-310000</v>
      </c>
      <c r="D120" s="4" t="n">
        <f aca="false">Model!$M$36*'Daily Volumes'!C120</f>
        <v>248</v>
      </c>
    </row>
    <row r="121" customFormat="false" ht="12.75" hidden="false" customHeight="false" outlineLevel="0" collapsed="false">
      <c r="A121" s="25" t="n">
        <v>37097</v>
      </c>
      <c r="B121" s="3" t="n">
        <f aca="false">Model!$I$11/31</f>
        <v>0</v>
      </c>
      <c r="C121" s="3" t="n">
        <f aca="false">C120+B121</f>
        <v>-310000</v>
      </c>
      <c r="D121" s="4" t="n">
        <f aca="false">Model!$M$36*'Daily Volumes'!C121</f>
        <v>248</v>
      </c>
    </row>
    <row r="122" customFormat="false" ht="12.75" hidden="false" customHeight="false" outlineLevel="0" collapsed="false">
      <c r="A122" s="25" t="n">
        <v>37098</v>
      </c>
      <c r="B122" s="3" t="n">
        <f aca="false">Model!$I$11/31</f>
        <v>0</v>
      </c>
      <c r="C122" s="3" t="n">
        <f aca="false">C121+B122</f>
        <v>-310000</v>
      </c>
      <c r="D122" s="4" t="n">
        <f aca="false">Model!$M$36*'Daily Volumes'!C122</f>
        <v>248</v>
      </c>
    </row>
    <row r="123" customFormat="false" ht="12.75" hidden="false" customHeight="false" outlineLevel="0" collapsed="false">
      <c r="A123" s="25" t="n">
        <v>37099</v>
      </c>
      <c r="B123" s="3" t="n">
        <f aca="false">Model!$I$11/31</f>
        <v>0</v>
      </c>
      <c r="C123" s="3" t="n">
        <f aca="false">C122+B123</f>
        <v>-310000</v>
      </c>
      <c r="D123" s="4" t="n">
        <f aca="false">Model!$M$36*'Daily Volumes'!C123</f>
        <v>248</v>
      </c>
    </row>
    <row r="124" customFormat="false" ht="12.75" hidden="false" customHeight="false" outlineLevel="0" collapsed="false">
      <c r="A124" s="25" t="n">
        <v>37100</v>
      </c>
      <c r="B124" s="3" t="n">
        <f aca="false">Model!$I$11/31</f>
        <v>0</v>
      </c>
      <c r="C124" s="3" t="n">
        <f aca="false">C123+B124</f>
        <v>-310000</v>
      </c>
      <c r="D124" s="4" t="n">
        <f aca="false">Model!$M$36*'Daily Volumes'!C124</f>
        <v>248</v>
      </c>
    </row>
    <row r="125" customFormat="false" ht="12.75" hidden="false" customHeight="false" outlineLevel="0" collapsed="false">
      <c r="A125" s="25" t="n">
        <v>37101</v>
      </c>
      <c r="B125" s="3" t="n">
        <f aca="false">Model!$I$11/31</f>
        <v>0</v>
      </c>
      <c r="C125" s="3" t="n">
        <f aca="false">C124+B125</f>
        <v>-310000</v>
      </c>
      <c r="D125" s="4" t="n">
        <f aca="false">Model!$M$36*'Daily Volumes'!C125</f>
        <v>248</v>
      </c>
    </row>
    <row r="126" customFormat="false" ht="12.75" hidden="false" customHeight="false" outlineLevel="0" collapsed="false">
      <c r="A126" s="25" t="n">
        <v>37102</v>
      </c>
      <c r="B126" s="3" t="n">
        <f aca="false">Model!$I$11/31</f>
        <v>0</v>
      </c>
      <c r="C126" s="3" t="n">
        <f aca="false">C125+B126</f>
        <v>-310000</v>
      </c>
      <c r="D126" s="4" t="n">
        <f aca="false">Model!$M$36*'Daily Volumes'!C126</f>
        <v>248</v>
      </c>
    </row>
    <row r="127" customFormat="false" ht="12.75" hidden="false" customHeight="false" outlineLevel="0" collapsed="false">
      <c r="A127" s="25" t="n">
        <v>37103</v>
      </c>
      <c r="B127" s="3" t="n">
        <f aca="false">Model!$I$11/31</f>
        <v>0</v>
      </c>
      <c r="C127" s="3" t="n">
        <f aca="false">C126+B127</f>
        <v>-310000</v>
      </c>
      <c r="D127" s="4" t="n">
        <f aca="false">Model!$M$36*'Daily Volumes'!C127</f>
        <v>248</v>
      </c>
    </row>
    <row r="128" customFormat="false" ht="12.75" hidden="false" customHeight="false" outlineLevel="0" collapsed="false">
      <c r="A128" s="25" t="n">
        <v>37104</v>
      </c>
      <c r="B128" s="3" t="n">
        <f aca="false">Model!$I$12/31</f>
        <v>0</v>
      </c>
      <c r="C128" s="3" t="n">
        <f aca="false">C127+B128</f>
        <v>-310000</v>
      </c>
      <c r="D128" s="4" t="n">
        <f aca="false">Model!$M$36*'Daily Volumes'!C128</f>
        <v>248</v>
      </c>
    </row>
    <row r="129" customFormat="false" ht="12.75" hidden="false" customHeight="false" outlineLevel="0" collapsed="false">
      <c r="A129" s="25" t="n">
        <v>37105</v>
      </c>
      <c r="B129" s="3" t="n">
        <f aca="false">Model!$I$12/31</f>
        <v>0</v>
      </c>
      <c r="C129" s="3" t="n">
        <f aca="false">C128+B129</f>
        <v>-310000</v>
      </c>
      <c r="D129" s="4" t="n">
        <f aca="false">Model!$M$36*'Daily Volumes'!C129</f>
        <v>248</v>
      </c>
    </row>
    <row r="130" customFormat="false" ht="12.75" hidden="false" customHeight="false" outlineLevel="0" collapsed="false">
      <c r="A130" s="25" t="n">
        <v>37106</v>
      </c>
      <c r="B130" s="3" t="n">
        <f aca="false">Model!$I$12/31</f>
        <v>0</v>
      </c>
      <c r="C130" s="3" t="n">
        <f aca="false">C129+B130</f>
        <v>-310000</v>
      </c>
      <c r="D130" s="4" t="n">
        <f aca="false">Model!$M$36*'Daily Volumes'!C130</f>
        <v>248</v>
      </c>
    </row>
    <row r="131" customFormat="false" ht="12.75" hidden="false" customHeight="false" outlineLevel="0" collapsed="false">
      <c r="A131" s="25" t="n">
        <v>37107</v>
      </c>
      <c r="B131" s="3" t="n">
        <f aca="false">Model!$I$12/31</f>
        <v>0</v>
      </c>
      <c r="C131" s="3" t="n">
        <f aca="false">C130+B131</f>
        <v>-310000</v>
      </c>
      <c r="D131" s="4" t="n">
        <f aca="false">Model!$M$36*'Daily Volumes'!C131</f>
        <v>248</v>
      </c>
    </row>
    <row r="132" customFormat="false" ht="12.75" hidden="false" customHeight="false" outlineLevel="0" collapsed="false">
      <c r="A132" s="25" t="n">
        <v>37108</v>
      </c>
      <c r="B132" s="3" t="n">
        <f aca="false">Model!$I$12/31</f>
        <v>0</v>
      </c>
      <c r="C132" s="3" t="n">
        <f aca="false">C131+B132</f>
        <v>-310000</v>
      </c>
      <c r="D132" s="4" t="n">
        <f aca="false">Model!$M$36*'Daily Volumes'!C132</f>
        <v>248</v>
      </c>
    </row>
    <row r="133" customFormat="false" ht="12.75" hidden="false" customHeight="false" outlineLevel="0" collapsed="false">
      <c r="A133" s="25" t="n">
        <v>37109</v>
      </c>
      <c r="B133" s="3" t="n">
        <f aca="false">Model!$I$12/31</f>
        <v>0</v>
      </c>
      <c r="C133" s="3" t="n">
        <f aca="false">C132+B133</f>
        <v>-310000</v>
      </c>
      <c r="D133" s="4" t="n">
        <f aca="false">Model!$M$36*'Daily Volumes'!C133</f>
        <v>248</v>
      </c>
    </row>
    <row r="134" customFormat="false" ht="12.75" hidden="false" customHeight="false" outlineLevel="0" collapsed="false">
      <c r="A134" s="25" t="n">
        <v>37110</v>
      </c>
      <c r="B134" s="3" t="n">
        <f aca="false">Model!$I$12/31</f>
        <v>0</v>
      </c>
      <c r="C134" s="3" t="n">
        <f aca="false">C133+B134</f>
        <v>-310000</v>
      </c>
      <c r="D134" s="4" t="n">
        <f aca="false">Model!$M$36*'Daily Volumes'!C134</f>
        <v>248</v>
      </c>
    </row>
    <row r="135" customFormat="false" ht="12.75" hidden="false" customHeight="false" outlineLevel="0" collapsed="false">
      <c r="A135" s="25" t="n">
        <v>37111</v>
      </c>
      <c r="B135" s="3" t="n">
        <f aca="false">Model!$I$12/31</f>
        <v>0</v>
      </c>
      <c r="C135" s="3" t="n">
        <f aca="false">C134+B135</f>
        <v>-310000</v>
      </c>
      <c r="D135" s="4" t="n">
        <f aca="false">Model!$M$36*'Daily Volumes'!C135</f>
        <v>248</v>
      </c>
    </row>
    <row r="136" customFormat="false" ht="12.75" hidden="false" customHeight="false" outlineLevel="0" collapsed="false">
      <c r="A136" s="25" t="n">
        <v>37112</v>
      </c>
      <c r="B136" s="3" t="n">
        <f aca="false">Model!$I$12/31</f>
        <v>0</v>
      </c>
      <c r="C136" s="3" t="n">
        <f aca="false">C135+B136</f>
        <v>-310000</v>
      </c>
      <c r="D136" s="4" t="n">
        <f aca="false">Model!$M$36*'Daily Volumes'!C136</f>
        <v>248</v>
      </c>
    </row>
    <row r="137" customFormat="false" ht="12.75" hidden="false" customHeight="false" outlineLevel="0" collapsed="false">
      <c r="A137" s="25" t="n">
        <v>37113</v>
      </c>
      <c r="B137" s="3" t="n">
        <f aca="false">Model!$I$12/31</f>
        <v>0</v>
      </c>
      <c r="C137" s="3" t="n">
        <f aca="false">C136+B137</f>
        <v>-310000</v>
      </c>
      <c r="D137" s="4" t="n">
        <f aca="false">Model!$M$36*'Daily Volumes'!C137</f>
        <v>248</v>
      </c>
    </row>
    <row r="138" customFormat="false" ht="12.75" hidden="false" customHeight="false" outlineLevel="0" collapsed="false">
      <c r="A138" s="25" t="n">
        <v>37114</v>
      </c>
      <c r="B138" s="3" t="n">
        <f aca="false">Model!$I$12/31</f>
        <v>0</v>
      </c>
      <c r="C138" s="3" t="n">
        <f aca="false">C137+B138</f>
        <v>-310000</v>
      </c>
      <c r="D138" s="4" t="n">
        <f aca="false">Model!$M$36*'Daily Volumes'!C138</f>
        <v>248</v>
      </c>
    </row>
    <row r="139" customFormat="false" ht="12.75" hidden="false" customHeight="false" outlineLevel="0" collapsed="false">
      <c r="A139" s="25" t="n">
        <v>37115</v>
      </c>
      <c r="B139" s="3" t="n">
        <f aca="false">Model!$I$12/31</f>
        <v>0</v>
      </c>
      <c r="C139" s="3" t="n">
        <f aca="false">C138+B139</f>
        <v>-310000</v>
      </c>
      <c r="D139" s="4" t="n">
        <f aca="false">Model!$M$36*'Daily Volumes'!C139</f>
        <v>248</v>
      </c>
    </row>
    <row r="140" customFormat="false" ht="12.75" hidden="false" customHeight="false" outlineLevel="0" collapsed="false">
      <c r="A140" s="25" t="n">
        <v>37116</v>
      </c>
      <c r="B140" s="3" t="n">
        <f aca="false">Model!$I$12/31</f>
        <v>0</v>
      </c>
      <c r="C140" s="3" t="n">
        <f aca="false">C139+B140</f>
        <v>-310000</v>
      </c>
      <c r="D140" s="4" t="n">
        <f aca="false">Model!$M$36*'Daily Volumes'!C140</f>
        <v>248</v>
      </c>
    </row>
    <row r="141" customFormat="false" ht="12.75" hidden="false" customHeight="false" outlineLevel="0" collapsed="false">
      <c r="A141" s="25" t="n">
        <v>37117</v>
      </c>
      <c r="B141" s="3" t="n">
        <f aca="false">Model!$I$12/31</f>
        <v>0</v>
      </c>
      <c r="C141" s="3" t="n">
        <f aca="false">C140+B141</f>
        <v>-310000</v>
      </c>
      <c r="D141" s="4" t="n">
        <f aca="false">Model!$M$36*'Daily Volumes'!C141</f>
        <v>248</v>
      </c>
    </row>
    <row r="142" customFormat="false" ht="12.75" hidden="false" customHeight="false" outlineLevel="0" collapsed="false">
      <c r="A142" s="25" t="n">
        <v>37118</v>
      </c>
      <c r="B142" s="3" t="n">
        <f aca="false">Model!$I$12/31</f>
        <v>0</v>
      </c>
      <c r="C142" s="3" t="n">
        <f aca="false">C141+B142</f>
        <v>-310000</v>
      </c>
      <c r="D142" s="4" t="n">
        <f aca="false">Model!$M$36*'Daily Volumes'!C142</f>
        <v>248</v>
      </c>
    </row>
    <row r="143" customFormat="false" ht="12.75" hidden="false" customHeight="false" outlineLevel="0" collapsed="false">
      <c r="A143" s="25" t="n">
        <v>37119</v>
      </c>
      <c r="B143" s="3" t="n">
        <f aca="false">Model!$I$12/31</f>
        <v>0</v>
      </c>
      <c r="C143" s="3" t="n">
        <f aca="false">C142+B143</f>
        <v>-310000</v>
      </c>
      <c r="D143" s="4" t="n">
        <f aca="false">Model!$M$36*'Daily Volumes'!C143</f>
        <v>248</v>
      </c>
    </row>
    <row r="144" customFormat="false" ht="12.75" hidden="false" customHeight="false" outlineLevel="0" collapsed="false">
      <c r="A144" s="25" t="n">
        <v>37120</v>
      </c>
      <c r="B144" s="3" t="n">
        <f aca="false">Model!$I$12/31</f>
        <v>0</v>
      </c>
      <c r="C144" s="3" t="n">
        <f aca="false">C143+B144</f>
        <v>-310000</v>
      </c>
      <c r="D144" s="4" t="n">
        <f aca="false">Model!$M$36*'Daily Volumes'!C144</f>
        <v>248</v>
      </c>
    </row>
    <row r="145" customFormat="false" ht="12.75" hidden="false" customHeight="false" outlineLevel="0" collapsed="false">
      <c r="A145" s="25" t="n">
        <v>37121</v>
      </c>
      <c r="B145" s="3" t="n">
        <f aca="false">Model!$I$12/31</f>
        <v>0</v>
      </c>
      <c r="C145" s="3" t="n">
        <f aca="false">C144+B145</f>
        <v>-310000</v>
      </c>
      <c r="D145" s="4" t="n">
        <f aca="false">Model!$M$36*'Daily Volumes'!C145</f>
        <v>248</v>
      </c>
    </row>
    <row r="146" customFormat="false" ht="12.75" hidden="false" customHeight="false" outlineLevel="0" collapsed="false">
      <c r="A146" s="25" t="n">
        <v>37122</v>
      </c>
      <c r="B146" s="3" t="n">
        <f aca="false">Model!$I$12/31</f>
        <v>0</v>
      </c>
      <c r="C146" s="3" t="n">
        <f aca="false">C145+B146</f>
        <v>-310000</v>
      </c>
      <c r="D146" s="4" t="n">
        <f aca="false">Model!$M$36*'Daily Volumes'!C146</f>
        <v>248</v>
      </c>
    </row>
    <row r="147" customFormat="false" ht="12.75" hidden="false" customHeight="false" outlineLevel="0" collapsed="false">
      <c r="A147" s="25" t="n">
        <v>37123</v>
      </c>
      <c r="B147" s="3" t="n">
        <f aca="false">Model!$I$12/31</f>
        <v>0</v>
      </c>
      <c r="C147" s="3" t="n">
        <f aca="false">C146+B147</f>
        <v>-310000</v>
      </c>
      <c r="D147" s="4" t="n">
        <f aca="false">Model!$M$36*'Daily Volumes'!C147</f>
        <v>248</v>
      </c>
    </row>
    <row r="148" customFormat="false" ht="12.75" hidden="false" customHeight="false" outlineLevel="0" collapsed="false">
      <c r="A148" s="25" t="n">
        <v>37124</v>
      </c>
      <c r="B148" s="3" t="n">
        <f aca="false">Model!$I$12/31</f>
        <v>0</v>
      </c>
      <c r="C148" s="3" t="n">
        <f aca="false">C147+B148</f>
        <v>-310000</v>
      </c>
      <c r="D148" s="4" t="n">
        <f aca="false">Model!$M$36*'Daily Volumes'!C148</f>
        <v>248</v>
      </c>
    </row>
    <row r="149" customFormat="false" ht="12.75" hidden="false" customHeight="false" outlineLevel="0" collapsed="false">
      <c r="A149" s="25" t="n">
        <v>37125</v>
      </c>
      <c r="B149" s="3" t="n">
        <f aca="false">Model!$I$12/31</f>
        <v>0</v>
      </c>
      <c r="C149" s="3" t="n">
        <f aca="false">C148+B149</f>
        <v>-310000</v>
      </c>
      <c r="D149" s="4" t="n">
        <f aca="false">Model!$M$36*'Daily Volumes'!C149</f>
        <v>248</v>
      </c>
    </row>
    <row r="150" customFormat="false" ht="12.75" hidden="false" customHeight="false" outlineLevel="0" collapsed="false">
      <c r="A150" s="25" t="n">
        <v>37126</v>
      </c>
      <c r="B150" s="3" t="n">
        <f aca="false">Model!$I$12/31</f>
        <v>0</v>
      </c>
      <c r="C150" s="3" t="n">
        <f aca="false">C149+B150</f>
        <v>-310000</v>
      </c>
      <c r="D150" s="4" t="n">
        <f aca="false">Model!$M$36*'Daily Volumes'!C150</f>
        <v>248</v>
      </c>
    </row>
    <row r="151" customFormat="false" ht="12.75" hidden="false" customHeight="false" outlineLevel="0" collapsed="false">
      <c r="A151" s="25" t="n">
        <v>37127</v>
      </c>
      <c r="B151" s="3" t="n">
        <f aca="false">Model!$I$12/31</f>
        <v>0</v>
      </c>
      <c r="C151" s="3" t="n">
        <f aca="false">C150+B151</f>
        <v>-310000</v>
      </c>
      <c r="D151" s="4" t="n">
        <f aca="false">Model!$M$36*'Daily Volumes'!C151</f>
        <v>248</v>
      </c>
    </row>
    <row r="152" customFormat="false" ht="12.75" hidden="false" customHeight="false" outlineLevel="0" collapsed="false">
      <c r="A152" s="25" t="n">
        <v>37128</v>
      </c>
      <c r="B152" s="3" t="n">
        <f aca="false">Model!$I$12/31</f>
        <v>0</v>
      </c>
      <c r="C152" s="3" t="n">
        <f aca="false">C151+B152</f>
        <v>-310000</v>
      </c>
      <c r="D152" s="4" t="n">
        <f aca="false">Model!$M$36*'Daily Volumes'!C152</f>
        <v>248</v>
      </c>
    </row>
    <row r="153" customFormat="false" ht="12.75" hidden="false" customHeight="false" outlineLevel="0" collapsed="false">
      <c r="A153" s="25" t="n">
        <v>37129</v>
      </c>
      <c r="B153" s="3" t="n">
        <f aca="false">Model!$I$12/31</f>
        <v>0</v>
      </c>
      <c r="C153" s="3" t="n">
        <f aca="false">C152+B153</f>
        <v>-310000</v>
      </c>
      <c r="D153" s="4" t="n">
        <f aca="false">Model!$M$36*'Daily Volumes'!C153</f>
        <v>248</v>
      </c>
    </row>
    <row r="154" customFormat="false" ht="12.75" hidden="false" customHeight="false" outlineLevel="0" collapsed="false">
      <c r="A154" s="25" t="n">
        <v>37130</v>
      </c>
      <c r="B154" s="3" t="n">
        <f aca="false">Model!$I$12/31</f>
        <v>0</v>
      </c>
      <c r="C154" s="3" t="n">
        <f aca="false">C153+B154</f>
        <v>-310000</v>
      </c>
      <c r="D154" s="4" t="n">
        <f aca="false">Model!$M$36*'Daily Volumes'!C154</f>
        <v>248</v>
      </c>
    </row>
    <row r="155" customFormat="false" ht="12.75" hidden="false" customHeight="false" outlineLevel="0" collapsed="false">
      <c r="A155" s="25" t="n">
        <v>37131</v>
      </c>
      <c r="B155" s="3" t="n">
        <f aca="false">Model!$I$12/31</f>
        <v>0</v>
      </c>
      <c r="C155" s="3" t="n">
        <f aca="false">C154+B155</f>
        <v>-310000</v>
      </c>
      <c r="D155" s="4" t="n">
        <f aca="false">Model!$M$36*'Daily Volumes'!C155</f>
        <v>248</v>
      </c>
    </row>
    <row r="156" customFormat="false" ht="12.75" hidden="false" customHeight="false" outlineLevel="0" collapsed="false">
      <c r="A156" s="25" t="n">
        <v>37132</v>
      </c>
      <c r="B156" s="3" t="n">
        <f aca="false">Model!$I$12/31</f>
        <v>0</v>
      </c>
      <c r="C156" s="3" t="n">
        <f aca="false">C155+B156</f>
        <v>-310000</v>
      </c>
      <c r="D156" s="4" t="n">
        <f aca="false">Model!$M$36*'Daily Volumes'!C156</f>
        <v>248</v>
      </c>
    </row>
    <row r="157" customFormat="false" ht="12.75" hidden="false" customHeight="false" outlineLevel="0" collapsed="false">
      <c r="A157" s="25" t="n">
        <v>37133</v>
      </c>
      <c r="B157" s="3" t="n">
        <f aca="false">Model!$I$12/31</f>
        <v>0</v>
      </c>
      <c r="C157" s="3" t="n">
        <f aca="false">C156+B157</f>
        <v>-310000</v>
      </c>
      <c r="D157" s="4" t="n">
        <f aca="false">Model!$M$36*'Daily Volumes'!C157</f>
        <v>248</v>
      </c>
    </row>
    <row r="158" customFormat="false" ht="12.75" hidden="false" customHeight="false" outlineLevel="0" collapsed="false">
      <c r="A158" s="25" t="n">
        <v>37134</v>
      </c>
      <c r="B158" s="3" t="n">
        <f aca="false">Model!$I$12/31</f>
        <v>0</v>
      </c>
      <c r="C158" s="3" t="n">
        <f aca="false">C157+B158</f>
        <v>-310000</v>
      </c>
      <c r="D158" s="4" t="n">
        <f aca="false">Model!$M$36*'Daily Volumes'!C158</f>
        <v>248</v>
      </c>
    </row>
    <row r="159" customFormat="false" ht="12.75" hidden="false" customHeight="false" outlineLevel="0" collapsed="false">
      <c r="A159" s="25" t="n">
        <v>37135</v>
      </c>
      <c r="B159" s="3" t="n">
        <f aca="false">Model!$I$13/30</f>
        <v>0</v>
      </c>
      <c r="C159" s="3" t="n">
        <f aca="false">C158+B159</f>
        <v>-310000</v>
      </c>
      <c r="D159" s="4" t="n">
        <f aca="false">Model!$M$36*'Daily Volumes'!C159</f>
        <v>248</v>
      </c>
    </row>
    <row r="160" customFormat="false" ht="12.75" hidden="false" customHeight="false" outlineLevel="0" collapsed="false">
      <c r="A160" s="25" t="n">
        <v>37136</v>
      </c>
      <c r="B160" s="3" t="n">
        <f aca="false">Model!$I$13/30</f>
        <v>0</v>
      </c>
      <c r="C160" s="3" t="n">
        <f aca="false">C159+B160</f>
        <v>-310000</v>
      </c>
      <c r="D160" s="4" t="n">
        <f aca="false">Model!$M$36*'Daily Volumes'!C160</f>
        <v>248</v>
      </c>
    </row>
    <row r="161" customFormat="false" ht="12.75" hidden="false" customHeight="false" outlineLevel="0" collapsed="false">
      <c r="A161" s="25" t="n">
        <v>37137</v>
      </c>
      <c r="B161" s="3" t="n">
        <f aca="false">Model!$I$13/30</f>
        <v>0</v>
      </c>
      <c r="C161" s="3" t="n">
        <f aca="false">C160+B161</f>
        <v>-310000</v>
      </c>
      <c r="D161" s="4" t="n">
        <f aca="false">Model!$M$36*'Daily Volumes'!C161</f>
        <v>248</v>
      </c>
    </row>
    <row r="162" customFormat="false" ht="12.75" hidden="false" customHeight="false" outlineLevel="0" collapsed="false">
      <c r="A162" s="25" t="n">
        <v>37138</v>
      </c>
      <c r="B162" s="3" t="n">
        <f aca="false">Model!$I$13/30</f>
        <v>0</v>
      </c>
      <c r="C162" s="3" t="n">
        <f aca="false">C161+B162</f>
        <v>-310000</v>
      </c>
      <c r="D162" s="4" t="n">
        <f aca="false">Model!$M$36*'Daily Volumes'!C162</f>
        <v>248</v>
      </c>
    </row>
    <row r="163" customFormat="false" ht="12.75" hidden="false" customHeight="false" outlineLevel="0" collapsed="false">
      <c r="A163" s="25" t="n">
        <v>37139</v>
      </c>
      <c r="B163" s="3" t="n">
        <f aca="false">Model!$I$13/30</f>
        <v>0</v>
      </c>
      <c r="C163" s="3" t="n">
        <f aca="false">C162+B163</f>
        <v>-310000</v>
      </c>
      <c r="D163" s="4" t="n">
        <f aca="false">Model!$M$36*'Daily Volumes'!C163</f>
        <v>248</v>
      </c>
    </row>
    <row r="164" customFormat="false" ht="12.75" hidden="false" customHeight="false" outlineLevel="0" collapsed="false">
      <c r="A164" s="25" t="n">
        <v>37140</v>
      </c>
      <c r="B164" s="3" t="n">
        <f aca="false">Model!$I$13/30</f>
        <v>0</v>
      </c>
      <c r="C164" s="3" t="n">
        <f aca="false">C163+B164</f>
        <v>-310000</v>
      </c>
      <c r="D164" s="4" t="n">
        <f aca="false">Model!$M$36*'Daily Volumes'!C164</f>
        <v>248</v>
      </c>
    </row>
    <row r="165" customFormat="false" ht="12.75" hidden="false" customHeight="false" outlineLevel="0" collapsed="false">
      <c r="A165" s="25" t="n">
        <v>37141</v>
      </c>
      <c r="B165" s="3" t="n">
        <f aca="false">Model!$I$13/30</f>
        <v>0</v>
      </c>
      <c r="C165" s="3" t="n">
        <f aca="false">C164+B165</f>
        <v>-310000</v>
      </c>
      <c r="D165" s="4" t="n">
        <f aca="false">Model!$M$36*'Daily Volumes'!C165</f>
        <v>248</v>
      </c>
    </row>
    <row r="166" customFormat="false" ht="12.75" hidden="false" customHeight="false" outlineLevel="0" collapsed="false">
      <c r="A166" s="25" t="n">
        <v>37142</v>
      </c>
      <c r="B166" s="3" t="n">
        <f aca="false">Model!$I$13/30</f>
        <v>0</v>
      </c>
      <c r="C166" s="3" t="n">
        <f aca="false">C165+B166</f>
        <v>-310000</v>
      </c>
      <c r="D166" s="4" t="n">
        <f aca="false">Model!$M$36*'Daily Volumes'!C166</f>
        <v>248</v>
      </c>
    </row>
    <row r="167" customFormat="false" ht="12.75" hidden="false" customHeight="false" outlineLevel="0" collapsed="false">
      <c r="A167" s="25" t="n">
        <v>37143</v>
      </c>
      <c r="B167" s="3" t="n">
        <f aca="false">Model!$I$13/30</f>
        <v>0</v>
      </c>
      <c r="C167" s="3" t="n">
        <f aca="false">C166+B167</f>
        <v>-310000</v>
      </c>
      <c r="D167" s="4" t="n">
        <f aca="false">Model!$M$36*'Daily Volumes'!C167</f>
        <v>248</v>
      </c>
    </row>
    <row r="168" customFormat="false" ht="12.75" hidden="false" customHeight="false" outlineLevel="0" collapsed="false">
      <c r="A168" s="25" t="n">
        <v>37144</v>
      </c>
      <c r="B168" s="3" t="n">
        <f aca="false">Model!$I$13/30</f>
        <v>0</v>
      </c>
      <c r="C168" s="3" t="n">
        <f aca="false">C167+B168</f>
        <v>-310000</v>
      </c>
      <c r="D168" s="4" t="n">
        <f aca="false">Model!$M$36*'Daily Volumes'!C168</f>
        <v>248</v>
      </c>
    </row>
    <row r="169" customFormat="false" ht="12.75" hidden="false" customHeight="false" outlineLevel="0" collapsed="false">
      <c r="A169" s="25" t="n">
        <v>37145</v>
      </c>
      <c r="B169" s="3" t="n">
        <f aca="false">Model!$I$13/30</f>
        <v>0</v>
      </c>
      <c r="C169" s="3" t="n">
        <f aca="false">C168+B169</f>
        <v>-310000</v>
      </c>
      <c r="D169" s="4" t="n">
        <f aca="false">Model!$M$36*'Daily Volumes'!C169</f>
        <v>248</v>
      </c>
    </row>
    <row r="170" customFormat="false" ht="12.75" hidden="false" customHeight="false" outlineLevel="0" collapsed="false">
      <c r="A170" s="25" t="n">
        <v>37146</v>
      </c>
      <c r="B170" s="3" t="n">
        <f aca="false">Model!$I$13/30</f>
        <v>0</v>
      </c>
      <c r="C170" s="3" t="n">
        <f aca="false">C169+B170</f>
        <v>-310000</v>
      </c>
      <c r="D170" s="4" t="n">
        <f aca="false">Model!$M$36*'Daily Volumes'!C170</f>
        <v>248</v>
      </c>
    </row>
    <row r="171" customFormat="false" ht="12.75" hidden="false" customHeight="false" outlineLevel="0" collapsed="false">
      <c r="A171" s="25" t="n">
        <v>37147</v>
      </c>
      <c r="B171" s="3" t="n">
        <f aca="false">Model!$I$13/30</f>
        <v>0</v>
      </c>
      <c r="C171" s="3" t="n">
        <f aca="false">C170+B171</f>
        <v>-310000</v>
      </c>
      <c r="D171" s="4" t="n">
        <f aca="false">Model!$M$36*'Daily Volumes'!C171</f>
        <v>248</v>
      </c>
    </row>
    <row r="172" customFormat="false" ht="12.75" hidden="false" customHeight="false" outlineLevel="0" collapsed="false">
      <c r="A172" s="25" t="n">
        <v>37148</v>
      </c>
      <c r="B172" s="3" t="n">
        <f aca="false">Model!$I$13/30</f>
        <v>0</v>
      </c>
      <c r="C172" s="3" t="n">
        <f aca="false">C171+B172</f>
        <v>-310000</v>
      </c>
      <c r="D172" s="4" t="n">
        <f aca="false">Model!$M$36*'Daily Volumes'!C172</f>
        <v>248</v>
      </c>
    </row>
    <row r="173" customFormat="false" ht="12.75" hidden="false" customHeight="false" outlineLevel="0" collapsed="false">
      <c r="A173" s="25" t="n">
        <v>37149</v>
      </c>
      <c r="B173" s="3" t="n">
        <f aca="false">Model!$I$13/30</f>
        <v>0</v>
      </c>
      <c r="C173" s="3" t="n">
        <f aca="false">C172+B173</f>
        <v>-310000</v>
      </c>
      <c r="D173" s="4" t="n">
        <f aca="false">Model!$M$36*'Daily Volumes'!C173</f>
        <v>248</v>
      </c>
    </row>
    <row r="174" customFormat="false" ht="12.75" hidden="false" customHeight="false" outlineLevel="0" collapsed="false">
      <c r="A174" s="25" t="n">
        <v>37150</v>
      </c>
      <c r="B174" s="3" t="n">
        <f aca="false">Model!$I$13/30</f>
        <v>0</v>
      </c>
      <c r="C174" s="3" t="n">
        <f aca="false">C173+B174</f>
        <v>-310000</v>
      </c>
      <c r="D174" s="4" t="n">
        <f aca="false">Model!$M$36*'Daily Volumes'!C174</f>
        <v>248</v>
      </c>
    </row>
    <row r="175" customFormat="false" ht="12.75" hidden="false" customHeight="false" outlineLevel="0" collapsed="false">
      <c r="A175" s="25" t="n">
        <v>37151</v>
      </c>
      <c r="B175" s="3" t="n">
        <f aca="false">Model!$I$13/30</f>
        <v>0</v>
      </c>
      <c r="C175" s="3" t="n">
        <f aca="false">C174+B175</f>
        <v>-310000</v>
      </c>
      <c r="D175" s="4" t="n">
        <f aca="false">Model!$M$36*'Daily Volumes'!C175</f>
        <v>248</v>
      </c>
    </row>
    <row r="176" customFormat="false" ht="12.75" hidden="false" customHeight="false" outlineLevel="0" collapsed="false">
      <c r="A176" s="25" t="n">
        <v>37152</v>
      </c>
      <c r="B176" s="3" t="n">
        <f aca="false">Model!$I$13/30</f>
        <v>0</v>
      </c>
      <c r="C176" s="3" t="n">
        <f aca="false">C175+B176</f>
        <v>-310000</v>
      </c>
      <c r="D176" s="4" t="n">
        <f aca="false">Model!$M$36*'Daily Volumes'!C176</f>
        <v>248</v>
      </c>
    </row>
    <row r="177" customFormat="false" ht="12.75" hidden="false" customHeight="false" outlineLevel="0" collapsed="false">
      <c r="A177" s="25" t="n">
        <v>37153</v>
      </c>
      <c r="B177" s="3" t="n">
        <f aca="false">Model!$I$13/30</f>
        <v>0</v>
      </c>
      <c r="C177" s="3" t="n">
        <f aca="false">C176+B177</f>
        <v>-310000</v>
      </c>
      <c r="D177" s="4" t="n">
        <f aca="false">Model!$M$36*'Daily Volumes'!C177</f>
        <v>248</v>
      </c>
    </row>
    <row r="178" customFormat="false" ht="12.75" hidden="false" customHeight="false" outlineLevel="0" collapsed="false">
      <c r="A178" s="25" t="n">
        <v>37154</v>
      </c>
      <c r="B178" s="3" t="n">
        <f aca="false">Model!$I$13/30</f>
        <v>0</v>
      </c>
      <c r="C178" s="3" t="n">
        <f aca="false">C177+B178</f>
        <v>-310000</v>
      </c>
      <c r="D178" s="4" t="n">
        <f aca="false">Model!$M$36*'Daily Volumes'!C178</f>
        <v>248</v>
      </c>
    </row>
    <row r="179" customFormat="false" ht="12.75" hidden="false" customHeight="false" outlineLevel="0" collapsed="false">
      <c r="A179" s="25" t="n">
        <v>37155</v>
      </c>
      <c r="B179" s="3" t="n">
        <f aca="false">Model!$I$13/30</f>
        <v>0</v>
      </c>
      <c r="C179" s="3" t="n">
        <f aca="false">C178+B179</f>
        <v>-310000</v>
      </c>
      <c r="D179" s="4" t="n">
        <f aca="false">Model!$M$36*'Daily Volumes'!C179</f>
        <v>248</v>
      </c>
    </row>
    <row r="180" customFormat="false" ht="12.75" hidden="false" customHeight="false" outlineLevel="0" collapsed="false">
      <c r="A180" s="25" t="n">
        <v>37156</v>
      </c>
      <c r="B180" s="3" t="n">
        <f aca="false">Model!$I$13/30</f>
        <v>0</v>
      </c>
      <c r="C180" s="3" t="n">
        <f aca="false">C179+B180</f>
        <v>-310000</v>
      </c>
      <c r="D180" s="4" t="n">
        <f aca="false">Model!$M$36*'Daily Volumes'!C180</f>
        <v>248</v>
      </c>
    </row>
    <row r="181" customFormat="false" ht="12.75" hidden="false" customHeight="false" outlineLevel="0" collapsed="false">
      <c r="A181" s="25" t="n">
        <v>37157</v>
      </c>
      <c r="B181" s="3" t="n">
        <f aca="false">Model!$I$13/30</f>
        <v>0</v>
      </c>
      <c r="C181" s="3" t="n">
        <f aca="false">C180+B181</f>
        <v>-310000</v>
      </c>
      <c r="D181" s="4" t="n">
        <f aca="false">Model!$M$36*'Daily Volumes'!C181</f>
        <v>248</v>
      </c>
    </row>
    <row r="182" customFormat="false" ht="12.75" hidden="false" customHeight="false" outlineLevel="0" collapsed="false">
      <c r="A182" s="25" t="n">
        <v>37158</v>
      </c>
      <c r="B182" s="3" t="n">
        <f aca="false">Model!$I$13/30</f>
        <v>0</v>
      </c>
      <c r="C182" s="3" t="n">
        <f aca="false">C181+B182</f>
        <v>-310000</v>
      </c>
      <c r="D182" s="4" t="n">
        <f aca="false">Model!$M$36*'Daily Volumes'!C182</f>
        <v>248</v>
      </c>
    </row>
    <row r="183" customFormat="false" ht="12.75" hidden="false" customHeight="false" outlineLevel="0" collapsed="false">
      <c r="A183" s="25" t="n">
        <v>37159</v>
      </c>
      <c r="B183" s="3" t="n">
        <f aca="false">Model!$I$13/30</f>
        <v>0</v>
      </c>
      <c r="C183" s="3" t="n">
        <f aca="false">C182+B183</f>
        <v>-310000</v>
      </c>
      <c r="D183" s="4" t="n">
        <f aca="false">Model!$M$36*'Daily Volumes'!C183</f>
        <v>248</v>
      </c>
    </row>
    <row r="184" customFormat="false" ht="12.75" hidden="false" customHeight="false" outlineLevel="0" collapsed="false">
      <c r="A184" s="25" t="n">
        <v>37160</v>
      </c>
      <c r="B184" s="3" t="n">
        <f aca="false">Model!$I$13/30</f>
        <v>0</v>
      </c>
      <c r="C184" s="3" t="n">
        <f aca="false">C183+B184</f>
        <v>-310000</v>
      </c>
      <c r="D184" s="4" t="n">
        <f aca="false">Model!$M$36*'Daily Volumes'!C184</f>
        <v>248</v>
      </c>
    </row>
    <row r="185" customFormat="false" ht="12.75" hidden="false" customHeight="false" outlineLevel="0" collapsed="false">
      <c r="A185" s="25" t="n">
        <v>37161</v>
      </c>
      <c r="B185" s="3" t="n">
        <f aca="false">Model!$I$13/30</f>
        <v>0</v>
      </c>
      <c r="C185" s="3" t="n">
        <f aca="false">C184+B185</f>
        <v>-310000</v>
      </c>
      <c r="D185" s="4" t="n">
        <f aca="false">Model!$M$36*'Daily Volumes'!C185</f>
        <v>248</v>
      </c>
    </row>
    <row r="186" customFormat="false" ht="12.75" hidden="false" customHeight="false" outlineLevel="0" collapsed="false">
      <c r="A186" s="25" t="n">
        <v>37162</v>
      </c>
      <c r="B186" s="3" t="n">
        <f aca="false">Model!$I$13/30</f>
        <v>0</v>
      </c>
      <c r="C186" s="3" t="n">
        <f aca="false">C185+B186</f>
        <v>-310000</v>
      </c>
      <c r="D186" s="4" t="n">
        <f aca="false">Model!$M$36*'Daily Volumes'!C186</f>
        <v>248</v>
      </c>
    </row>
    <row r="187" customFormat="false" ht="12.75" hidden="false" customHeight="false" outlineLevel="0" collapsed="false">
      <c r="A187" s="25" t="n">
        <v>37163</v>
      </c>
      <c r="B187" s="3" t="n">
        <f aca="false">Model!$I$13/30</f>
        <v>0</v>
      </c>
      <c r="C187" s="3" t="n">
        <f aca="false">C186+B187</f>
        <v>-310000</v>
      </c>
      <c r="D187" s="4" t="n">
        <f aca="false">Model!$M$36*'Daily Volumes'!C187</f>
        <v>248</v>
      </c>
    </row>
    <row r="188" customFormat="false" ht="12.75" hidden="false" customHeight="false" outlineLevel="0" collapsed="false">
      <c r="A188" s="25" t="n">
        <v>37164</v>
      </c>
      <c r="B188" s="3" t="n">
        <f aca="false">Model!$I$13/30</f>
        <v>0</v>
      </c>
      <c r="C188" s="3" t="n">
        <f aca="false">C187+B188</f>
        <v>-310000</v>
      </c>
      <c r="D188" s="4" t="n">
        <f aca="false">Model!$M$36*'Daily Volumes'!C188</f>
        <v>248</v>
      </c>
    </row>
    <row r="189" customFormat="false" ht="12.75" hidden="false" customHeight="false" outlineLevel="0" collapsed="false">
      <c r="A189" s="25" t="n">
        <v>37165</v>
      </c>
      <c r="B189" s="3" t="n">
        <f aca="false">Model!$I$14/31</f>
        <v>0</v>
      </c>
      <c r="C189" s="3" t="n">
        <f aca="false">C188+B189</f>
        <v>-310000</v>
      </c>
      <c r="D189" s="4" t="n">
        <f aca="false">Model!$M$36*'Daily Volumes'!C189</f>
        <v>248</v>
      </c>
    </row>
    <row r="190" customFormat="false" ht="12.75" hidden="false" customHeight="false" outlineLevel="0" collapsed="false">
      <c r="A190" s="25" t="n">
        <v>37166</v>
      </c>
      <c r="B190" s="3" t="n">
        <f aca="false">Model!$I$14/31</f>
        <v>0</v>
      </c>
      <c r="C190" s="3" t="n">
        <f aca="false">C189+B190</f>
        <v>-310000</v>
      </c>
      <c r="D190" s="4" t="n">
        <f aca="false">Model!$M$36*'Daily Volumes'!C190</f>
        <v>248</v>
      </c>
    </row>
    <row r="191" customFormat="false" ht="12.75" hidden="false" customHeight="false" outlineLevel="0" collapsed="false">
      <c r="A191" s="25" t="n">
        <v>37167</v>
      </c>
      <c r="B191" s="3" t="n">
        <f aca="false">Model!$I$14/31</f>
        <v>0</v>
      </c>
      <c r="C191" s="3" t="n">
        <f aca="false">C190+B191</f>
        <v>-310000</v>
      </c>
      <c r="D191" s="4" t="n">
        <f aca="false">Model!$M$36*'Daily Volumes'!C191</f>
        <v>248</v>
      </c>
    </row>
    <row r="192" customFormat="false" ht="12.75" hidden="false" customHeight="false" outlineLevel="0" collapsed="false">
      <c r="A192" s="25" t="n">
        <v>37168</v>
      </c>
      <c r="B192" s="3" t="n">
        <f aca="false">Model!$I$14/31</f>
        <v>0</v>
      </c>
      <c r="C192" s="3" t="n">
        <f aca="false">C191+B192</f>
        <v>-310000</v>
      </c>
      <c r="D192" s="4" t="n">
        <f aca="false">Model!$M$36*'Daily Volumes'!C192</f>
        <v>248</v>
      </c>
    </row>
    <row r="193" customFormat="false" ht="12.75" hidden="false" customHeight="false" outlineLevel="0" collapsed="false">
      <c r="A193" s="25" t="n">
        <v>37169</v>
      </c>
      <c r="B193" s="3" t="n">
        <f aca="false">Model!$I$14/31</f>
        <v>0</v>
      </c>
      <c r="C193" s="3" t="n">
        <f aca="false">C192+B193</f>
        <v>-310000</v>
      </c>
      <c r="D193" s="4" t="n">
        <f aca="false">Model!$M$36*'Daily Volumes'!C193</f>
        <v>248</v>
      </c>
    </row>
    <row r="194" customFormat="false" ht="12.75" hidden="false" customHeight="false" outlineLevel="0" collapsed="false">
      <c r="A194" s="25" t="n">
        <v>37170</v>
      </c>
      <c r="B194" s="3" t="n">
        <f aca="false">Model!$I$14/31</f>
        <v>0</v>
      </c>
      <c r="C194" s="3" t="n">
        <f aca="false">C193+B194</f>
        <v>-310000</v>
      </c>
      <c r="D194" s="4" t="n">
        <f aca="false">Model!$M$36*'Daily Volumes'!C194</f>
        <v>248</v>
      </c>
    </row>
    <row r="195" customFormat="false" ht="12.75" hidden="false" customHeight="false" outlineLevel="0" collapsed="false">
      <c r="A195" s="25" t="n">
        <v>37171</v>
      </c>
      <c r="B195" s="3" t="n">
        <f aca="false">Model!$I$14/31</f>
        <v>0</v>
      </c>
      <c r="C195" s="3" t="n">
        <f aca="false">C194+B195</f>
        <v>-310000</v>
      </c>
      <c r="D195" s="4" t="n">
        <f aca="false">Model!$M$36*'Daily Volumes'!C195</f>
        <v>248</v>
      </c>
    </row>
    <row r="196" customFormat="false" ht="12.75" hidden="false" customHeight="false" outlineLevel="0" collapsed="false">
      <c r="A196" s="25" t="n">
        <v>37172</v>
      </c>
      <c r="B196" s="3" t="n">
        <f aca="false">Model!$I$14/31</f>
        <v>0</v>
      </c>
      <c r="C196" s="3" t="n">
        <f aca="false">C195+B196</f>
        <v>-310000</v>
      </c>
      <c r="D196" s="4" t="n">
        <f aca="false">Model!$M$36*'Daily Volumes'!C196</f>
        <v>248</v>
      </c>
    </row>
    <row r="197" customFormat="false" ht="12.75" hidden="false" customHeight="false" outlineLevel="0" collapsed="false">
      <c r="A197" s="25" t="n">
        <v>37173</v>
      </c>
      <c r="B197" s="3" t="n">
        <f aca="false">Model!$I$14/31</f>
        <v>0</v>
      </c>
      <c r="C197" s="3" t="n">
        <f aca="false">C196+B197</f>
        <v>-310000</v>
      </c>
      <c r="D197" s="4" t="n">
        <f aca="false">Model!$M$36*'Daily Volumes'!C197</f>
        <v>248</v>
      </c>
    </row>
    <row r="198" customFormat="false" ht="12.75" hidden="false" customHeight="false" outlineLevel="0" collapsed="false">
      <c r="A198" s="25" t="n">
        <v>37174</v>
      </c>
      <c r="B198" s="3" t="n">
        <f aca="false">Model!$I$14/31</f>
        <v>0</v>
      </c>
      <c r="C198" s="3" t="n">
        <f aca="false">C197+B198</f>
        <v>-310000</v>
      </c>
      <c r="D198" s="4" t="n">
        <f aca="false">Model!$M$36*'Daily Volumes'!C198</f>
        <v>248</v>
      </c>
    </row>
    <row r="199" customFormat="false" ht="12.75" hidden="false" customHeight="false" outlineLevel="0" collapsed="false">
      <c r="A199" s="25" t="n">
        <v>37175</v>
      </c>
      <c r="B199" s="3" t="n">
        <f aca="false">Model!$I$14/31</f>
        <v>0</v>
      </c>
      <c r="C199" s="3" t="n">
        <f aca="false">C198+B199</f>
        <v>-310000</v>
      </c>
      <c r="D199" s="4" t="n">
        <f aca="false">Model!$M$36*'Daily Volumes'!C199</f>
        <v>248</v>
      </c>
    </row>
    <row r="200" customFormat="false" ht="12.75" hidden="false" customHeight="false" outlineLevel="0" collapsed="false">
      <c r="A200" s="25" t="n">
        <v>37176</v>
      </c>
      <c r="B200" s="3" t="n">
        <f aca="false">Model!$I$14/31</f>
        <v>0</v>
      </c>
      <c r="C200" s="3" t="n">
        <f aca="false">C199+B200</f>
        <v>-310000</v>
      </c>
      <c r="D200" s="4" t="n">
        <f aca="false">Model!$M$36*'Daily Volumes'!C200</f>
        <v>248</v>
      </c>
    </row>
    <row r="201" customFormat="false" ht="12.75" hidden="false" customHeight="false" outlineLevel="0" collapsed="false">
      <c r="A201" s="25" t="n">
        <v>37177</v>
      </c>
      <c r="B201" s="3" t="n">
        <f aca="false">Model!$I$14/31</f>
        <v>0</v>
      </c>
      <c r="C201" s="3" t="n">
        <f aca="false">C200+B201</f>
        <v>-310000</v>
      </c>
      <c r="D201" s="4" t="n">
        <f aca="false">Model!$M$36*'Daily Volumes'!C201</f>
        <v>248</v>
      </c>
    </row>
    <row r="202" customFormat="false" ht="12.75" hidden="false" customHeight="false" outlineLevel="0" collapsed="false">
      <c r="A202" s="25" t="n">
        <v>37178</v>
      </c>
      <c r="B202" s="3" t="n">
        <f aca="false">Model!$I$14/31</f>
        <v>0</v>
      </c>
      <c r="C202" s="3" t="n">
        <f aca="false">C201+B202</f>
        <v>-310000</v>
      </c>
      <c r="D202" s="4" t="n">
        <f aca="false">Model!$M$36*'Daily Volumes'!C202</f>
        <v>248</v>
      </c>
    </row>
    <row r="203" customFormat="false" ht="12.75" hidden="false" customHeight="false" outlineLevel="0" collapsed="false">
      <c r="A203" s="25" t="n">
        <v>37179</v>
      </c>
      <c r="B203" s="3" t="n">
        <f aca="false">Model!$I$14/31</f>
        <v>0</v>
      </c>
      <c r="C203" s="3" t="n">
        <f aca="false">C202+B203</f>
        <v>-310000</v>
      </c>
      <c r="D203" s="4" t="n">
        <f aca="false">Model!$M$36*'Daily Volumes'!C203</f>
        <v>248</v>
      </c>
    </row>
    <row r="204" customFormat="false" ht="12.75" hidden="false" customHeight="false" outlineLevel="0" collapsed="false">
      <c r="A204" s="25" t="n">
        <v>37180</v>
      </c>
      <c r="B204" s="3" t="n">
        <f aca="false">Model!$I$14/31</f>
        <v>0</v>
      </c>
      <c r="C204" s="3" t="n">
        <f aca="false">C203+B204</f>
        <v>-310000</v>
      </c>
      <c r="D204" s="4" t="n">
        <f aca="false">Model!$M$36*'Daily Volumes'!C204</f>
        <v>248</v>
      </c>
    </row>
    <row r="205" customFormat="false" ht="12.75" hidden="false" customHeight="false" outlineLevel="0" collapsed="false">
      <c r="A205" s="25" t="n">
        <v>37181</v>
      </c>
      <c r="B205" s="3" t="n">
        <f aca="false">Model!$I$14/31</f>
        <v>0</v>
      </c>
      <c r="C205" s="3" t="n">
        <f aca="false">C204+B205</f>
        <v>-310000</v>
      </c>
      <c r="D205" s="4" t="n">
        <f aca="false">Model!$M$36*'Daily Volumes'!C205</f>
        <v>248</v>
      </c>
    </row>
    <row r="206" customFormat="false" ht="12.75" hidden="false" customHeight="false" outlineLevel="0" collapsed="false">
      <c r="A206" s="25" t="n">
        <v>37182</v>
      </c>
      <c r="B206" s="3" t="n">
        <f aca="false">Model!$I$14/31</f>
        <v>0</v>
      </c>
      <c r="C206" s="3" t="n">
        <f aca="false">C205+B206</f>
        <v>-310000</v>
      </c>
      <c r="D206" s="4" t="n">
        <f aca="false">Model!$M$36*'Daily Volumes'!C206</f>
        <v>248</v>
      </c>
    </row>
    <row r="207" customFormat="false" ht="12.75" hidden="false" customHeight="false" outlineLevel="0" collapsed="false">
      <c r="A207" s="25" t="n">
        <v>37183</v>
      </c>
      <c r="B207" s="3" t="n">
        <f aca="false">Model!$I$14/31</f>
        <v>0</v>
      </c>
      <c r="C207" s="3" t="n">
        <f aca="false">C206+B207</f>
        <v>-310000</v>
      </c>
      <c r="D207" s="4" t="n">
        <f aca="false">Model!$M$36*'Daily Volumes'!C207</f>
        <v>248</v>
      </c>
    </row>
    <row r="208" customFormat="false" ht="12.75" hidden="false" customHeight="false" outlineLevel="0" collapsed="false">
      <c r="A208" s="25" t="n">
        <v>37184</v>
      </c>
      <c r="B208" s="3" t="n">
        <f aca="false">Model!$I$14/31</f>
        <v>0</v>
      </c>
      <c r="C208" s="3" t="n">
        <f aca="false">C207+B208</f>
        <v>-310000</v>
      </c>
      <c r="D208" s="4" t="n">
        <f aca="false">Model!$M$36*'Daily Volumes'!C208</f>
        <v>248</v>
      </c>
    </row>
    <row r="209" customFormat="false" ht="12.75" hidden="false" customHeight="false" outlineLevel="0" collapsed="false">
      <c r="A209" s="25" t="n">
        <v>37185</v>
      </c>
      <c r="B209" s="3" t="n">
        <f aca="false">Model!$I$14/31</f>
        <v>0</v>
      </c>
      <c r="C209" s="3" t="n">
        <f aca="false">C208+B209</f>
        <v>-310000</v>
      </c>
      <c r="D209" s="4" t="n">
        <f aca="false">Model!$M$36*'Daily Volumes'!C209</f>
        <v>248</v>
      </c>
    </row>
    <row r="210" customFormat="false" ht="12.75" hidden="false" customHeight="false" outlineLevel="0" collapsed="false">
      <c r="A210" s="25" t="n">
        <v>37186</v>
      </c>
      <c r="B210" s="3" t="n">
        <f aca="false">Model!$I$14/31</f>
        <v>0</v>
      </c>
      <c r="C210" s="3" t="n">
        <f aca="false">C209+B210</f>
        <v>-310000</v>
      </c>
      <c r="D210" s="4" t="n">
        <f aca="false">Model!$M$36*'Daily Volumes'!C210</f>
        <v>248</v>
      </c>
    </row>
    <row r="211" customFormat="false" ht="12.75" hidden="false" customHeight="false" outlineLevel="0" collapsed="false">
      <c r="A211" s="25" t="n">
        <v>37187</v>
      </c>
      <c r="B211" s="3" t="n">
        <f aca="false">Model!$I$14/31</f>
        <v>0</v>
      </c>
      <c r="C211" s="3" t="n">
        <f aca="false">C210+B211</f>
        <v>-310000</v>
      </c>
      <c r="D211" s="4" t="n">
        <f aca="false">Model!$M$36*'Daily Volumes'!C211</f>
        <v>248</v>
      </c>
    </row>
    <row r="212" customFormat="false" ht="12.75" hidden="false" customHeight="false" outlineLevel="0" collapsed="false">
      <c r="A212" s="25" t="n">
        <v>37188</v>
      </c>
      <c r="B212" s="3" t="n">
        <f aca="false">Model!$I$14/31</f>
        <v>0</v>
      </c>
      <c r="C212" s="3" t="n">
        <f aca="false">C211+B212</f>
        <v>-310000</v>
      </c>
      <c r="D212" s="4" t="n">
        <f aca="false">Model!$M$36*'Daily Volumes'!C212</f>
        <v>248</v>
      </c>
    </row>
    <row r="213" customFormat="false" ht="12.75" hidden="false" customHeight="false" outlineLevel="0" collapsed="false">
      <c r="A213" s="25" t="n">
        <v>37189</v>
      </c>
      <c r="B213" s="3" t="n">
        <f aca="false">Model!$I$14/31</f>
        <v>0</v>
      </c>
      <c r="C213" s="3" t="n">
        <f aca="false">C212+B213</f>
        <v>-310000</v>
      </c>
      <c r="D213" s="4" t="n">
        <f aca="false">Model!$M$36*'Daily Volumes'!C213</f>
        <v>248</v>
      </c>
    </row>
    <row r="214" customFormat="false" ht="12.75" hidden="false" customHeight="false" outlineLevel="0" collapsed="false">
      <c r="A214" s="25" t="n">
        <v>37190</v>
      </c>
      <c r="B214" s="3" t="n">
        <f aca="false">Model!$I$14/31</f>
        <v>0</v>
      </c>
      <c r="C214" s="3" t="n">
        <f aca="false">C213+B214</f>
        <v>-310000</v>
      </c>
      <c r="D214" s="4" t="n">
        <f aca="false">Model!$M$36*'Daily Volumes'!C214</f>
        <v>248</v>
      </c>
    </row>
    <row r="215" customFormat="false" ht="12.75" hidden="false" customHeight="false" outlineLevel="0" collapsed="false">
      <c r="A215" s="25" t="n">
        <v>37191</v>
      </c>
      <c r="B215" s="3" t="n">
        <f aca="false">Model!$I$14/31</f>
        <v>0</v>
      </c>
      <c r="C215" s="3" t="n">
        <f aca="false">C214+B215</f>
        <v>-310000</v>
      </c>
      <c r="D215" s="4" t="n">
        <f aca="false">Model!$M$36*'Daily Volumes'!C215</f>
        <v>248</v>
      </c>
    </row>
    <row r="216" customFormat="false" ht="12.75" hidden="false" customHeight="false" outlineLevel="0" collapsed="false">
      <c r="A216" s="25" t="n">
        <v>37192</v>
      </c>
      <c r="B216" s="3" t="n">
        <f aca="false">Model!$I$14/31</f>
        <v>0</v>
      </c>
      <c r="C216" s="3" t="n">
        <f aca="false">C215+B216</f>
        <v>-310000</v>
      </c>
      <c r="D216" s="4" t="n">
        <f aca="false">Model!$M$36*'Daily Volumes'!C216</f>
        <v>248</v>
      </c>
    </row>
    <row r="217" customFormat="false" ht="12.75" hidden="false" customHeight="false" outlineLevel="0" collapsed="false">
      <c r="A217" s="25" t="n">
        <v>37193</v>
      </c>
      <c r="B217" s="3" t="n">
        <f aca="false">Model!$I$14/31</f>
        <v>0</v>
      </c>
      <c r="C217" s="3" t="n">
        <f aca="false">C216+B217</f>
        <v>-310000</v>
      </c>
      <c r="D217" s="4" t="n">
        <f aca="false">Model!$M$36*'Daily Volumes'!C217</f>
        <v>248</v>
      </c>
    </row>
    <row r="218" customFormat="false" ht="12.75" hidden="false" customHeight="false" outlineLevel="0" collapsed="false">
      <c r="A218" s="25" t="n">
        <v>37194</v>
      </c>
      <c r="B218" s="3" t="n">
        <f aca="false">Model!$I$14/31</f>
        <v>0</v>
      </c>
      <c r="C218" s="3" t="n">
        <f aca="false">C217+B218</f>
        <v>-310000</v>
      </c>
      <c r="D218" s="4" t="n">
        <f aca="false">Model!$M$36*'Daily Volumes'!C218</f>
        <v>248</v>
      </c>
    </row>
    <row r="219" customFormat="false" ht="12.75" hidden="false" customHeight="false" outlineLevel="0" collapsed="false">
      <c r="A219" s="25" t="n">
        <v>37195</v>
      </c>
      <c r="B219" s="3" t="n">
        <f aca="false">Model!$I$14/31</f>
        <v>0</v>
      </c>
      <c r="C219" s="3" t="n">
        <f aca="false">C218+B219</f>
        <v>-310000</v>
      </c>
      <c r="D219" s="4" t="n">
        <f aca="false">Model!$M$36*'Daily Volumes'!C219</f>
        <v>248</v>
      </c>
    </row>
    <row r="220" customFormat="false" ht="12.75" hidden="false" customHeight="false" outlineLevel="0" collapsed="false">
      <c r="A220" s="25" t="n">
        <v>37196</v>
      </c>
      <c r="B220" s="3" t="n">
        <f aca="false">Model!$I$15/30</f>
        <v>0</v>
      </c>
      <c r="C220" s="3" t="n">
        <f aca="false">C219+B220</f>
        <v>-310000</v>
      </c>
      <c r="D220" s="4" t="n">
        <f aca="false">Model!$M$36*'Daily Volumes'!C220</f>
        <v>248</v>
      </c>
    </row>
    <row r="221" customFormat="false" ht="12.75" hidden="false" customHeight="false" outlineLevel="0" collapsed="false">
      <c r="A221" s="25" t="n">
        <v>37197</v>
      </c>
      <c r="B221" s="3" t="n">
        <f aca="false">Model!$I$15/30</f>
        <v>0</v>
      </c>
      <c r="C221" s="3" t="n">
        <f aca="false">C220+B221</f>
        <v>-310000</v>
      </c>
      <c r="D221" s="4" t="n">
        <f aca="false">Model!$M$36*'Daily Volumes'!C221</f>
        <v>248</v>
      </c>
    </row>
    <row r="222" customFormat="false" ht="12.75" hidden="false" customHeight="false" outlineLevel="0" collapsed="false">
      <c r="A222" s="25" t="n">
        <v>37198</v>
      </c>
      <c r="B222" s="3" t="n">
        <f aca="false">Model!$I$15/30</f>
        <v>0</v>
      </c>
      <c r="C222" s="3" t="n">
        <f aca="false">C221+B222</f>
        <v>-310000</v>
      </c>
      <c r="D222" s="4" t="n">
        <f aca="false">Model!$M$36*'Daily Volumes'!C222</f>
        <v>248</v>
      </c>
    </row>
    <row r="223" customFormat="false" ht="12.75" hidden="false" customHeight="false" outlineLevel="0" collapsed="false">
      <c r="A223" s="25" t="n">
        <v>37199</v>
      </c>
      <c r="B223" s="3" t="n">
        <f aca="false">Model!$I$15/30</f>
        <v>0</v>
      </c>
      <c r="C223" s="3" t="n">
        <f aca="false">C222+B223</f>
        <v>-310000</v>
      </c>
      <c r="D223" s="4" t="n">
        <f aca="false">Model!$M$36*'Daily Volumes'!C223</f>
        <v>248</v>
      </c>
    </row>
    <row r="224" customFormat="false" ht="12.75" hidden="false" customHeight="false" outlineLevel="0" collapsed="false">
      <c r="A224" s="25" t="n">
        <v>37200</v>
      </c>
      <c r="B224" s="3" t="n">
        <f aca="false">Model!$I$15/30</f>
        <v>0</v>
      </c>
      <c r="C224" s="3" t="n">
        <f aca="false">C223+B224</f>
        <v>-310000</v>
      </c>
      <c r="D224" s="4" t="n">
        <f aca="false">Model!$M$36*'Daily Volumes'!C224</f>
        <v>248</v>
      </c>
    </row>
    <row r="225" customFormat="false" ht="12.75" hidden="false" customHeight="false" outlineLevel="0" collapsed="false">
      <c r="A225" s="25" t="n">
        <v>37201</v>
      </c>
      <c r="B225" s="3" t="n">
        <f aca="false">Model!$I$15/30</f>
        <v>0</v>
      </c>
      <c r="C225" s="3" t="n">
        <f aca="false">C224+B225</f>
        <v>-310000</v>
      </c>
      <c r="D225" s="4" t="n">
        <f aca="false">Model!$M$36*'Daily Volumes'!C225</f>
        <v>248</v>
      </c>
    </row>
    <row r="226" customFormat="false" ht="12.75" hidden="false" customHeight="false" outlineLevel="0" collapsed="false">
      <c r="A226" s="25" t="n">
        <v>37202</v>
      </c>
      <c r="B226" s="3" t="n">
        <f aca="false">Model!$I$15/30</f>
        <v>0</v>
      </c>
      <c r="C226" s="3" t="n">
        <f aca="false">C225+B226</f>
        <v>-310000</v>
      </c>
      <c r="D226" s="4" t="n">
        <f aca="false">Model!$M$36*'Daily Volumes'!C226</f>
        <v>248</v>
      </c>
    </row>
    <row r="227" customFormat="false" ht="12.75" hidden="false" customHeight="false" outlineLevel="0" collapsed="false">
      <c r="A227" s="25" t="n">
        <v>37203</v>
      </c>
      <c r="B227" s="3" t="n">
        <f aca="false">Model!$I$15/30</f>
        <v>0</v>
      </c>
      <c r="C227" s="3" t="n">
        <f aca="false">C226+B227</f>
        <v>-310000</v>
      </c>
      <c r="D227" s="4" t="n">
        <f aca="false">Model!$M$36*'Daily Volumes'!C227</f>
        <v>248</v>
      </c>
    </row>
    <row r="228" customFormat="false" ht="12.75" hidden="false" customHeight="false" outlineLevel="0" collapsed="false">
      <c r="A228" s="25" t="n">
        <v>37204</v>
      </c>
      <c r="B228" s="3" t="n">
        <f aca="false">Model!$I$15/30</f>
        <v>0</v>
      </c>
      <c r="C228" s="3" t="n">
        <f aca="false">C227+B228</f>
        <v>-310000</v>
      </c>
      <c r="D228" s="4" t="n">
        <f aca="false">Model!$M$36*'Daily Volumes'!C228</f>
        <v>248</v>
      </c>
    </row>
    <row r="229" customFormat="false" ht="12.75" hidden="false" customHeight="false" outlineLevel="0" collapsed="false">
      <c r="A229" s="25" t="n">
        <v>37205</v>
      </c>
      <c r="B229" s="3" t="n">
        <f aca="false">Model!$I$15/30</f>
        <v>0</v>
      </c>
      <c r="C229" s="3" t="n">
        <f aca="false">C228+B229</f>
        <v>-310000</v>
      </c>
      <c r="D229" s="4" t="n">
        <f aca="false">Model!$M$36*'Daily Volumes'!C229</f>
        <v>248</v>
      </c>
    </row>
    <row r="230" customFormat="false" ht="12.75" hidden="false" customHeight="false" outlineLevel="0" collapsed="false">
      <c r="A230" s="25" t="n">
        <v>37206</v>
      </c>
      <c r="B230" s="3" t="n">
        <f aca="false">Model!$I$15/30</f>
        <v>0</v>
      </c>
      <c r="C230" s="3" t="n">
        <f aca="false">C229+B230</f>
        <v>-310000</v>
      </c>
      <c r="D230" s="4" t="n">
        <f aca="false">Model!$M$36*'Daily Volumes'!C230</f>
        <v>248</v>
      </c>
    </row>
    <row r="231" customFormat="false" ht="12.75" hidden="false" customHeight="false" outlineLevel="0" collapsed="false">
      <c r="A231" s="25" t="n">
        <v>37207</v>
      </c>
      <c r="B231" s="3" t="n">
        <f aca="false">Model!$I$15/30</f>
        <v>0</v>
      </c>
      <c r="C231" s="3" t="n">
        <f aca="false">C230+B231</f>
        <v>-310000</v>
      </c>
      <c r="D231" s="4" t="n">
        <f aca="false">Model!$M$36*'Daily Volumes'!C231</f>
        <v>248</v>
      </c>
    </row>
    <row r="232" customFormat="false" ht="12.75" hidden="false" customHeight="false" outlineLevel="0" collapsed="false">
      <c r="A232" s="25" t="n">
        <v>37208</v>
      </c>
      <c r="B232" s="3" t="n">
        <f aca="false">Model!$I$15/30</f>
        <v>0</v>
      </c>
      <c r="C232" s="3" t="n">
        <f aca="false">C231+B232</f>
        <v>-310000</v>
      </c>
      <c r="D232" s="4" t="n">
        <f aca="false">Model!$M$36*'Daily Volumes'!C232</f>
        <v>248</v>
      </c>
    </row>
    <row r="233" customFormat="false" ht="12.75" hidden="false" customHeight="false" outlineLevel="0" collapsed="false">
      <c r="A233" s="25" t="n">
        <v>37209</v>
      </c>
      <c r="B233" s="3" t="n">
        <f aca="false">Model!$I$15/30</f>
        <v>0</v>
      </c>
      <c r="C233" s="3" t="n">
        <f aca="false">C232+B233</f>
        <v>-310000</v>
      </c>
      <c r="D233" s="4" t="n">
        <f aca="false">Model!$M$36*'Daily Volumes'!C233</f>
        <v>248</v>
      </c>
    </row>
    <row r="234" customFormat="false" ht="12.75" hidden="false" customHeight="false" outlineLevel="0" collapsed="false">
      <c r="A234" s="25" t="n">
        <v>37210</v>
      </c>
      <c r="B234" s="3" t="n">
        <f aca="false">Model!$I$15/30</f>
        <v>0</v>
      </c>
      <c r="C234" s="3" t="n">
        <f aca="false">C233+B234</f>
        <v>-310000</v>
      </c>
      <c r="D234" s="4" t="n">
        <f aca="false">Model!$M$36*'Daily Volumes'!C234</f>
        <v>248</v>
      </c>
    </row>
    <row r="235" customFormat="false" ht="12.75" hidden="false" customHeight="false" outlineLevel="0" collapsed="false">
      <c r="A235" s="25" t="n">
        <v>37211</v>
      </c>
      <c r="B235" s="3" t="n">
        <f aca="false">Model!$I$15/30</f>
        <v>0</v>
      </c>
      <c r="C235" s="3" t="n">
        <f aca="false">C234+B235</f>
        <v>-310000</v>
      </c>
      <c r="D235" s="4" t="n">
        <f aca="false">Model!$M$36*'Daily Volumes'!C235</f>
        <v>248</v>
      </c>
    </row>
    <row r="236" customFormat="false" ht="12.75" hidden="false" customHeight="false" outlineLevel="0" collapsed="false">
      <c r="A236" s="25" t="n">
        <v>37212</v>
      </c>
      <c r="B236" s="3" t="n">
        <f aca="false">Model!$I$15/30</f>
        <v>0</v>
      </c>
      <c r="C236" s="3" t="n">
        <f aca="false">C235+B236</f>
        <v>-310000</v>
      </c>
      <c r="D236" s="4" t="n">
        <f aca="false">Model!$M$36*'Daily Volumes'!C236</f>
        <v>248</v>
      </c>
    </row>
    <row r="237" customFormat="false" ht="12.75" hidden="false" customHeight="false" outlineLevel="0" collapsed="false">
      <c r="A237" s="25" t="n">
        <v>37213</v>
      </c>
      <c r="B237" s="3" t="n">
        <f aca="false">Model!$I$15/30</f>
        <v>0</v>
      </c>
      <c r="C237" s="3" t="n">
        <f aca="false">C236+B237</f>
        <v>-310000</v>
      </c>
      <c r="D237" s="4" t="n">
        <f aca="false">Model!$M$36*'Daily Volumes'!C237</f>
        <v>248</v>
      </c>
    </row>
    <row r="238" customFormat="false" ht="12.75" hidden="false" customHeight="false" outlineLevel="0" collapsed="false">
      <c r="A238" s="25" t="n">
        <v>37214</v>
      </c>
      <c r="B238" s="3" t="n">
        <f aca="false">Model!$I$15/30</f>
        <v>0</v>
      </c>
      <c r="C238" s="3" t="n">
        <f aca="false">C237+B238</f>
        <v>-310000</v>
      </c>
      <c r="D238" s="4" t="n">
        <f aca="false">Model!$M$36*'Daily Volumes'!C238</f>
        <v>248</v>
      </c>
    </row>
    <row r="239" customFormat="false" ht="12.75" hidden="false" customHeight="false" outlineLevel="0" collapsed="false">
      <c r="A239" s="25" t="n">
        <v>37215</v>
      </c>
      <c r="B239" s="3" t="n">
        <f aca="false">Model!$I$15/30</f>
        <v>0</v>
      </c>
      <c r="C239" s="3" t="n">
        <f aca="false">C238+B239</f>
        <v>-310000</v>
      </c>
      <c r="D239" s="4" t="n">
        <f aca="false">Model!$M$36*'Daily Volumes'!C239</f>
        <v>248</v>
      </c>
    </row>
    <row r="240" customFormat="false" ht="12.75" hidden="false" customHeight="false" outlineLevel="0" collapsed="false">
      <c r="A240" s="25" t="n">
        <v>37216</v>
      </c>
      <c r="B240" s="3" t="n">
        <f aca="false">Model!$I$15/30</f>
        <v>0</v>
      </c>
      <c r="C240" s="3" t="n">
        <f aca="false">C239+B240</f>
        <v>-310000</v>
      </c>
      <c r="D240" s="4" t="n">
        <f aca="false">Model!$M$36*'Daily Volumes'!C240</f>
        <v>248</v>
      </c>
    </row>
    <row r="241" customFormat="false" ht="12.75" hidden="false" customHeight="false" outlineLevel="0" collapsed="false">
      <c r="A241" s="25" t="n">
        <v>37217</v>
      </c>
      <c r="B241" s="3" t="n">
        <f aca="false">Model!$I$15/30</f>
        <v>0</v>
      </c>
      <c r="C241" s="3" t="n">
        <f aca="false">C240+B241</f>
        <v>-310000</v>
      </c>
      <c r="D241" s="4" t="n">
        <f aca="false">Model!$M$36*'Daily Volumes'!C241</f>
        <v>248</v>
      </c>
    </row>
    <row r="242" customFormat="false" ht="12.75" hidden="false" customHeight="false" outlineLevel="0" collapsed="false">
      <c r="A242" s="25" t="n">
        <v>37218</v>
      </c>
      <c r="B242" s="3" t="n">
        <f aca="false">Model!$I$15/30</f>
        <v>0</v>
      </c>
      <c r="C242" s="3" t="n">
        <f aca="false">C241+B242</f>
        <v>-310000</v>
      </c>
      <c r="D242" s="4" t="n">
        <f aca="false">Model!$M$36*'Daily Volumes'!C242</f>
        <v>248</v>
      </c>
    </row>
    <row r="243" customFormat="false" ht="12.75" hidden="false" customHeight="false" outlineLevel="0" collapsed="false">
      <c r="A243" s="25" t="n">
        <v>37219</v>
      </c>
      <c r="B243" s="3" t="n">
        <f aca="false">Model!$I$15/30</f>
        <v>0</v>
      </c>
      <c r="C243" s="3" t="n">
        <f aca="false">C242+B243</f>
        <v>-310000</v>
      </c>
      <c r="D243" s="4" t="n">
        <f aca="false">Model!$M$36*'Daily Volumes'!C243</f>
        <v>248</v>
      </c>
    </row>
    <row r="244" customFormat="false" ht="12.75" hidden="false" customHeight="false" outlineLevel="0" collapsed="false">
      <c r="A244" s="25" t="n">
        <v>37220</v>
      </c>
      <c r="B244" s="3" t="n">
        <f aca="false">Model!$I$15/30</f>
        <v>0</v>
      </c>
      <c r="C244" s="3" t="n">
        <f aca="false">C243+B244</f>
        <v>-310000</v>
      </c>
      <c r="D244" s="4" t="n">
        <f aca="false">Model!$M$36*'Daily Volumes'!C244</f>
        <v>248</v>
      </c>
    </row>
    <row r="245" customFormat="false" ht="12.75" hidden="false" customHeight="false" outlineLevel="0" collapsed="false">
      <c r="A245" s="25" t="n">
        <v>37221</v>
      </c>
      <c r="B245" s="3" t="n">
        <f aca="false">Model!$I$15/30</f>
        <v>0</v>
      </c>
      <c r="C245" s="3" t="n">
        <f aca="false">C244+B245</f>
        <v>-310000</v>
      </c>
      <c r="D245" s="4" t="n">
        <f aca="false">Model!$M$36*'Daily Volumes'!C245</f>
        <v>248</v>
      </c>
    </row>
    <row r="246" customFormat="false" ht="12.75" hidden="false" customHeight="false" outlineLevel="0" collapsed="false">
      <c r="A246" s="25" t="n">
        <v>37222</v>
      </c>
      <c r="B246" s="3" t="n">
        <f aca="false">Model!$I$15/30</f>
        <v>0</v>
      </c>
      <c r="C246" s="3" t="n">
        <f aca="false">C245+B246</f>
        <v>-310000</v>
      </c>
      <c r="D246" s="4" t="n">
        <f aca="false">Model!$M$36*'Daily Volumes'!C246</f>
        <v>248</v>
      </c>
    </row>
    <row r="247" customFormat="false" ht="12.75" hidden="false" customHeight="false" outlineLevel="0" collapsed="false">
      <c r="A247" s="25" t="n">
        <v>37223</v>
      </c>
      <c r="B247" s="3" t="n">
        <f aca="false">Model!$I$15/30</f>
        <v>0</v>
      </c>
      <c r="C247" s="3" t="n">
        <f aca="false">C246+B247</f>
        <v>-310000</v>
      </c>
      <c r="D247" s="4" t="n">
        <f aca="false">Model!$M$36*'Daily Volumes'!C247</f>
        <v>248</v>
      </c>
    </row>
    <row r="248" customFormat="false" ht="12.75" hidden="false" customHeight="false" outlineLevel="0" collapsed="false">
      <c r="A248" s="25" t="n">
        <v>37224</v>
      </c>
      <c r="B248" s="3" t="n">
        <f aca="false">Model!$I$15/30</f>
        <v>0</v>
      </c>
      <c r="C248" s="3" t="n">
        <f aca="false">C247+B248</f>
        <v>-310000</v>
      </c>
      <c r="D248" s="4" t="n">
        <f aca="false">Model!$M$36*'Daily Volumes'!C248</f>
        <v>248</v>
      </c>
    </row>
    <row r="249" customFormat="false" ht="12.75" hidden="false" customHeight="false" outlineLevel="0" collapsed="false">
      <c r="A249" s="25" t="n">
        <v>37225</v>
      </c>
      <c r="B249" s="3" t="n">
        <f aca="false">Model!$I$15/30</f>
        <v>0</v>
      </c>
      <c r="C249" s="3" t="n">
        <f aca="false">C248+B249</f>
        <v>-310000</v>
      </c>
      <c r="D249" s="4" t="n">
        <f aca="false">Model!$M$36*'Daily Volumes'!C249</f>
        <v>248</v>
      </c>
    </row>
    <row r="250" customFormat="false" ht="12.75" hidden="false" customHeight="false" outlineLevel="0" collapsed="false">
      <c r="A250" s="25" t="n">
        <v>37226</v>
      </c>
      <c r="B250" s="3" t="n">
        <f aca="false">Model!$I$16/31</f>
        <v>10000</v>
      </c>
      <c r="C250" s="3" t="n">
        <f aca="false">C249+B250</f>
        <v>-300000</v>
      </c>
      <c r="D250" s="4" t="n">
        <f aca="false">Model!$M$36*'Daily Volumes'!C250</f>
        <v>240</v>
      </c>
    </row>
    <row r="251" customFormat="false" ht="12.75" hidden="false" customHeight="false" outlineLevel="0" collapsed="false">
      <c r="A251" s="25" t="n">
        <v>37227</v>
      </c>
      <c r="B251" s="3" t="n">
        <f aca="false">Model!$I$16/31</f>
        <v>10000</v>
      </c>
      <c r="C251" s="3" t="n">
        <f aca="false">C250+B251</f>
        <v>-290000</v>
      </c>
      <c r="D251" s="4" t="n">
        <f aca="false">Model!$M$36*'Daily Volumes'!C251</f>
        <v>232</v>
      </c>
    </row>
    <row r="252" customFormat="false" ht="12.75" hidden="false" customHeight="false" outlineLevel="0" collapsed="false">
      <c r="A252" s="25" t="n">
        <v>37228</v>
      </c>
      <c r="B252" s="3" t="n">
        <f aca="false">Model!$I$16/31</f>
        <v>10000</v>
      </c>
      <c r="C252" s="3" t="n">
        <f aca="false">C251+B252</f>
        <v>-280000</v>
      </c>
      <c r="D252" s="4" t="n">
        <f aca="false">Model!$M$36*'Daily Volumes'!C252</f>
        <v>224</v>
      </c>
    </row>
    <row r="253" customFormat="false" ht="12.75" hidden="false" customHeight="false" outlineLevel="0" collapsed="false">
      <c r="A253" s="25" t="n">
        <v>37229</v>
      </c>
      <c r="B253" s="3" t="n">
        <f aca="false">Model!$I$16/31</f>
        <v>10000</v>
      </c>
      <c r="C253" s="3" t="n">
        <f aca="false">C252+B253</f>
        <v>-270000</v>
      </c>
      <c r="D253" s="4" t="n">
        <f aca="false">Model!$M$36*'Daily Volumes'!C253</f>
        <v>216</v>
      </c>
    </row>
    <row r="254" customFormat="false" ht="12.75" hidden="false" customHeight="false" outlineLevel="0" collapsed="false">
      <c r="A254" s="25" t="n">
        <v>37230</v>
      </c>
      <c r="B254" s="3" t="n">
        <f aca="false">Model!$I$16/31</f>
        <v>10000</v>
      </c>
      <c r="C254" s="3" t="n">
        <f aca="false">C253+B254</f>
        <v>-260000</v>
      </c>
      <c r="D254" s="4" t="n">
        <f aca="false">Model!$M$36*'Daily Volumes'!C254</f>
        <v>208</v>
      </c>
    </row>
    <row r="255" customFormat="false" ht="12.75" hidden="false" customHeight="false" outlineLevel="0" collapsed="false">
      <c r="A255" s="25" t="n">
        <v>37231</v>
      </c>
      <c r="B255" s="3" t="n">
        <f aca="false">Model!$I$16/31</f>
        <v>10000</v>
      </c>
      <c r="C255" s="3" t="n">
        <f aca="false">C254+B255</f>
        <v>-250000</v>
      </c>
      <c r="D255" s="4" t="n">
        <f aca="false">Model!$M$36*'Daily Volumes'!C255</f>
        <v>200</v>
      </c>
    </row>
    <row r="256" customFormat="false" ht="12.75" hidden="false" customHeight="false" outlineLevel="0" collapsed="false">
      <c r="A256" s="25" t="n">
        <v>37232</v>
      </c>
      <c r="B256" s="3" t="n">
        <f aca="false">Model!$I$16/31</f>
        <v>10000</v>
      </c>
      <c r="C256" s="3" t="n">
        <f aca="false">C255+B256</f>
        <v>-240000</v>
      </c>
      <c r="D256" s="4" t="n">
        <f aca="false">Model!$M$36*'Daily Volumes'!C256</f>
        <v>192</v>
      </c>
    </row>
    <row r="257" customFormat="false" ht="12.75" hidden="false" customHeight="false" outlineLevel="0" collapsed="false">
      <c r="A257" s="25" t="n">
        <v>37233</v>
      </c>
      <c r="B257" s="3" t="n">
        <f aca="false">Model!$I$16/31</f>
        <v>10000</v>
      </c>
      <c r="C257" s="3" t="n">
        <f aca="false">C256+B257</f>
        <v>-230000</v>
      </c>
      <c r="D257" s="4" t="n">
        <f aca="false">Model!$M$36*'Daily Volumes'!C257</f>
        <v>184</v>
      </c>
    </row>
    <row r="258" customFormat="false" ht="12.75" hidden="false" customHeight="false" outlineLevel="0" collapsed="false">
      <c r="A258" s="25" t="n">
        <v>37234</v>
      </c>
      <c r="B258" s="3" t="n">
        <f aca="false">Model!$I$16/31</f>
        <v>10000</v>
      </c>
      <c r="C258" s="3" t="n">
        <f aca="false">C257+B258</f>
        <v>-220000</v>
      </c>
      <c r="D258" s="4" t="n">
        <f aca="false">Model!$M$36*'Daily Volumes'!C258</f>
        <v>176</v>
      </c>
    </row>
    <row r="259" customFormat="false" ht="12.75" hidden="false" customHeight="false" outlineLevel="0" collapsed="false">
      <c r="A259" s="25" t="n">
        <v>37235</v>
      </c>
      <c r="B259" s="3" t="n">
        <f aca="false">Model!$I$16/31</f>
        <v>10000</v>
      </c>
      <c r="C259" s="3" t="n">
        <f aca="false">C258+B259</f>
        <v>-210000</v>
      </c>
      <c r="D259" s="4" t="n">
        <f aca="false">Model!$M$36*'Daily Volumes'!C259</f>
        <v>168</v>
      </c>
    </row>
    <row r="260" customFormat="false" ht="12.75" hidden="false" customHeight="false" outlineLevel="0" collapsed="false">
      <c r="A260" s="25" t="n">
        <v>37236</v>
      </c>
      <c r="B260" s="3" t="n">
        <f aca="false">Model!$I$16/31</f>
        <v>10000</v>
      </c>
      <c r="C260" s="3" t="n">
        <f aca="false">C259+B260</f>
        <v>-200000</v>
      </c>
      <c r="D260" s="4" t="n">
        <f aca="false">Model!$M$36*'Daily Volumes'!C260</f>
        <v>160</v>
      </c>
    </row>
    <row r="261" customFormat="false" ht="12.75" hidden="false" customHeight="false" outlineLevel="0" collapsed="false">
      <c r="A261" s="25" t="n">
        <v>37237</v>
      </c>
      <c r="B261" s="3" t="n">
        <f aca="false">Model!$I$16/31</f>
        <v>10000</v>
      </c>
      <c r="C261" s="3" t="n">
        <f aca="false">C260+B261</f>
        <v>-190000</v>
      </c>
      <c r="D261" s="4" t="n">
        <f aca="false">Model!$M$36*'Daily Volumes'!C261</f>
        <v>152</v>
      </c>
    </row>
    <row r="262" customFormat="false" ht="12.75" hidden="false" customHeight="false" outlineLevel="0" collapsed="false">
      <c r="A262" s="25" t="n">
        <v>37238</v>
      </c>
      <c r="B262" s="3" t="n">
        <f aca="false">Model!$I$16/31</f>
        <v>10000</v>
      </c>
      <c r="C262" s="3" t="n">
        <f aca="false">C261+B262</f>
        <v>-180000</v>
      </c>
      <c r="D262" s="4" t="n">
        <f aca="false">Model!$M$36*'Daily Volumes'!C262</f>
        <v>144</v>
      </c>
    </row>
    <row r="263" customFormat="false" ht="12.75" hidden="false" customHeight="false" outlineLevel="0" collapsed="false">
      <c r="A263" s="25" t="n">
        <v>37239</v>
      </c>
      <c r="B263" s="3" t="n">
        <f aca="false">Model!$I$16/31</f>
        <v>10000</v>
      </c>
      <c r="C263" s="3" t="n">
        <f aca="false">C262+B263</f>
        <v>-170000</v>
      </c>
      <c r="D263" s="4" t="n">
        <f aca="false">Model!$M$36*'Daily Volumes'!C263</f>
        <v>136</v>
      </c>
    </row>
    <row r="264" customFormat="false" ht="12.75" hidden="false" customHeight="false" outlineLevel="0" collapsed="false">
      <c r="A264" s="25" t="n">
        <v>37240</v>
      </c>
      <c r="B264" s="3" t="n">
        <f aca="false">Model!$I$16/31</f>
        <v>10000</v>
      </c>
      <c r="C264" s="3" t="n">
        <f aca="false">C263+B264</f>
        <v>-160000</v>
      </c>
      <c r="D264" s="4" t="n">
        <f aca="false">Model!$M$36*'Daily Volumes'!C264</f>
        <v>128</v>
      </c>
    </row>
    <row r="265" customFormat="false" ht="12.75" hidden="false" customHeight="false" outlineLevel="0" collapsed="false">
      <c r="A265" s="25" t="n">
        <v>37241</v>
      </c>
      <c r="B265" s="3" t="n">
        <f aca="false">Model!$I$16/31</f>
        <v>10000</v>
      </c>
      <c r="C265" s="3" t="n">
        <f aca="false">C264+B265</f>
        <v>-150000</v>
      </c>
      <c r="D265" s="4" t="n">
        <f aca="false">Model!$M$36*'Daily Volumes'!C265</f>
        <v>120</v>
      </c>
    </row>
    <row r="266" customFormat="false" ht="12.75" hidden="false" customHeight="false" outlineLevel="0" collapsed="false">
      <c r="A266" s="25" t="n">
        <v>37242</v>
      </c>
      <c r="B266" s="3" t="n">
        <f aca="false">Model!$I$16/31</f>
        <v>10000</v>
      </c>
      <c r="C266" s="3" t="n">
        <f aca="false">C265+B266</f>
        <v>-140000</v>
      </c>
      <c r="D266" s="4" t="n">
        <f aca="false">Model!$M$36*'Daily Volumes'!C266</f>
        <v>112</v>
      </c>
    </row>
    <row r="267" customFormat="false" ht="12.75" hidden="false" customHeight="false" outlineLevel="0" collapsed="false">
      <c r="A267" s="25" t="n">
        <v>37243</v>
      </c>
      <c r="B267" s="3" t="n">
        <f aca="false">Model!$I$16/31</f>
        <v>10000</v>
      </c>
      <c r="C267" s="3" t="n">
        <f aca="false">C266+B267</f>
        <v>-130000</v>
      </c>
      <c r="D267" s="4" t="n">
        <f aca="false">Model!$M$36*'Daily Volumes'!C267</f>
        <v>104</v>
      </c>
    </row>
    <row r="268" customFormat="false" ht="12.75" hidden="false" customHeight="false" outlineLevel="0" collapsed="false">
      <c r="A268" s="25" t="n">
        <v>37244</v>
      </c>
      <c r="B268" s="3" t="n">
        <f aca="false">Model!$I$16/31</f>
        <v>10000</v>
      </c>
      <c r="C268" s="3" t="n">
        <f aca="false">C267+B268</f>
        <v>-120000</v>
      </c>
      <c r="D268" s="4" t="n">
        <f aca="false">Model!$M$36*'Daily Volumes'!C268</f>
        <v>96</v>
      </c>
    </row>
    <row r="269" customFormat="false" ht="12.75" hidden="false" customHeight="false" outlineLevel="0" collapsed="false">
      <c r="A269" s="25" t="n">
        <v>37245</v>
      </c>
      <c r="B269" s="3" t="n">
        <f aca="false">Model!$I$16/31</f>
        <v>10000</v>
      </c>
      <c r="C269" s="3" t="n">
        <f aca="false">C268+B269</f>
        <v>-110000</v>
      </c>
      <c r="D269" s="4" t="n">
        <f aca="false">Model!$M$36*'Daily Volumes'!C269</f>
        <v>88</v>
      </c>
    </row>
    <row r="270" customFormat="false" ht="12.75" hidden="false" customHeight="false" outlineLevel="0" collapsed="false">
      <c r="A270" s="25" t="n">
        <v>37246</v>
      </c>
      <c r="B270" s="3" t="n">
        <f aca="false">Model!$I$16/31</f>
        <v>10000</v>
      </c>
      <c r="C270" s="3" t="n">
        <f aca="false">C269+B270</f>
        <v>-100000</v>
      </c>
      <c r="D270" s="4" t="n">
        <f aca="false">Model!$M$36*'Daily Volumes'!C270</f>
        <v>80</v>
      </c>
    </row>
    <row r="271" customFormat="false" ht="12.75" hidden="false" customHeight="false" outlineLevel="0" collapsed="false">
      <c r="A271" s="25" t="n">
        <v>37247</v>
      </c>
      <c r="B271" s="3" t="n">
        <f aca="false">Model!$I$16/31</f>
        <v>10000</v>
      </c>
      <c r="C271" s="3" t="n">
        <f aca="false">C270+B271</f>
        <v>-90000</v>
      </c>
      <c r="D271" s="4" t="n">
        <f aca="false">Model!$M$36*'Daily Volumes'!C271</f>
        <v>72</v>
      </c>
    </row>
    <row r="272" customFormat="false" ht="12.75" hidden="false" customHeight="false" outlineLevel="0" collapsed="false">
      <c r="A272" s="25" t="n">
        <v>37248</v>
      </c>
      <c r="B272" s="3" t="n">
        <f aca="false">Model!$I$16/31</f>
        <v>10000</v>
      </c>
      <c r="C272" s="3" t="n">
        <f aca="false">C271+B272</f>
        <v>-80000</v>
      </c>
      <c r="D272" s="4" t="n">
        <f aca="false">Model!$M$36*'Daily Volumes'!C272</f>
        <v>64</v>
      </c>
    </row>
    <row r="273" customFormat="false" ht="12.75" hidden="false" customHeight="false" outlineLevel="0" collapsed="false">
      <c r="A273" s="25" t="n">
        <v>37249</v>
      </c>
      <c r="B273" s="3" t="n">
        <f aca="false">Model!$I$16/31</f>
        <v>10000</v>
      </c>
      <c r="C273" s="3" t="n">
        <f aca="false">C272+B273</f>
        <v>-70000</v>
      </c>
      <c r="D273" s="4" t="n">
        <f aca="false">Model!$M$36*'Daily Volumes'!C273</f>
        <v>56</v>
      </c>
    </row>
    <row r="274" customFormat="false" ht="12.75" hidden="false" customHeight="false" outlineLevel="0" collapsed="false">
      <c r="A274" s="25" t="n">
        <v>37250</v>
      </c>
      <c r="B274" s="3" t="n">
        <f aca="false">Model!$I$16/31</f>
        <v>10000</v>
      </c>
      <c r="C274" s="3" t="n">
        <f aca="false">C273+B274</f>
        <v>-60000</v>
      </c>
      <c r="D274" s="4" t="n">
        <f aca="false">Model!$M$36*'Daily Volumes'!C274</f>
        <v>48</v>
      </c>
    </row>
    <row r="275" customFormat="false" ht="12.75" hidden="false" customHeight="false" outlineLevel="0" collapsed="false">
      <c r="A275" s="25" t="n">
        <v>37251</v>
      </c>
      <c r="B275" s="3" t="n">
        <f aca="false">Model!$I$16/31</f>
        <v>10000</v>
      </c>
      <c r="C275" s="3" t="n">
        <f aca="false">C274+B275</f>
        <v>-50000</v>
      </c>
      <c r="D275" s="4" t="n">
        <f aca="false">Model!$M$36*'Daily Volumes'!C275</f>
        <v>40</v>
      </c>
    </row>
    <row r="276" customFormat="false" ht="12.75" hidden="false" customHeight="false" outlineLevel="0" collapsed="false">
      <c r="A276" s="25" t="n">
        <v>37252</v>
      </c>
      <c r="B276" s="3" t="n">
        <f aca="false">Model!$I$16/31</f>
        <v>10000</v>
      </c>
      <c r="C276" s="3" t="n">
        <f aca="false">C275+B276</f>
        <v>-40000</v>
      </c>
      <c r="D276" s="4" t="n">
        <f aca="false">Model!$M$36*'Daily Volumes'!C276</f>
        <v>32</v>
      </c>
    </row>
    <row r="277" customFormat="false" ht="12.75" hidden="false" customHeight="false" outlineLevel="0" collapsed="false">
      <c r="A277" s="25" t="n">
        <v>37253</v>
      </c>
      <c r="B277" s="3" t="n">
        <f aca="false">Model!$I$16/31</f>
        <v>10000</v>
      </c>
      <c r="C277" s="3" t="n">
        <f aca="false">C276+B277</f>
        <v>-30000</v>
      </c>
      <c r="D277" s="4" t="n">
        <f aca="false">Model!$M$36*'Daily Volumes'!C277</f>
        <v>24</v>
      </c>
    </row>
    <row r="278" customFormat="false" ht="12.75" hidden="false" customHeight="false" outlineLevel="0" collapsed="false">
      <c r="A278" s="25" t="n">
        <v>37254</v>
      </c>
      <c r="B278" s="3" t="n">
        <f aca="false">Model!$I$16/31</f>
        <v>10000</v>
      </c>
      <c r="C278" s="3" t="n">
        <f aca="false">C277+B278</f>
        <v>-20000</v>
      </c>
      <c r="D278" s="4" t="n">
        <f aca="false">Model!$M$36*'Daily Volumes'!C278</f>
        <v>16</v>
      </c>
    </row>
    <row r="279" customFormat="false" ht="12.75" hidden="false" customHeight="false" outlineLevel="0" collapsed="false">
      <c r="A279" s="25" t="n">
        <v>37255</v>
      </c>
      <c r="B279" s="3" t="n">
        <f aca="false">Model!$I$16/31</f>
        <v>10000</v>
      </c>
      <c r="C279" s="3" t="n">
        <f aca="false">C278+B279</f>
        <v>-10000</v>
      </c>
      <c r="D279" s="4" t="n">
        <f aca="false">Model!$M$36*'Daily Volumes'!C279</f>
        <v>8</v>
      </c>
    </row>
    <row r="280" customFormat="false" ht="12.75" hidden="false" customHeight="false" outlineLevel="0" collapsed="false">
      <c r="A280" s="25" t="n">
        <v>37256</v>
      </c>
      <c r="B280" s="3" t="n">
        <f aca="false">Model!$I$16/31</f>
        <v>10000</v>
      </c>
      <c r="C280" s="3" t="n">
        <f aca="false">C279+B280</f>
        <v>0</v>
      </c>
      <c r="D280" s="4" t="n">
        <f aca="false">Model!$M$36*'Daily Volumes'!C280</f>
        <v>-0</v>
      </c>
    </row>
    <row r="281" customFormat="false" ht="12.75" hidden="false" customHeight="false" outlineLevel="0" collapsed="false">
      <c r="A281" s="25" t="n">
        <v>37257</v>
      </c>
      <c r="B281" s="3" t="n">
        <f aca="false">Model!$I$17/31</f>
        <v>0</v>
      </c>
      <c r="C281" s="3" t="n">
        <f aca="false">C280+B281</f>
        <v>0</v>
      </c>
      <c r="D281" s="4" t="n">
        <f aca="false">Model!$M$36*'Daily Volumes'!C281</f>
        <v>-0</v>
      </c>
    </row>
    <row r="282" customFormat="false" ht="12.75" hidden="false" customHeight="false" outlineLevel="0" collapsed="false">
      <c r="A282" s="25" t="n">
        <v>37258</v>
      </c>
      <c r="B282" s="3" t="n">
        <f aca="false">Model!$I$17/31</f>
        <v>0</v>
      </c>
      <c r="C282" s="3" t="n">
        <f aca="false">C281+B282</f>
        <v>0</v>
      </c>
      <c r="D282" s="4" t="n">
        <f aca="false">Model!$M$36*'Daily Volumes'!C282</f>
        <v>-0</v>
      </c>
    </row>
    <row r="283" customFormat="false" ht="12.75" hidden="false" customHeight="false" outlineLevel="0" collapsed="false">
      <c r="A283" s="25" t="n">
        <v>37259</v>
      </c>
      <c r="B283" s="3" t="n">
        <f aca="false">Model!$I$17/31</f>
        <v>0</v>
      </c>
      <c r="C283" s="3" t="n">
        <f aca="false">C282+B283</f>
        <v>0</v>
      </c>
      <c r="D283" s="4" t="n">
        <f aca="false">Model!$M$36*'Daily Volumes'!C283</f>
        <v>-0</v>
      </c>
    </row>
    <row r="284" customFormat="false" ht="12.75" hidden="false" customHeight="false" outlineLevel="0" collapsed="false">
      <c r="A284" s="25" t="n">
        <v>37260</v>
      </c>
      <c r="B284" s="3" t="n">
        <f aca="false">Model!$I$17/31</f>
        <v>0</v>
      </c>
      <c r="C284" s="3" t="n">
        <f aca="false">C283+B284</f>
        <v>0</v>
      </c>
      <c r="D284" s="4" t="n">
        <f aca="false">Model!$M$36*'Daily Volumes'!C284</f>
        <v>-0</v>
      </c>
    </row>
    <row r="285" customFormat="false" ht="12.75" hidden="false" customHeight="false" outlineLevel="0" collapsed="false">
      <c r="A285" s="25" t="n">
        <v>37261</v>
      </c>
      <c r="B285" s="3" t="n">
        <f aca="false">Model!$I$17/31</f>
        <v>0</v>
      </c>
      <c r="C285" s="3" t="n">
        <f aca="false">C284+B285</f>
        <v>0</v>
      </c>
      <c r="D285" s="4" t="n">
        <f aca="false">Model!$M$36*'Daily Volumes'!C285</f>
        <v>-0</v>
      </c>
    </row>
    <row r="286" customFormat="false" ht="12.75" hidden="false" customHeight="false" outlineLevel="0" collapsed="false">
      <c r="A286" s="25" t="n">
        <v>37262</v>
      </c>
      <c r="B286" s="3" t="n">
        <f aca="false">Model!$I$17/31</f>
        <v>0</v>
      </c>
      <c r="C286" s="3" t="n">
        <f aca="false">C285+B286</f>
        <v>0</v>
      </c>
      <c r="D286" s="4" t="n">
        <f aca="false">Model!$M$36*'Daily Volumes'!C286</f>
        <v>-0</v>
      </c>
    </row>
    <row r="287" customFormat="false" ht="12.75" hidden="false" customHeight="false" outlineLevel="0" collapsed="false">
      <c r="A287" s="25" t="n">
        <v>37263</v>
      </c>
      <c r="B287" s="3" t="n">
        <f aca="false">Model!$I$17/31</f>
        <v>0</v>
      </c>
      <c r="C287" s="3" t="n">
        <f aca="false">C286+B287</f>
        <v>0</v>
      </c>
      <c r="D287" s="4" t="n">
        <f aca="false">Model!$M$36*'Daily Volumes'!C287</f>
        <v>-0</v>
      </c>
    </row>
    <row r="288" customFormat="false" ht="12.75" hidden="false" customHeight="false" outlineLevel="0" collapsed="false">
      <c r="A288" s="25" t="n">
        <v>37264</v>
      </c>
      <c r="B288" s="3" t="n">
        <f aca="false">Model!$I$17/31</f>
        <v>0</v>
      </c>
      <c r="C288" s="3" t="n">
        <f aca="false">C287+B288</f>
        <v>0</v>
      </c>
      <c r="D288" s="4" t="n">
        <f aca="false">Model!$M$36*'Daily Volumes'!C288</f>
        <v>-0</v>
      </c>
    </row>
    <row r="289" customFormat="false" ht="12.75" hidden="false" customHeight="false" outlineLevel="0" collapsed="false">
      <c r="A289" s="25" t="n">
        <v>37265</v>
      </c>
      <c r="B289" s="3" t="n">
        <f aca="false">Model!$I$17/31</f>
        <v>0</v>
      </c>
      <c r="C289" s="3" t="n">
        <f aca="false">C288+B289</f>
        <v>0</v>
      </c>
      <c r="D289" s="4" t="n">
        <f aca="false">Model!$M$36*'Daily Volumes'!C289</f>
        <v>-0</v>
      </c>
    </row>
    <row r="290" customFormat="false" ht="12.75" hidden="false" customHeight="false" outlineLevel="0" collapsed="false">
      <c r="A290" s="25" t="n">
        <v>37266</v>
      </c>
      <c r="B290" s="3" t="n">
        <f aca="false">Model!$I$17/31</f>
        <v>0</v>
      </c>
      <c r="C290" s="3" t="n">
        <f aca="false">C289+B290</f>
        <v>0</v>
      </c>
      <c r="D290" s="4" t="n">
        <f aca="false">Model!$M$36*'Daily Volumes'!C290</f>
        <v>-0</v>
      </c>
    </row>
    <row r="291" customFormat="false" ht="12.75" hidden="false" customHeight="false" outlineLevel="0" collapsed="false">
      <c r="A291" s="25" t="n">
        <v>37267</v>
      </c>
      <c r="B291" s="3" t="n">
        <f aca="false">Model!$I$17/31</f>
        <v>0</v>
      </c>
      <c r="C291" s="3" t="n">
        <f aca="false">C290+B291</f>
        <v>0</v>
      </c>
      <c r="D291" s="4" t="n">
        <f aca="false">Model!$M$36*'Daily Volumes'!C291</f>
        <v>-0</v>
      </c>
    </row>
    <row r="292" customFormat="false" ht="12.75" hidden="false" customHeight="false" outlineLevel="0" collapsed="false">
      <c r="A292" s="25" t="n">
        <v>37268</v>
      </c>
      <c r="B292" s="3" t="n">
        <f aca="false">Model!$I$17/31</f>
        <v>0</v>
      </c>
      <c r="C292" s="3" t="n">
        <f aca="false">C291+B292</f>
        <v>0</v>
      </c>
      <c r="D292" s="4" t="n">
        <f aca="false">Model!$M$36*'Daily Volumes'!C292</f>
        <v>-0</v>
      </c>
    </row>
    <row r="293" customFormat="false" ht="12.75" hidden="false" customHeight="false" outlineLevel="0" collapsed="false">
      <c r="A293" s="25" t="n">
        <v>37269</v>
      </c>
      <c r="B293" s="3" t="n">
        <f aca="false">Model!$I$17/31</f>
        <v>0</v>
      </c>
      <c r="C293" s="3" t="n">
        <f aca="false">C292+B293</f>
        <v>0</v>
      </c>
      <c r="D293" s="4" t="n">
        <f aca="false">Model!$M$36*'Daily Volumes'!C293</f>
        <v>-0</v>
      </c>
    </row>
    <row r="294" customFormat="false" ht="12.75" hidden="false" customHeight="false" outlineLevel="0" collapsed="false">
      <c r="A294" s="25" t="n">
        <v>37270</v>
      </c>
      <c r="B294" s="3" t="n">
        <f aca="false">Model!$I$17/31</f>
        <v>0</v>
      </c>
      <c r="C294" s="3" t="n">
        <f aca="false">C293+B294</f>
        <v>0</v>
      </c>
      <c r="D294" s="4" t="n">
        <f aca="false">Model!$M$36*'Daily Volumes'!C294</f>
        <v>-0</v>
      </c>
    </row>
    <row r="295" customFormat="false" ht="12.75" hidden="false" customHeight="false" outlineLevel="0" collapsed="false">
      <c r="A295" s="25" t="n">
        <v>37271</v>
      </c>
      <c r="B295" s="3" t="n">
        <f aca="false">Model!$I$17/31</f>
        <v>0</v>
      </c>
      <c r="C295" s="3" t="n">
        <f aca="false">C294+B295</f>
        <v>0</v>
      </c>
      <c r="D295" s="4" t="n">
        <f aca="false">Model!$M$36*'Daily Volumes'!C295</f>
        <v>-0</v>
      </c>
    </row>
    <row r="296" customFormat="false" ht="12.75" hidden="false" customHeight="false" outlineLevel="0" collapsed="false">
      <c r="A296" s="25" t="n">
        <v>37272</v>
      </c>
      <c r="B296" s="3" t="n">
        <f aca="false">Model!$I$17/31</f>
        <v>0</v>
      </c>
      <c r="C296" s="3" t="n">
        <f aca="false">C295+B296</f>
        <v>0</v>
      </c>
      <c r="D296" s="4" t="n">
        <f aca="false">Model!$M$36*'Daily Volumes'!C296</f>
        <v>-0</v>
      </c>
    </row>
    <row r="297" customFormat="false" ht="12.75" hidden="false" customHeight="false" outlineLevel="0" collapsed="false">
      <c r="A297" s="25" t="n">
        <v>37273</v>
      </c>
      <c r="B297" s="3" t="n">
        <f aca="false">Model!$I$17/31</f>
        <v>0</v>
      </c>
      <c r="C297" s="3" t="n">
        <f aca="false">C296+B297</f>
        <v>0</v>
      </c>
      <c r="D297" s="4" t="n">
        <f aca="false">Model!$M$36*'Daily Volumes'!C297</f>
        <v>-0</v>
      </c>
    </row>
    <row r="298" customFormat="false" ht="12.75" hidden="false" customHeight="false" outlineLevel="0" collapsed="false">
      <c r="A298" s="25" t="n">
        <v>37274</v>
      </c>
      <c r="B298" s="3" t="n">
        <f aca="false">Model!$I$17/31</f>
        <v>0</v>
      </c>
      <c r="C298" s="3" t="n">
        <f aca="false">C297+B298</f>
        <v>0</v>
      </c>
      <c r="D298" s="4" t="n">
        <f aca="false">Model!$M$36*'Daily Volumes'!C298</f>
        <v>-0</v>
      </c>
    </row>
    <row r="299" customFormat="false" ht="12.75" hidden="false" customHeight="false" outlineLevel="0" collapsed="false">
      <c r="A299" s="25" t="n">
        <v>37275</v>
      </c>
      <c r="B299" s="3" t="n">
        <f aca="false">Model!$I$17/31</f>
        <v>0</v>
      </c>
      <c r="C299" s="3" t="n">
        <f aca="false">C298+B299</f>
        <v>0</v>
      </c>
      <c r="D299" s="4" t="n">
        <f aca="false">Model!$M$36*'Daily Volumes'!C299</f>
        <v>-0</v>
      </c>
    </row>
    <row r="300" customFormat="false" ht="12.75" hidden="false" customHeight="false" outlineLevel="0" collapsed="false">
      <c r="A300" s="25" t="n">
        <v>37276</v>
      </c>
      <c r="B300" s="3" t="n">
        <f aca="false">Model!$I$17/31</f>
        <v>0</v>
      </c>
      <c r="C300" s="3" t="n">
        <f aca="false">C299+B300</f>
        <v>0</v>
      </c>
      <c r="D300" s="4" t="n">
        <f aca="false">Model!$M$36*'Daily Volumes'!C300</f>
        <v>-0</v>
      </c>
    </row>
    <row r="301" customFormat="false" ht="12.75" hidden="false" customHeight="false" outlineLevel="0" collapsed="false">
      <c r="A301" s="25" t="n">
        <v>37277</v>
      </c>
      <c r="B301" s="3" t="n">
        <f aca="false">Model!$I$17/31</f>
        <v>0</v>
      </c>
      <c r="C301" s="3" t="n">
        <f aca="false">C300+B301</f>
        <v>0</v>
      </c>
      <c r="D301" s="4" t="n">
        <f aca="false">Model!$M$36*'Daily Volumes'!C301</f>
        <v>-0</v>
      </c>
    </row>
    <row r="302" customFormat="false" ht="12.75" hidden="false" customHeight="false" outlineLevel="0" collapsed="false">
      <c r="A302" s="25" t="n">
        <v>37278</v>
      </c>
      <c r="B302" s="3" t="n">
        <f aca="false">Model!$I$17/31</f>
        <v>0</v>
      </c>
      <c r="C302" s="3" t="n">
        <f aca="false">C301+B302</f>
        <v>0</v>
      </c>
      <c r="D302" s="4" t="n">
        <f aca="false">Model!$M$36*'Daily Volumes'!C302</f>
        <v>-0</v>
      </c>
    </row>
    <row r="303" customFormat="false" ht="12.75" hidden="false" customHeight="false" outlineLevel="0" collapsed="false">
      <c r="A303" s="25" t="n">
        <v>37279</v>
      </c>
      <c r="B303" s="3" t="n">
        <f aca="false">Model!$I$17/31</f>
        <v>0</v>
      </c>
      <c r="C303" s="3" t="n">
        <f aca="false">C302+B303</f>
        <v>0</v>
      </c>
      <c r="D303" s="4" t="n">
        <f aca="false">Model!$M$36*'Daily Volumes'!C303</f>
        <v>-0</v>
      </c>
    </row>
    <row r="304" customFormat="false" ht="12.75" hidden="false" customHeight="false" outlineLevel="0" collapsed="false">
      <c r="A304" s="25" t="n">
        <v>37280</v>
      </c>
      <c r="B304" s="3" t="n">
        <f aca="false">Model!$I$17/31</f>
        <v>0</v>
      </c>
      <c r="C304" s="3" t="n">
        <f aca="false">C303+B304</f>
        <v>0</v>
      </c>
      <c r="D304" s="4" t="n">
        <f aca="false">Model!$M$36*'Daily Volumes'!C304</f>
        <v>-0</v>
      </c>
    </row>
    <row r="305" customFormat="false" ht="12.75" hidden="false" customHeight="false" outlineLevel="0" collapsed="false">
      <c r="A305" s="25" t="n">
        <v>37281</v>
      </c>
      <c r="B305" s="3" t="n">
        <f aca="false">Model!$I$17/31</f>
        <v>0</v>
      </c>
      <c r="C305" s="3" t="n">
        <f aca="false">C304+B305</f>
        <v>0</v>
      </c>
      <c r="D305" s="4" t="n">
        <f aca="false">Model!$M$36*'Daily Volumes'!C305</f>
        <v>-0</v>
      </c>
    </row>
    <row r="306" customFormat="false" ht="12.75" hidden="false" customHeight="false" outlineLevel="0" collapsed="false">
      <c r="A306" s="25" t="n">
        <v>37282</v>
      </c>
      <c r="B306" s="3" t="n">
        <f aca="false">Model!$I$17/31</f>
        <v>0</v>
      </c>
      <c r="C306" s="3" t="n">
        <f aca="false">C305+B306</f>
        <v>0</v>
      </c>
      <c r="D306" s="4" t="n">
        <f aca="false">Model!$M$36*'Daily Volumes'!C306</f>
        <v>-0</v>
      </c>
    </row>
    <row r="307" customFormat="false" ht="12.75" hidden="false" customHeight="false" outlineLevel="0" collapsed="false">
      <c r="A307" s="25" t="n">
        <v>37283</v>
      </c>
      <c r="B307" s="3" t="n">
        <f aca="false">Model!$I$17/31</f>
        <v>0</v>
      </c>
      <c r="C307" s="3" t="n">
        <f aca="false">C306+B307</f>
        <v>0</v>
      </c>
      <c r="D307" s="4" t="n">
        <f aca="false">Model!$M$36*'Daily Volumes'!C307</f>
        <v>-0</v>
      </c>
    </row>
    <row r="308" customFormat="false" ht="12.75" hidden="false" customHeight="false" outlineLevel="0" collapsed="false">
      <c r="A308" s="25" t="n">
        <v>37284</v>
      </c>
      <c r="B308" s="3" t="n">
        <f aca="false">Model!$I$17/31</f>
        <v>0</v>
      </c>
      <c r="C308" s="3" t="n">
        <f aca="false">C307+B308</f>
        <v>0</v>
      </c>
      <c r="D308" s="4" t="n">
        <f aca="false">Model!$M$36*'Daily Volumes'!C308</f>
        <v>-0</v>
      </c>
    </row>
    <row r="309" customFormat="false" ht="12.75" hidden="false" customHeight="false" outlineLevel="0" collapsed="false">
      <c r="A309" s="25" t="n">
        <v>37285</v>
      </c>
      <c r="B309" s="3" t="n">
        <f aca="false">Model!$I$17/31</f>
        <v>0</v>
      </c>
      <c r="C309" s="3" t="n">
        <f aca="false">C308+B309</f>
        <v>0</v>
      </c>
      <c r="D309" s="4" t="n">
        <f aca="false">Model!$M$36*'Daily Volumes'!C309</f>
        <v>-0</v>
      </c>
    </row>
    <row r="310" customFormat="false" ht="12.75" hidden="false" customHeight="false" outlineLevel="0" collapsed="false">
      <c r="A310" s="25" t="n">
        <v>37286</v>
      </c>
      <c r="B310" s="3" t="n">
        <f aca="false">Model!$I$17/31</f>
        <v>0</v>
      </c>
      <c r="C310" s="3" t="n">
        <f aca="false">C309+B310</f>
        <v>0</v>
      </c>
      <c r="D310" s="4" t="n">
        <f aca="false">Model!$M$36*'Daily Volumes'!C310</f>
        <v>-0</v>
      </c>
    </row>
    <row r="311" customFormat="false" ht="12.75" hidden="false" customHeight="false" outlineLevel="0" collapsed="false">
      <c r="A311" s="25" t="n">
        <v>37287</v>
      </c>
      <c r="B311" s="3" t="n">
        <f aca="false">Model!$I$17/31</f>
        <v>0</v>
      </c>
      <c r="C311" s="3" t="n">
        <f aca="false">C310+B311</f>
        <v>0</v>
      </c>
      <c r="D311" s="4" t="n">
        <f aca="false">Model!$M$36*'Daily Volumes'!C311</f>
        <v>-0</v>
      </c>
    </row>
    <row r="312" customFormat="false" ht="12.75" hidden="false" customHeight="false" outlineLevel="0" collapsed="false">
      <c r="A312" s="25" t="n">
        <v>37288</v>
      </c>
      <c r="B312" s="3" t="n">
        <f aca="false">Model!$I$18/28</f>
        <v>0</v>
      </c>
      <c r="C312" s="3" t="n">
        <f aca="false">C311+B312</f>
        <v>0</v>
      </c>
      <c r="D312" s="4" t="n">
        <f aca="false">Model!$M$36*'Daily Volumes'!C312</f>
        <v>-0</v>
      </c>
    </row>
    <row r="313" customFormat="false" ht="12.75" hidden="false" customHeight="false" outlineLevel="0" collapsed="false">
      <c r="A313" s="25" t="n">
        <v>37289</v>
      </c>
      <c r="B313" s="3" t="n">
        <f aca="false">Model!$I$18/28</f>
        <v>0</v>
      </c>
      <c r="C313" s="3" t="n">
        <f aca="false">C312+B313</f>
        <v>0</v>
      </c>
      <c r="D313" s="4" t="n">
        <f aca="false">Model!$M$36*'Daily Volumes'!C313</f>
        <v>-0</v>
      </c>
    </row>
    <row r="314" customFormat="false" ht="12.75" hidden="false" customHeight="false" outlineLevel="0" collapsed="false">
      <c r="A314" s="25" t="n">
        <v>37290</v>
      </c>
      <c r="B314" s="3" t="n">
        <f aca="false">Model!$I$18/28</f>
        <v>0</v>
      </c>
      <c r="C314" s="3" t="n">
        <f aca="false">C313+B314</f>
        <v>0</v>
      </c>
      <c r="D314" s="4" t="n">
        <f aca="false">Model!$M$36*'Daily Volumes'!C314</f>
        <v>-0</v>
      </c>
    </row>
    <row r="315" customFormat="false" ht="12.75" hidden="false" customHeight="false" outlineLevel="0" collapsed="false">
      <c r="A315" s="25" t="n">
        <v>37291</v>
      </c>
      <c r="B315" s="3" t="n">
        <f aca="false">Model!$I$18/28</f>
        <v>0</v>
      </c>
      <c r="C315" s="3" t="n">
        <f aca="false">C314+B315</f>
        <v>0</v>
      </c>
      <c r="D315" s="4" t="n">
        <f aca="false">Model!$M$36*'Daily Volumes'!C315</f>
        <v>-0</v>
      </c>
    </row>
    <row r="316" customFormat="false" ht="12.75" hidden="false" customHeight="false" outlineLevel="0" collapsed="false">
      <c r="A316" s="25" t="n">
        <v>37292</v>
      </c>
      <c r="B316" s="3" t="n">
        <f aca="false">Model!$I$18/28</f>
        <v>0</v>
      </c>
      <c r="C316" s="3" t="n">
        <f aca="false">C315+B316</f>
        <v>0</v>
      </c>
      <c r="D316" s="4" t="n">
        <f aca="false">Model!$M$36*'Daily Volumes'!C316</f>
        <v>-0</v>
      </c>
    </row>
    <row r="317" customFormat="false" ht="12.75" hidden="false" customHeight="false" outlineLevel="0" collapsed="false">
      <c r="A317" s="25" t="n">
        <v>37293</v>
      </c>
      <c r="B317" s="3" t="n">
        <f aca="false">Model!$I$18/28</f>
        <v>0</v>
      </c>
      <c r="C317" s="3" t="n">
        <f aca="false">C316+B317</f>
        <v>0</v>
      </c>
      <c r="D317" s="4" t="n">
        <f aca="false">Model!$M$36*'Daily Volumes'!C317</f>
        <v>-0</v>
      </c>
    </row>
    <row r="318" customFormat="false" ht="12.75" hidden="false" customHeight="false" outlineLevel="0" collapsed="false">
      <c r="A318" s="25" t="n">
        <v>37294</v>
      </c>
      <c r="B318" s="3" t="n">
        <f aca="false">Model!$I$18/28</f>
        <v>0</v>
      </c>
      <c r="C318" s="3" t="n">
        <f aca="false">C317+B318</f>
        <v>0</v>
      </c>
      <c r="D318" s="4" t="n">
        <f aca="false">Model!$M$36*'Daily Volumes'!C318</f>
        <v>-0</v>
      </c>
    </row>
    <row r="319" customFormat="false" ht="12.75" hidden="false" customHeight="false" outlineLevel="0" collapsed="false">
      <c r="A319" s="25" t="n">
        <v>37295</v>
      </c>
      <c r="B319" s="3" t="n">
        <f aca="false">Model!$I$18/28</f>
        <v>0</v>
      </c>
      <c r="C319" s="3" t="n">
        <f aca="false">C318+B319</f>
        <v>0</v>
      </c>
      <c r="D319" s="4" t="n">
        <f aca="false">Model!$M$36*'Daily Volumes'!C319</f>
        <v>-0</v>
      </c>
    </row>
    <row r="320" customFormat="false" ht="12.75" hidden="false" customHeight="false" outlineLevel="0" collapsed="false">
      <c r="A320" s="25" t="n">
        <v>37296</v>
      </c>
      <c r="B320" s="3" t="n">
        <f aca="false">Model!$I$18/28</f>
        <v>0</v>
      </c>
      <c r="C320" s="3" t="n">
        <f aca="false">C319+B320</f>
        <v>0</v>
      </c>
      <c r="D320" s="4" t="n">
        <f aca="false">Model!$M$36*'Daily Volumes'!C320</f>
        <v>-0</v>
      </c>
    </row>
    <row r="321" customFormat="false" ht="12.75" hidden="false" customHeight="false" outlineLevel="0" collapsed="false">
      <c r="A321" s="25" t="n">
        <v>37297</v>
      </c>
      <c r="B321" s="3" t="n">
        <f aca="false">Model!$I$18/28</f>
        <v>0</v>
      </c>
      <c r="C321" s="3" t="n">
        <f aca="false">C320+B321</f>
        <v>0</v>
      </c>
      <c r="D321" s="4" t="n">
        <f aca="false">Model!$M$36*'Daily Volumes'!C321</f>
        <v>-0</v>
      </c>
    </row>
    <row r="322" customFormat="false" ht="12.75" hidden="false" customHeight="false" outlineLevel="0" collapsed="false">
      <c r="A322" s="25" t="n">
        <v>37298</v>
      </c>
      <c r="B322" s="3" t="n">
        <f aca="false">Model!$I$18/28</f>
        <v>0</v>
      </c>
      <c r="C322" s="3" t="n">
        <f aca="false">C321+B322</f>
        <v>0</v>
      </c>
      <c r="D322" s="4" t="n">
        <f aca="false">Model!$M$36*'Daily Volumes'!C322</f>
        <v>-0</v>
      </c>
    </row>
    <row r="323" customFormat="false" ht="12.75" hidden="false" customHeight="false" outlineLevel="0" collapsed="false">
      <c r="A323" s="25" t="n">
        <v>37299</v>
      </c>
      <c r="B323" s="3" t="n">
        <f aca="false">Model!$I$18/28</f>
        <v>0</v>
      </c>
      <c r="C323" s="3" t="n">
        <f aca="false">C322+B323</f>
        <v>0</v>
      </c>
      <c r="D323" s="4" t="n">
        <f aca="false">Model!$M$36*'Daily Volumes'!C323</f>
        <v>-0</v>
      </c>
    </row>
    <row r="324" customFormat="false" ht="12.75" hidden="false" customHeight="false" outlineLevel="0" collapsed="false">
      <c r="A324" s="25" t="n">
        <v>37300</v>
      </c>
      <c r="B324" s="3" t="n">
        <f aca="false">Model!$I$18/28</f>
        <v>0</v>
      </c>
      <c r="C324" s="3" t="n">
        <f aca="false">C323+B324</f>
        <v>0</v>
      </c>
      <c r="D324" s="4" t="n">
        <f aca="false">Model!$M$36*'Daily Volumes'!C324</f>
        <v>-0</v>
      </c>
    </row>
    <row r="325" customFormat="false" ht="12.75" hidden="false" customHeight="false" outlineLevel="0" collapsed="false">
      <c r="A325" s="25" t="n">
        <v>37301</v>
      </c>
      <c r="B325" s="3" t="n">
        <f aca="false">Model!$I$18/28</f>
        <v>0</v>
      </c>
      <c r="C325" s="3" t="n">
        <f aca="false">C324+B325</f>
        <v>0</v>
      </c>
      <c r="D325" s="4" t="n">
        <f aca="false">Model!$M$36*'Daily Volumes'!C325</f>
        <v>-0</v>
      </c>
    </row>
    <row r="326" customFormat="false" ht="12.75" hidden="false" customHeight="false" outlineLevel="0" collapsed="false">
      <c r="A326" s="25" t="n">
        <v>37302</v>
      </c>
      <c r="B326" s="3" t="n">
        <f aca="false">Model!$I$18/28</f>
        <v>0</v>
      </c>
      <c r="C326" s="3" t="n">
        <f aca="false">C325+B326</f>
        <v>0</v>
      </c>
      <c r="D326" s="4" t="n">
        <f aca="false">Model!$M$36*'Daily Volumes'!C326</f>
        <v>-0</v>
      </c>
    </row>
    <row r="327" customFormat="false" ht="12.75" hidden="false" customHeight="false" outlineLevel="0" collapsed="false">
      <c r="A327" s="25" t="n">
        <v>37303</v>
      </c>
      <c r="B327" s="3" t="n">
        <f aca="false">Model!$I$18/28</f>
        <v>0</v>
      </c>
      <c r="C327" s="3" t="n">
        <f aca="false">C326+B327</f>
        <v>0</v>
      </c>
      <c r="D327" s="4" t="n">
        <f aca="false">Model!$M$36*'Daily Volumes'!C327</f>
        <v>-0</v>
      </c>
    </row>
    <row r="328" customFormat="false" ht="12.75" hidden="false" customHeight="false" outlineLevel="0" collapsed="false">
      <c r="A328" s="25" t="n">
        <v>37304</v>
      </c>
      <c r="B328" s="3" t="n">
        <f aca="false">Model!$I$18/28</f>
        <v>0</v>
      </c>
      <c r="C328" s="3" t="n">
        <f aca="false">C327+B328</f>
        <v>0</v>
      </c>
      <c r="D328" s="4" t="n">
        <f aca="false">Model!$M$36*'Daily Volumes'!C328</f>
        <v>-0</v>
      </c>
    </row>
    <row r="329" customFormat="false" ht="12.75" hidden="false" customHeight="false" outlineLevel="0" collapsed="false">
      <c r="A329" s="25" t="n">
        <v>37305</v>
      </c>
      <c r="B329" s="3" t="n">
        <f aca="false">Model!$I$18/28</f>
        <v>0</v>
      </c>
      <c r="C329" s="3" t="n">
        <f aca="false">C328+B329</f>
        <v>0</v>
      </c>
      <c r="D329" s="4" t="n">
        <f aca="false">Model!$M$36*'Daily Volumes'!C329</f>
        <v>-0</v>
      </c>
    </row>
    <row r="330" customFormat="false" ht="12.75" hidden="false" customHeight="false" outlineLevel="0" collapsed="false">
      <c r="A330" s="25" t="n">
        <v>37306</v>
      </c>
      <c r="B330" s="3" t="n">
        <f aca="false">Model!$I$18/28</f>
        <v>0</v>
      </c>
      <c r="C330" s="3" t="n">
        <f aca="false">C329+B330</f>
        <v>0</v>
      </c>
      <c r="D330" s="4" t="n">
        <f aca="false">Model!$M$36*'Daily Volumes'!C330</f>
        <v>-0</v>
      </c>
    </row>
    <row r="331" customFormat="false" ht="12.75" hidden="false" customHeight="false" outlineLevel="0" collapsed="false">
      <c r="A331" s="25" t="n">
        <v>37307</v>
      </c>
      <c r="B331" s="3" t="n">
        <f aca="false">Model!$I$18/28</f>
        <v>0</v>
      </c>
      <c r="C331" s="3" t="n">
        <f aca="false">C330+B331</f>
        <v>0</v>
      </c>
      <c r="D331" s="4" t="n">
        <f aca="false">Model!$M$36*'Daily Volumes'!C331</f>
        <v>-0</v>
      </c>
    </row>
    <row r="332" customFormat="false" ht="12.75" hidden="false" customHeight="false" outlineLevel="0" collapsed="false">
      <c r="A332" s="25" t="n">
        <v>37308</v>
      </c>
      <c r="B332" s="3" t="n">
        <f aca="false">Model!$I$18/28</f>
        <v>0</v>
      </c>
      <c r="C332" s="3" t="n">
        <f aca="false">C331+B332</f>
        <v>0</v>
      </c>
      <c r="D332" s="4" t="n">
        <f aca="false">Model!$M$36*'Daily Volumes'!C332</f>
        <v>-0</v>
      </c>
    </row>
    <row r="333" customFormat="false" ht="12.75" hidden="false" customHeight="false" outlineLevel="0" collapsed="false">
      <c r="A333" s="25" t="n">
        <v>37309</v>
      </c>
      <c r="B333" s="3" t="n">
        <f aca="false">Model!$I$18/28</f>
        <v>0</v>
      </c>
      <c r="C333" s="3" t="n">
        <f aca="false">C332+B333</f>
        <v>0</v>
      </c>
      <c r="D333" s="4" t="n">
        <f aca="false">Model!$M$36*'Daily Volumes'!C333</f>
        <v>-0</v>
      </c>
    </row>
    <row r="334" customFormat="false" ht="12.75" hidden="false" customHeight="false" outlineLevel="0" collapsed="false">
      <c r="A334" s="25" t="n">
        <v>37310</v>
      </c>
      <c r="B334" s="3" t="n">
        <f aca="false">Model!$I$18/28</f>
        <v>0</v>
      </c>
      <c r="C334" s="3" t="n">
        <f aca="false">C333+B334</f>
        <v>0</v>
      </c>
      <c r="D334" s="4" t="n">
        <f aca="false">Model!$M$36*'Daily Volumes'!C334</f>
        <v>-0</v>
      </c>
    </row>
    <row r="335" customFormat="false" ht="12.75" hidden="false" customHeight="false" outlineLevel="0" collapsed="false">
      <c r="A335" s="25" t="n">
        <v>37311</v>
      </c>
      <c r="B335" s="3" t="n">
        <f aca="false">Model!$I$18/28</f>
        <v>0</v>
      </c>
      <c r="C335" s="3" t="n">
        <f aca="false">C334+B335</f>
        <v>0</v>
      </c>
      <c r="D335" s="4" t="n">
        <f aca="false">Model!$M$36*'Daily Volumes'!C335</f>
        <v>-0</v>
      </c>
    </row>
    <row r="336" customFormat="false" ht="12.75" hidden="false" customHeight="false" outlineLevel="0" collapsed="false">
      <c r="A336" s="25" t="n">
        <v>37312</v>
      </c>
      <c r="B336" s="3" t="n">
        <f aca="false">Model!$I$18/28</f>
        <v>0</v>
      </c>
      <c r="C336" s="3" t="n">
        <f aca="false">C335+B336</f>
        <v>0</v>
      </c>
      <c r="D336" s="4" t="n">
        <f aca="false">Model!$M$36*'Daily Volumes'!C336</f>
        <v>-0</v>
      </c>
    </row>
    <row r="337" customFormat="false" ht="12.75" hidden="false" customHeight="false" outlineLevel="0" collapsed="false">
      <c r="A337" s="25" t="n">
        <v>37313</v>
      </c>
      <c r="B337" s="3" t="n">
        <f aca="false">Model!$I$18/28</f>
        <v>0</v>
      </c>
      <c r="C337" s="3" t="n">
        <f aca="false">C336+B337</f>
        <v>0</v>
      </c>
      <c r="D337" s="4" t="n">
        <f aca="false">Model!$M$36*'Daily Volumes'!C337</f>
        <v>-0</v>
      </c>
    </row>
    <row r="338" customFormat="false" ht="12.75" hidden="false" customHeight="false" outlineLevel="0" collapsed="false">
      <c r="A338" s="25" t="n">
        <v>37314</v>
      </c>
      <c r="B338" s="3" t="n">
        <f aca="false">Model!$I$18/28</f>
        <v>0</v>
      </c>
      <c r="C338" s="3" t="n">
        <f aca="false">C337+B338</f>
        <v>0</v>
      </c>
      <c r="D338" s="4" t="n">
        <f aca="false">Model!$M$36*'Daily Volumes'!C338</f>
        <v>-0</v>
      </c>
    </row>
    <row r="339" customFormat="false" ht="12.75" hidden="false" customHeight="false" outlineLevel="0" collapsed="false">
      <c r="A339" s="25" t="n">
        <v>37315</v>
      </c>
      <c r="B339" s="3" t="n">
        <f aca="false">Model!$I$18/28</f>
        <v>0</v>
      </c>
      <c r="C339" s="3" t="n">
        <f aca="false">C338+B339</f>
        <v>0</v>
      </c>
      <c r="D339" s="4" t="n">
        <f aca="false">Model!$M$36*'Daily Volumes'!C339</f>
        <v>-0</v>
      </c>
    </row>
    <row r="340" customFormat="false" ht="12.75" hidden="false" customHeight="false" outlineLevel="0" collapsed="false">
      <c r="A340" s="25" t="n">
        <v>37316</v>
      </c>
      <c r="B340" s="3" t="n">
        <f aca="false">Model!$I$19/31</f>
        <v>0</v>
      </c>
      <c r="C340" s="3" t="n">
        <f aca="false">C339+B340</f>
        <v>0</v>
      </c>
      <c r="D340" s="4" t="n">
        <f aca="false">Model!$M$36*'Daily Volumes'!C340</f>
        <v>-0</v>
      </c>
    </row>
    <row r="341" customFormat="false" ht="12.75" hidden="false" customHeight="false" outlineLevel="0" collapsed="false">
      <c r="A341" s="25" t="n">
        <v>37317</v>
      </c>
      <c r="B341" s="3" t="n">
        <f aca="false">Model!$I$19/31</f>
        <v>0</v>
      </c>
      <c r="C341" s="3" t="n">
        <f aca="false">C340+B341</f>
        <v>0</v>
      </c>
      <c r="D341" s="4" t="n">
        <f aca="false">Model!$M$36*'Daily Volumes'!C341</f>
        <v>-0</v>
      </c>
    </row>
    <row r="342" customFormat="false" ht="12.75" hidden="false" customHeight="false" outlineLevel="0" collapsed="false">
      <c r="A342" s="25" t="n">
        <v>37318</v>
      </c>
      <c r="B342" s="3" t="n">
        <f aca="false">Model!$I$19/31</f>
        <v>0</v>
      </c>
      <c r="C342" s="3" t="n">
        <f aca="false">C341+B342</f>
        <v>0</v>
      </c>
      <c r="D342" s="4" t="n">
        <f aca="false">Model!$M$36*'Daily Volumes'!C342</f>
        <v>-0</v>
      </c>
    </row>
    <row r="343" customFormat="false" ht="12.75" hidden="false" customHeight="false" outlineLevel="0" collapsed="false">
      <c r="A343" s="25" t="n">
        <v>37319</v>
      </c>
      <c r="B343" s="3" t="n">
        <f aca="false">Model!$I$19/31</f>
        <v>0</v>
      </c>
      <c r="C343" s="3" t="n">
        <f aca="false">C342+B343</f>
        <v>0</v>
      </c>
      <c r="D343" s="4" t="n">
        <f aca="false">Model!$M$36*'Daily Volumes'!C343</f>
        <v>-0</v>
      </c>
    </row>
    <row r="344" customFormat="false" ht="12.75" hidden="false" customHeight="false" outlineLevel="0" collapsed="false">
      <c r="A344" s="25" t="n">
        <v>37320</v>
      </c>
      <c r="B344" s="3" t="n">
        <f aca="false">Model!$I$19/31</f>
        <v>0</v>
      </c>
      <c r="C344" s="3" t="n">
        <f aca="false">C343+B344</f>
        <v>0</v>
      </c>
      <c r="D344" s="4" t="n">
        <f aca="false">Model!$M$36*'Daily Volumes'!C344</f>
        <v>-0</v>
      </c>
    </row>
    <row r="345" customFormat="false" ht="12.75" hidden="false" customHeight="false" outlineLevel="0" collapsed="false">
      <c r="A345" s="25" t="n">
        <v>37321</v>
      </c>
      <c r="B345" s="3" t="n">
        <f aca="false">Model!$I$19/31</f>
        <v>0</v>
      </c>
      <c r="C345" s="3" t="n">
        <f aca="false">C344+B345</f>
        <v>0</v>
      </c>
      <c r="D345" s="4" t="n">
        <f aca="false">Model!$M$36*'Daily Volumes'!C345</f>
        <v>-0</v>
      </c>
    </row>
    <row r="346" customFormat="false" ht="12.75" hidden="false" customHeight="false" outlineLevel="0" collapsed="false">
      <c r="A346" s="25" t="n">
        <v>37322</v>
      </c>
      <c r="B346" s="3" t="n">
        <f aca="false">Model!$I$19/31</f>
        <v>0</v>
      </c>
      <c r="C346" s="3" t="n">
        <f aca="false">C345+B346</f>
        <v>0</v>
      </c>
      <c r="D346" s="4" t="n">
        <f aca="false">Model!$M$36*'Daily Volumes'!C346</f>
        <v>-0</v>
      </c>
    </row>
    <row r="347" customFormat="false" ht="12.75" hidden="false" customHeight="false" outlineLevel="0" collapsed="false">
      <c r="A347" s="25" t="n">
        <v>37323</v>
      </c>
      <c r="B347" s="3" t="n">
        <f aca="false">Model!$I$19/31</f>
        <v>0</v>
      </c>
      <c r="C347" s="3" t="n">
        <f aca="false">C346+B347</f>
        <v>0</v>
      </c>
      <c r="D347" s="4" t="n">
        <f aca="false">Model!$M$36*'Daily Volumes'!C347</f>
        <v>-0</v>
      </c>
    </row>
    <row r="348" customFormat="false" ht="12.75" hidden="false" customHeight="false" outlineLevel="0" collapsed="false">
      <c r="A348" s="25" t="n">
        <v>37324</v>
      </c>
      <c r="B348" s="3" t="n">
        <f aca="false">Model!$I$19/31</f>
        <v>0</v>
      </c>
      <c r="C348" s="3" t="n">
        <f aca="false">C347+B348</f>
        <v>0</v>
      </c>
      <c r="D348" s="4" t="n">
        <f aca="false">Model!$M$36*'Daily Volumes'!C348</f>
        <v>-0</v>
      </c>
    </row>
    <row r="349" customFormat="false" ht="12.75" hidden="false" customHeight="false" outlineLevel="0" collapsed="false">
      <c r="A349" s="25" t="n">
        <v>37325</v>
      </c>
      <c r="B349" s="3" t="n">
        <f aca="false">Model!$I$19/31</f>
        <v>0</v>
      </c>
      <c r="C349" s="3" t="n">
        <f aca="false">C348+B349</f>
        <v>0</v>
      </c>
      <c r="D349" s="4" t="n">
        <f aca="false">Model!$M$36*'Daily Volumes'!C349</f>
        <v>-0</v>
      </c>
    </row>
    <row r="350" customFormat="false" ht="12.75" hidden="false" customHeight="false" outlineLevel="0" collapsed="false">
      <c r="A350" s="25" t="n">
        <v>37326</v>
      </c>
      <c r="B350" s="3" t="n">
        <f aca="false">Model!$I$19/31</f>
        <v>0</v>
      </c>
      <c r="C350" s="3" t="n">
        <f aca="false">C349+B350</f>
        <v>0</v>
      </c>
      <c r="D350" s="4" t="n">
        <f aca="false">Model!$M$36*'Daily Volumes'!C350</f>
        <v>-0</v>
      </c>
    </row>
    <row r="351" customFormat="false" ht="12.75" hidden="false" customHeight="false" outlineLevel="0" collapsed="false">
      <c r="A351" s="25" t="n">
        <v>37327</v>
      </c>
      <c r="B351" s="3" t="n">
        <f aca="false">Model!$I$19/31</f>
        <v>0</v>
      </c>
      <c r="C351" s="3" t="n">
        <f aca="false">C350+B351</f>
        <v>0</v>
      </c>
      <c r="D351" s="4" t="n">
        <f aca="false">Model!$M$36*'Daily Volumes'!C351</f>
        <v>-0</v>
      </c>
    </row>
    <row r="352" customFormat="false" ht="12.75" hidden="false" customHeight="false" outlineLevel="0" collapsed="false">
      <c r="A352" s="25" t="n">
        <v>37328</v>
      </c>
      <c r="B352" s="3" t="n">
        <f aca="false">Model!$I$19/31</f>
        <v>0</v>
      </c>
      <c r="C352" s="3" t="n">
        <f aca="false">C351+B352</f>
        <v>0</v>
      </c>
      <c r="D352" s="4" t="n">
        <f aca="false">Model!$M$36*'Daily Volumes'!C352</f>
        <v>-0</v>
      </c>
    </row>
    <row r="353" customFormat="false" ht="12.75" hidden="false" customHeight="false" outlineLevel="0" collapsed="false">
      <c r="A353" s="25" t="n">
        <v>37329</v>
      </c>
      <c r="B353" s="3" t="n">
        <f aca="false">Model!$I$19/31</f>
        <v>0</v>
      </c>
      <c r="C353" s="3" t="n">
        <f aca="false">C352+B353</f>
        <v>0</v>
      </c>
      <c r="D353" s="4" t="n">
        <f aca="false">Model!$M$36*'Daily Volumes'!C353</f>
        <v>-0</v>
      </c>
    </row>
    <row r="354" customFormat="false" ht="12.75" hidden="false" customHeight="false" outlineLevel="0" collapsed="false">
      <c r="A354" s="25" t="n">
        <v>37330</v>
      </c>
      <c r="B354" s="3" t="n">
        <f aca="false">Model!$I$19/31</f>
        <v>0</v>
      </c>
      <c r="C354" s="3" t="n">
        <f aca="false">C353+B354</f>
        <v>0</v>
      </c>
      <c r="D354" s="4" t="n">
        <f aca="false">Model!$M$36*'Daily Volumes'!C354</f>
        <v>-0</v>
      </c>
    </row>
    <row r="355" customFormat="false" ht="12.75" hidden="false" customHeight="false" outlineLevel="0" collapsed="false">
      <c r="A355" s="25" t="n">
        <v>37331</v>
      </c>
      <c r="B355" s="3" t="n">
        <f aca="false">Model!$I$19/31</f>
        <v>0</v>
      </c>
      <c r="C355" s="3" t="n">
        <f aca="false">C354+B355</f>
        <v>0</v>
      </c>
      <c r="D355" s="4" t="n">
        <f aca="false">Model!$M$36*'Daily Volumes'!C355</f>
        <v>-0</v>
      </c>
    </row>
    <row r="356" customFormat="false" ht="12.75" hidden="false" customHeight="false" outlineLevel="0" collapsed="false">
      <c r="A356" s="25" t="n">
        <v>37332</v>
      </c>
      <c r="B356" s="3" t="n">
        <f aca="false">Model!$I$19/31</f>
        <v>0</v>
      </c>
      <c r="C356" s="3" t="n">
        <f aca="false">C355+B356</f>
        <v>0</v>
      </c>
      <c r="D356" s="4" t="n">
        <f aca="false">Model!$M$36*'Daily Volumes'!C356</f>
        <v>-0</v>
      </c>
    </row>
    <row r="357" customFormat="false" ht="12.75" hidden="false" customHeight="false" outlineLevel="0" collapsed="false">
      <c r="A357" s="25" t="n">
        <v>37333</v>
      </c>
      <c r="B357" s="3" t="n">
        <f aca="false">Model!$I$19/31</f>
        <v>0</v>
      </c>
      <c r="C357" s="3" t="n">
        <f aca="false">C356+B357</f>
        <v>0</v>
      </c>
      <c r="D357" s="4" t="n">
        <f aca="false">Model!$M$36*'Daily Volumes'!C357</f>
        <v>-0</v>
      </c>
    </row>
    <row r="358" customFormat="false" ht="12.75" hidden="false" customHeight="false" outlineLevel="0" collapsed="false">
      <c r="A358" s="25" t="n">
        <v>37334</v>
      </c>
      <c r="B358" s="3" t="n">
        <f aca="false">Model!$I$19/31</f>
        <v>0</v>
      </c>
      <c r="C358" s="3" t="n">
        <f aca="false">C357+B358</f>
        <v>0</v>
      </c>
      <c r="D358" s="4" t="n">
        <f aca="false">Model!$M$36*'Daily Volumes'!C358</f>
        <v>-0</v>
      </c>
    </row>
    <row r="359" customFormat="false" ht="12.75" hidden="false" customHeight="false" outlineLevel="0" collapsed="false">
      <c r="A359" s="25" t="n">
        <v>37335</v>
      </c>
      <c r="B359" s="3" t="n">
        <f aca="false">Model!$I$19/31</f>
        <v>0</v>
      </c>
      <c r="C359" s="3" t="n">
        <f aca="false">C358+B359</f>
        <v>0</v>
      </c>
      <c r="D359" s="4" t="n">
        <f aca="false">Model!$M$36*'Daily Volumes'!C359</f>
        <v>-0</v>
      </c>
    </row>
    <row r="360" customFormat="false" ht="12.75" hidden="false" customHeight="false" outlineLevel="0" collapsed="false">
      <c r="A360" s="25" t="n">
        <v>37336</v>
      </c>
      <c r="B360" s="3" t="n">
        <f aca="false">Model!$I$19/31</f>
        <v>0</v>
      </c>
      <c r="C360" s="3" t="n">
        <f aca="false">C359+B360</f>
        <v>0</v>
      </c>
      <c r="D360" s="4" t="n">
        <f aca="false">Model!$M$36*'Daily Volumes'!C360</f>
        <v>-0</v>
      </c>
    </row>
    <row r="361" customFormat="false" ht="12.75" hidden="false" customHeight="false" outlineLevel="0" collapsed="false">
      <c r="A361" s="25" t="n">
        <v>37337</v>
      </c>
      <c r="B361" s="3" t="n">
        <f aca="false">Model!$I$19/31</f>
        <v>0</v>
      </c>
      <c r="C361" s="3" t="n">
        <f aca="false">C360+B361</f>
        <v>0</v>
      </c>
      <c r="D361" s="4" t="n">
        <f aca="false">Model!$M$36*'Daily Volumes'!C361</f>
        <v>-0</v>
      </c>
    </row>
    <row r="362" customFormat="false" ht="12.75" hidden="false" customHeight="false" outlineLevel="0" collapsed="false">
      <c r="A362" s="25" t="n">
        <v>37338</v>
      </c>
      <c r="B362" s="3" t="n">
        <f aca="false">Model!$I$19/31</f>
        <v>0</v>
      </c>
      <c r="C362" s="3" t="n">
        <f aca="false">C361+B362</f>
        <v>0</v>
      </c>
      <c r="D362" s="4" t="n">
        <f aca="false">Model!$M$36*'Daily Volumes'!C362</f>
        <v>-0</v>
      </c>
    </row>
    <row r="363" customFormat="false" ht="12.75" hidden="false" customHeight="false" outlineLevel="0" collapsed="false">
      <c r="A363" s="25" t="n">
        <v>37339</v>
      </c>
      <c r="B363" s="3" t="n">
        <f aca="false">Model!$I$19/31</f>
        <v>0</v>
      </c>
      <c r="C363" s="3" t="n">
        <f aca="false">C362+B363</f>
        <v>0</v>
      </c>
      <c r="D363" s="4" t="n">
        <f aca="false">Model!$M$36*'Daily Volumes'!C363</f>
        <v>-0</v>
      </c>
    </row>
    <row r="364" customFormat="false" ht="12.75" hidden="false" customHeight="false" outlineLevel="0" collapsed="false">
      <c r="A364" s="25" t="n">
        <v>37340</v>
      </c>
      <c r="B364" s="3" t="n">
        <f aca="false">Model!$I$19/31</f>
        <v>0</v>
      </c>
      <c r="C364" s="3" t="n">
        <f aca="false">C363+B364</f>
        <v>0</v>
      </c>
      <c r="D364" s="4" t="n">
        <f aca="false">Model!$M$36*'Daily Volumes'!C364</f>
        <v>-0</v>
      </c>
    </row>
    <row r="365" customFormat="false" ht="12.75" hidden="false" customHeight="false" outlineLevel="0" collapsed="false">
      <c r="A365" s="25" t="n">
        <v>37341</v>
      </c>
      <c r="B365" s="3" t="n">
        <f aca="false">Model!$I$19/31</f>
        <v>0</v>
      </c>
      <c r="C365" s="3" t="n">
        <f aca="false">C364+B365</f>
        <v>0</v>
      </c>
      <c r="D365" s="4" t="n">
        <f aca="false">Model!$M$36*'Daily Volumes'!C365</f>
        <v>-0</v>
      </c>
    </row>
    <row r="366" customFormat="false" ht="12.75" hidden="false" customHeight="false" outlineLevel="0" collapsed="false">
      <c r="A366" s="25" t="n">
        <v>37342</v>
      </c>
      <c r="B366" s="3" t="n">
        <f aca="false">Model!$I$19/31</f>
        <v>0</v>
      </c>
      <c r="C366" s="3" t="n">
        <f aca="false">C365+B366</f>
        <v>0</v>
      </c>
      <c r="D366" s="4" t="n">
        <f aca="false">Model!$M$36*'Daily Volumes'!C366</f>
        <v>-0</v>
      </c>
    </row>
    <row r="367" customFormat="false" ht="12.75" hidden="false" customHeight="false" outlineLevel="0" collapsed="false">
      <c r="A367" s="25" t="n">
        <v>37343</v>
      </c>
      <c r="B367" s="3" t="n">
        <f aca="false">Model!$I$19/31</f>
        <v>0</v>
      </c>
      <c r="C367" s="3" t="n">
        <f aca="false">C366+B367</f>
        <v>0</v>
      </c>
      <c r="D367" s="4" t="n">
        <f aca="false">Model!$M$36*'Daily Volumes'!C367</f>
        <v>-0</v>
      </c>
    </row>
    <row r="368" customFormat="false" ht="12.75" hidden="false" customHeight="false" outlineLevel="0" collapsed="false">
      <c r="A368" s="25" t="n">
        <v>37344</v>
      </c>
      <c r="B368" s="3" t="n">
        <f aca="false">Model!$I$19/31</f>
        <v>0</v>
      </c>
      <c r="C368" s="3" t="n">
        <f aca="false">C367+B368</f>
        <v>0</v>
      </c>
      <c r="D368" s="4" t="n">
        <f aca="false">Model!$M$36*'Daily Volumes'!C368</f>
        <v>-0</v>
      </c>
    </row>
    <row r="369" customFormat="false" ht="12.75" hidden="false" customHeight="false" outlineLevel="0" collapsed="false">
      <c r="A369" s="25" t="n">
        <v>37345</v>
      </c>
      <c r="B369" s="3" t="n">
        <f aca="false">Model!$I$19/31</f>
        <v>0</v>
      </c>
      <c r="C369" s="3" t="n">
        <f aca="false">C368+B369</f>
        <v>0</v>
      </c>
      <c r="D369" s="4" t="n">
        <f aca="false">Model!$M$36*'Daily Volumes'!C369</f>
        <v>-0</v>
      </c>
    </row>
    <row r="370" customFormat="false" ht="12.75" hidden="false" customHeight="false" outlineLevel="0" collapsed="false">
      <c r="A370" s="25" t="n">
        <v>37346</v>
      </c>
      <c r="B370" s="3" t="n">
        <f aca="false">Model!$I$19/31</f>
        <v>0</v>
      </c>
      <c r="C370" s="3" t="n">
        <f aca="false">C369+B370</f>
        <v>0</v>
      </c>
      <c r="D370" s="4" t="n">
        <f aca="false">Model!$M$36*'Daily Volumes'!C370</f>
        <v>-0</v>
      </c>
    </row>
    <row r="371" customFormat="false" ht="12.75" hidden="false" customHeight="false" outlineLevel="0" collapsed="false">
      <c r="A371" s="25" t="n">
        <v>37347</v>
      </c>
      <c r="B371" s="3" t="n">
        <f aca="false">Model!$I$20/30</f>
        <v>0</v>
      </c>
      <c r="C371" s="3" t="n">
        <f aca="false">C370+B371</f>
        <v>0</v>
      </c>
      <c r="D371" s="4" t="n">
        <f aca="false">Model!$M$36*'Daily Volumes'!C371</f>
        <v>-0</v>
      </c>
    </row>
    <row r="372" customFormat="false" ht="12.75" hidden="false" customHeight="false" outlineLevel="0" collapsed="false">
      <c r="A372" s="25" t="n">
        <v>37348</v>
      </c>
      <c r="B372" s="3" t="n">
        <f aca="false">Model!$I$20/30</f>
        <v>0</v>
      </c>
      <c r="C372" s="3" t="n">
        <f aca="false">C371+B372</f>
        <v>0</v>
      </c>
      <c r="D372" s="4" t="n">
        <f aca="false">Model!$M$36*'Daily Volumes'!C372</f>
        <v>-0</v>
      </c>
    </row>
    <row r="373" customFormat="false" ht="12.75" hidden="false" customHeight="false" outlineLevel="0" collapsed="false">
      <c r="A373" s="25" t="n">
        <v>37349</v>
      </c>
      <c r="B373" s="3" t="n">
        <f aca="false">Model!$I$20/30</f>
        <v>0</v>
      </c>
      <c r="C373" s="3" t="n">
        <f aca="false">C372+B373</f>
        <v>0</v>
      </c>
      <c r="D373" s="4" t="n">
        <f aca="false">Model!$M$36*'Daily Volumes'!C373</f>
        <v>-0</v>
      </c>
    </row>
    <row r="374" customFormat="false" ht="12.75" hidden="false" customHeight="false" outlineLevel="0" collapsed="false">
      <c r="A374" s="25" t="n">
        <v>37350</v>
      </c>
      <c r="B374" s="3" t="n">
        <f aca="false">Model!$I$20/30</f>
        <v>0</v>
      </c>
      <c r="C374" s="3" t="n">
        <f aca="false">C373+B374</f>
        <v>0</v>
      </c>
      <c r="D374" s="4" t="n">
        <f aca="false">Model!$M$36*'Daily Volumes'!C374</f>
        <v>-0</v>
      </c>
    </row>
    <row r="375" customFormat="false" ht="12.75" hidden="false" customHeight="false" outlineLevel="0" collapsed="false">
      <c r="A375" s="25" t="n">
        <v>37351</v>
      </c>
      <c r="B375" s="3" t="n">
        <f aca="false">Model!$I$20/30</f>
        <v>0</v>
      </c>
      <c r="C375" s="3" t="n">
        <f aca="false">C374+B375</f>
        <v>0</v>
      </c>
      <c r="D375" s="4" t="n">
        <f aca="false">Model!$M$36*'Daily Volumes'!C375</f>
        <v>-0</v>
      </c>
    </row>
    <row r="376" customFormat="false" ht="12.75" hidden="false" customHeight="false" outlineLevel="0" collapsed="false">
      <c r="A376" s="25" t="n">
        <v>37352</v>
      </c>
      <c r="B376" s="3" t="n">
        <f aca="false">Model!$I$20/30</f>
        <v>0</v>
      </c>
      <c r="C376" s="3" t="n">
        <f aca="false">C375+B376</f>
        <v>0</v>
      </c>
      <c r="D376" s="4" t="n">
        <f aca="false">Model!$M$36*'Daily Volumes'!C376</f>
        <v>-0</v>
      </c>
    </row>
    <row r="377" customFormat="false" ht="12.75" hidden="false" customHeight="false" outlineLevel="0" collapsed="false">
      <c r="A377" s="25" t="n">
        <v>37353</v>
      </c>
      <c r="B377" s="3" t="n">
        <f aca="false">Model!$I$20/30</f>
        <v>0</v>
      </c>
      <c r="C377" s="3" t="n">
        <f aca="false">C376+B377</f>
        <v>0</v>
      </c>
      <c r="D377" s="4" t="n">
        <f aca="false">Model!$M$36*'Daily Volumes'!C377</f>
        <v>-0</v>
      </c>
    </row>
    <row r="378" customFormat="false" ht="12.75" hidden="false" customHeight="false" outlineLevel="0" collapsed="false">
      <c r="A378" s="25" t="n">
        <v>37354</v>
      </c>
      <c r="B378" s="3" t="n">
        <f aca="false">Model!$I$20/30</f>
        <v>0</v>
      </c>
      <c r="C378" s="3" t="n">
        <f aca="false">C377+B378</f>
        <v>0</v>
      </c>
      <c r="D378" s="4" t="n">
        <f aca="false">Model!$M$36*'Daily Volumes'!C378</f>
        <v>-0</v>
      </c>
    </row>
    <row r="379" customFormat="false" ht="12.75" hidden="false" customHeight="false" outlineLevel="0" collapsed="false">
      <c r="A379" s="25" t="n">
        <v>37355</v>
      </c>
      <c r="B379" s="3" t="n">
        <f aca="false">Model!$I$20/30</f>
        <v>0</v>
      </c>
      <c r="C379" s="3" t="n">
        <f aca="false">C378+B379</f>
        <v>0</v>
      </c>
      <c r="D379" s="4" t="n">
        <f aca="false">Model!$M$36*'Daily Volumes'!C379</f>
        <v>-0</v>
      </c>
    </row>
    <row r="380" customFormat="false" ht="12.75" hidden="false" customHeight="false" outlineLevel="0" collapsed="false">
      <c r="A380" s="25" t="n">
        <v>37356</v>
      </c>
      <c r="B380" s="3" t="n">
        <f aca="false">Model!$I$20/30</f>
        <v>0</v>
      </c>
      <c r="C380" s="3" t="n">
        <f aca="false">C379+B380</f>
        <v>0</v>
      </c>
      <c r="D380" s="4" t="n">
        <f aca="false">Model!$M$36*'Daily Volumes'!C380</f>
        <v>-0</v>
      </c>
    </row>
    <row r="381" customFormat="false" ht="12.75" hidden="false" customHeight="false" outlineLevel="0" collapsed="false">
      <c r="A381" s="25" t="n">
        <v>37357</v>
      </c>
      <c r="B381" s="3" t="n">
        <f aca="false">Model!$I$20/30</f>
        <v>0</v>
      </c>
      <c r="C381" s="3" t="n">
        <f aca="false">C380+B381</f>
        <v>0</v>
      </c>
      <c r="D381" s="4" t="n">
        <f aca="false">Model!$M$36*'Daily Volumes'!C381</f>
        <v>-0</v>
      </c>
    </row>
    <row r="382" customFormat="false" ht="12.75" hidden="false" customHeight="false" outlineLevel="0" collapsed="false">
      <c r="A382" s="25" t="n">
        <v>37358</v>
      </c>
      <c r="B382" s="3" t="n">
        <f aca="false">Model!$I$20/30</f>
        <v>0</v>
      </c>
      <c r="C382" s="3" t="n">
        <f aca="false">C381+B382</f>
        <v>0</v>
      </c>
      <c r="D382" s="4" t="n">
        <f aca="false">Model!$M$36*'Daily Volumes'!C382</f>
        <v>-0</v>
      </c>
    </row>
    <row r="383" customFormat="false" ht="12.75" hidden="false" customHeight="false" outlineLevel="0" collapsed="false">
      <c r="A383" s="25" t="n">
        <v>37359</v>
      </c>
      <c r="B383" s="3" t="n">
        <f aca="false">Model!$I$20/30</f>
        <v>0</v>
      </c>
      <c r="C383" s="3" t="n">
        <f aca="false">C382+B383</f>
        <v>0</v>
      </c>
      <c r="D383" s="4" t="n">
        <f aca="false">Model!$M$36*'Daily Volumes'!C383</f>
        <v>-0</v>
      </c>
    </row>
    <row r="384" customFormat="false" ht="12.75" hidden="false" customHeight="false" outlineLevel="0" collapsed="false">
      <c r="A384" s="25" t="n">
        <v>37360</v>
      </c>
      <c r="B384" s="3" t="n">
        <f aca="false">Model!$I$20/30</f>
        <v>0</v>
      </c>
      <c r="C384" s="3" t="n">
        <f aca="false">C383+B384</f>
        <v>0</v>
      </c>
      <c r="D384" s="4" t="n">
        <f aca="false">Model!$M$36*'Daily Volumes'!C384</f>
        <v>-0</v>
      </c>
    </row>
    <row r="385" customFormat="false" ht="12.75" hidden="false" customHeight="false" outlineLevel="0" collapsed="false">
      <c r="A385" s="25" t="n">
        <v>37361</v>
      </c>
      <c r="B385" s="3" t="n">
        <f aca="false">Model!$I$20/30</f>
        <v>0</v>
      </c>
      <c r="C385" s="3" t="n">
        <f aca="false">C384+B385</f>
        <v>0</v>
      </c>
      <c r="D385" s="4" t="n">
        <f aca="false">Model!$M$36*'Daily Volumes'!C385</f>
        <v>-0</v>
      </c>
    </row>
    <row r="386" customFormat="false" ht="12.75" hidden="false" customHeight="false" outlineLevel="0" collapsed="false">
      <c r="A386" s="25" t="n">
        <v>37362</v>
      </c>
      <c r="B386" s="3" t="n">
        <f aca="false">Model!$I$20/30</f>
        <v>0</v>
      </c>
      <c r="C386" s="3" t="n">
        <f aca="false">C385+B386</f>
        <v>0</v>
      </c>
      <c r="D386" s="4" t="n">
        <f aca="false">Model!$M$36*'Daily Volumes'!C386</f>
        <v>-0</v>
      </c>
    </row>
    <row r="387" customFormat="false" ht="12.75" hidden="false" customHeight="false" outlineLevel="0" collapsed="false">
      <c r="A387" s="25" t="n">
        <v>37363</v>
      </c>
      <c r="B387" s="3" t="n">
        <f aca="false">Model!$I$20/30</f>
        <v>0</v>
      </c>
      <c r="C387" s="3" t="n">
        <f aca="false">C386+B387</f>
        <v>0</v>
      </c>
      <c r="D387" s="4" t="n">
        <f aca="false">Model!$M$36*'Daily Volumes'!C387</f>
        <v>-0</v>
      </c>
    </row>
    <row r="388" customFormat="false" ht="12.75" hidden="false" customHeight="false" outlineLevel="0" collapsed="false">
      <c r="A388" s="25" t="n">
        <v>37364</v>
      </c>
      <c r="B388" s="3" t="n">
        <f aca="false">Model!$I$20/30</f>
        <v>0</v>
      </c>
      <c r="C388" s="3" t="n">
        <f aca="false">C387+B388</f>
        <v>0</v>
      </c>
      <c r="D388" s="4" t="n">
        <f aca="false">Model!$M$36*'Daily Volumes'!C388</f>
        <v>-0</v>
      </c>
    </row>
    <row r="389" customFormat="false" ht="12.75" hidden="false" customHeight="false" outlineLevel="0" collapsed="false">
      <c r="A389" s="25" t="n">
        <v>37365</v>
      </c>
      <c r="B389" s="3" t="n">
        <f aca="false">Model!$I$20/30</f>
        <v>0</v>
      </c>
      <c r="C389" s="3" t="n">
        <f aca="false">C388+B389</f>
        <v>0</v>
      </c>
      <c r="D389" s="4" t="n">
        <f aca="false">Model!$M$36*'Daily Volumes'!C389</f>
        <v>-0</v>
      </c>
    </row>
    <row r="390" customFormat="false" ht="12.75" hidden="false" customHeight="false" outlineLevel="0" collapsed="false">
      <c r="A390" s="25" t="n">
        <v>37366</v>
      </c>
      <c r="B390" s="3" t="n">
        <f aca="false">Model!$I$20/30</f>
        <v>0</v>
      </c>
      <c r="C390" s="3" t="n">
        <f aca="false">C389+B390</f>
        <v>0</v>
      </c>
      <c r="D390" s="4" t="n">
        <f aca="false">Model!$M$36*'Daily Volumes'!C390</f>
        <v>-0</v>
      </c>
    </row>
    <row r="391" customFormat="false" ht="12.75" hidden="false" customHeight="false" outlineLevel="0" collapsed="false">
      <c r="A391" s="25" t="n">
        <v>37367</v>
      </c>
      <c r="B391" s="3" t="n">
        <f aca="false">Model!$I$20/30</f>
        <v>0</v>
      </c>
      <c r="C391" s="3" t="n">
        <f aca="false">C390+B391</f>
        <v>0</v>
      </c>
      <c r="D391" s="4" t="n">
        <f aca="false">Model!$M$36*'Daily Volumes'!C391</f>
        <v>-0</v>
      </c>
    </row>
    <row r="392" customFormat="false" ht="12.75" hidden="false" customHeight="false" outlineLevel="0" collapsed="false">
      <c r="A392" s="25" t="n">
        <v>37368</v>
      </c>
      <c r="B392" s="3" t="n">
        <f aca="false">Model!$I$20/30</f>
        <v>0</v>
      </c>
      <c r="C392" s="3" t="n">
        <f aca="false">C391+B392</f>
        <v>0</v>
      </c>
      <c r="D392" s="4" t="n">
        <f aca="false">Model!$M$36*'Daily Volumes'!C392</f>
        <v>-0</v>
      </c>
    </row>
    <row r="393" customFormat="false" ht="12.75" hidden="false" customHeight="false" outlineLevel="0" collapsed="false">
      <c r="A393" s="25" t="n">
        <v>37369</v>
      </c>
      <c r="B393" s="3" t="n">
        <f aca="false">Model!$I$20/30</f>
        <v>0</v>
      </c>
      <c r="C393" s="3" t="n">
        <f aca="false">C392+B393</f>
        <v>0</v>
      </c>
      <c r="D393" s="4" t="n">
        <f aca="false">Model!$M$36*'Daily Volumes'!C393</f>
        <v>-0</v>
      </c>
    </row>
    <row r="394" customFormat="false" ht="12.75" hidden="false" customHeight="false" outlineLevel="0" collapsed="false">
      <c r="A394" s="25" t="n">
        <v>37370</v>
      </c>
      <c r="B394" s="3" t="n">
        <f aca="false">Model!$I$20/30</f>
        <v>0</v>
      </c>
      <c r="C394" s="3" t="n">
        <f aca="false">C393+B394</f>
        <v>0</v>
      </c>
      <c r="D394" s="4" t="n">
        <f aca="false">Model!$M$36*'Daily Volumes'!C394</f>
        <v>-0</v>
      </c>
    </row>
    <row r="395" customFormat="false" ht="12.75" hidden="false" customHeight="false" outlineLevel="0" collapsed="false">
      <c r="A395" s="25" t="n">
        <v>37371</v>
      </c>
      <c r="B395" s="3" t="n">
        <f aca="false">Model!$I$20/30</f>
        <v>0</v>
      </c>
      <c r="C395" s="3" t="n">
        <f aca="false">C394+B395</f>
        <v>0</v>
      </c>
      <c r="D395" s="4" t="n">
        <f aca="false">Model!$M$36*'Daily Volumes'!C395</f>
        <v>-0</v>
      </c>
    </row>
    <row r="396" customFormat="false" ht="12.75" hidden="false" customHeight="false" outlineLevel="0" collapsed="false">
      <c r="A396" s="25" t="n">
        <v>37372</v>
      </c>
      <c r="B396" s="3" t="n">
        <f aca="false">Model!$I$20/30</f>
        <v>0</v>
      </c>
      <c r="C396" s="3" t="n">
        <f aca="false">C395+B396</f>
        <v>0</v>
      </c>
      <c r="D396" s="4" t="n">
        <f aca="false">Model!$M$36*'Daily Volumes'!C396</f>
        <v>-0</v>
      </c>
    </row>
    <row r="397" customFormat="false" ht="12.75" hidden="false" customHeight="false" outlineLevel="0" collapsed="false">
      <c r="A397" s="25" t="n">
        <v>37373</v>
      </c>
      <c r="B397" s="3" t="n">
        <f aca="false">Model!$I$20/30</f>
        <v>0</v>
      </c>
      <c r="C397" s="3" t="n">
        <f aca="false">C396+B397</f>
        <v>0</v>
      </c>
      <c r="D397" s="4" t="n">
        <f aca="false">Model!$M$36*'Daily Volumes'!C397</f>
        <v>-0</v>
      </c>
    </row>
    <row r="398" customFormat="false" ht="12.75" hidden="false" customHeight="false" outlineLevel="0" collapsed="false">
      <c r="A398" s="25" t="n">
        <v>37374</v>
      </c>
      <c r="B398" s="3" t="n">
        <f aca="false">Model!$I$20/30</f>
        <v>0</v>
      </c>
      <c r="C398" s="3" t="n">
        <f aca="false">C397+B398</f>
        <v>0</v>
      </c>
      <c r="D398" s="4" t="n">
        <f aca="false">Model!$M$36*'Daily Volumes'!C398</f>
        <v>-0</v>
      </c>
    </row>
    <row r="399" customFormat="false" ht="12.75" hidden="false" customHeight="false" outlineLevel="0" collapsed="false">
      <c r="A399" s="25" t="n">
        <v>37375</v>
      </c>
      <c r="B399" s="3" t="n">
        <f aca="false">Model!$I$20/30</f>
        <v>0</v>
      </c>
      <c r="C399" s="3" t="n">
        <f aca="false">C398+B399</f>
        <v>0</v>
      </c>
      <c r="D399" s="4" t="n">
        <f aca="false">Model!$M$36*'Daily Volumes'!C399</f>
        <v>-0</v>
      </c>
    </row>
    <row r="400" customFormat="false" ht="12.75" hidden="false" customHeight="false" outlineLevel="0" collapsed="false">
      <c r="A400" s="25" t="n">
        <v>37376</v>
      </c>
      <c r="B400" s="3" t="n">
        <f aca="false">Model!$I$20/30</f>
        <v>0</v>
      </c>
      <c r="C400" s="3" t="n">
        <f aca="false">C399+B400</f>
        <v>0</v>
      </c>
      <c r="D400" s="4" t="n">
        <f aca="false">Model!$M$36*'Daily Volumes'!C400</f>
        <v>-0</v>
      </c>
    </row>
    <row r="401" customFormat="false" ht="12.75" hidden="false" customHeight="false" outlineLevel="0" collapsed="false">
      <c r="A401" s="25" t="n">
        <v>37377</v>
      </c>
      <c r="B401" s="3" t="n">
        <f aca="false">Model!$I$21/31</f>
        <v>0</v>
      </c>
      <c r="C401" s="3" t="n">
        <f aca="false">C400+B401</f>
        <v>0</v>
      </c>
      <c r="D401" s="4" t="n">
        <f aca="false">Model!$M$36*'Daily Volumes'!C401</f>
        <v>-0</v>
      </c>
    </row>
    <row r="402" customFormat="false" ht="12.75" hidden="false" customHeight="false" outlineLevel="0" collapsed="false">
      <c r="A402" s="25" t="n">
        <v>37378</v>
      </c>
      <c r="B402" s="3" t="n">
        <f aca="false">Model!$I$21/31</f>
        <v>0</v>
      </c>
      <c r="C402" s="3" t="n">
        <f aca="false">C401+B402</f>
        <v>0</v>
      </c>
      <c r="D402" s="4" t="n">
        <f aca="false">Model!$M$36*'Daily Volumes'!C402</f>
        <v>-0</v>
      </c>
    </row>
    <row r="403" customFormat="false" ht="12.75" hidden="false" customHeight="false" outlineLevel="0" collapsed="false">
      <c r="A403" s="25" t="n">
        <v>37379</v>
      </c>
      <c r="B403" s="3" t="n">
        <f aca="false">Model!$I$21/31</f>
        <v>0</v>
      </c>
      <c r="C403" s="3" t="n">
        <f aca="false">C402+B403</f>
        <v>0</v>
      </c>
      <c r="D403" s="4" t="n">
        <f aca="false">Model!$M$36*'Daily Volumes'!C403</f>
        <v>-0</v>
      </c>
    </row>
    <row r="404" customFormat="false" ht="12.75" hidden="false" customHeight="false" outlineLevel="0" collapsed="false">
      <c r="A404" s="25" t="n">
        <v>37380</v>
      </c>
      <c r="B404" s="3" t="n">
        <f aca="false">Model!$I$21/31</f>
        <v>0</v>
      </c>
      <c r="C404" s="3" t="n">
        <f aca="false">C403+B404</f>
        <v>0</v>
      </c>
      <c r="D404" s="4" t="n">
        <f aca="false">Model!$M$36*'Daily Volumes'!C404</f>
        <v>-0</v>
      </c>
    </row>
    <row r="405" customFormat="false" ht="12.75" hidden="false" customHeight="false" outlineLevel="0" collapsed="false">
      <c r="A405" s="25" t="n">
        <v>37381</v>
      </c>
      <c r="B405" s="3" t="n">
        <f aca="false">Model!$I$21/31</f>
        <v>0</v>
      </c>
      <c r="C405" s="3" t="n">
        <f aca="false">C404+B405</f>
        <v>0</v>
      </c>
      <c r="D405" s="4" t="n">
        <f aca="false">Model!$M$36*'Daily Volumes'!C405</f>
        <v>-0</v>
      </c>
    </row>
    <row r="406" customFormat="false" ht="12.75" hidden="false" customHeight="false" outlineLevel="0" collapsed="false">
      <c r="A406" s="25" t="n">
        <v>37382</v>
      </c>
      <c r="B406" s="3" t="n">
        <f aca="false">Model!$I$21/31</f>
        <v>0</v>
      </c>
      <c r="C406" s="3" t="n">
        <f aca="false">C405+B406</f>
        <v>0</v>
      </c>
      <c r="D406" s="4" t="n">
        <f aca="false">Model!$M$36*'Daily Volumes'!C406</f>
        <v>-0</v>
      </c>
    </row>
    <row r="407" customFormat="false" ht="12.75" hidden="false" customHeight="false" outlineLevel="0" collapsed="false">
      <c r="A407" s="25" t="n">
        <v>37383</v>
      </c>
      <c r="B407" s="3" t="n">
        <f aca="false">Model!$I$21/31</f>
        <v>0</v>
      </c>
      <c r="C407" s="3" t="n">
        <f aca="false">C406+B407</f>
        <v>0</v>
      </c>
      <c r="D407" s="4" t="n">
        <f aca="false">Model!$M$36*'Daily Volumes'!C407</f>
        <v>-0</v>
      </c>
    </row>
    <row r="408" customFormat="false" ht="12.75" hidden="false" customHeight="false" outlineLevel="0" collapsed="false">
      <c r="A408" s="25" t="n">
        <v>37384</v>
      </c>
      <c r="B408" s="3" t="n">
        <f aca="false">Model!$I$21/31</f>
        <v>0</v>
      </c>
      <c r="C408" s="3" t="n">
        <f aca="false">C407+B408</f>
        <v>0</v>
      </c>
      <c r="D408" s="4" t="n">
        <f aca="false">Model!$M$36*'Daily Volumes'!C408</f>
        <v>-0</v>
      </c>
    </row>
    <row r="409" customFormat="false" ht="12.75" hidden="false" customHeight="false" outlineLevel="0" collapsed="false">
      <c r="A409" s="25" t="n">
        <v>37385</v>
      </c>
      <c r="B409" s="3" t="n">
        <f aca="false">Model!$I$21/31</f>
        <v>0</v>
      </c>
      <c r="C409" s="3" t="n">
        <f aca="false">C408+B409</f>
        <v>0</v>
      </c>
      <c r="D409" s="4" t="n">
        <f aca="false">Model!$M$36*'Daily Volumes'!C409</f>
        <v>-0</v>
      </c>
    </row>
    <row r="410" customFormat="false" ht="12.75" hidden="false" customHeight="false" outlineLevel="0" collapsed="false">
      <c r="A410" s="25" t="n">
        <v>37386</v>
      </c>
      <c r="B410" s="3" t="n">
        <f aca="false">Model!$I$21/31</f>
        <v>0</v>
      </c>
      <c r="C410" s="3" t="n">
        <f aca="false">C409+B410</f>
        <v>0</v>
      </c>
      <c r="D410" s="4" t="n">
        <f aca="false">Model!$M$36*'Daily Volumes'!C410</f>
        <v>-0</v>
      </c>
    </row>
    <row r="411" customFormat="false" ht="12.75" hidden="false" customHeight="false" outlineLevel="0" collapsed="false">
      <c r="A411" s="25" t="n">
        <v>37387</v>
      </c>
      <c r="B411" s="3" t="n">
        <f aca="false">Model!$I$21/31</f>
        <v>0</v>
      </c>
      <c r="C411" s="3" t="n">
        <f aca="false">C410+B411</f>
        <v>0</v>
      </c>
      <c r="D411" s="4" t="n">
        <f aca="false">Model!$M$36*'Daily Volumes'!C411</f>
        <v>-0</v>
      </c>
    </row>
    <row r="412" customFormat="false" ht="12.75" hidden="false" customHeight="false" outlineLevel="0" collapsed="false">
      <c r="A412" s="25" t="n">
        <v>37388</v>
      </c>
      <c r="B412" s="3" t="n">
        <f aca="false">Model!$I$21/31</f>
        <v>0</v>
      </c>
      <c r="C412" s="3" t="n">
        <f aca="false">C411+B412</f>
        <v>0</v>
      </c>
      <c r="D412" s="4" t="n">
        <f aca="false">Model!$M$36*'Daily Volumes'!C412</f>
        <v>-0</v>
      </c>
    </row>
    <row r="413" customFormat="false" ht="12.75" hidden="false" customHeight="false" outlineLevel="0" collapsed="false">
      <c r="A413" s="25" t="n">
        <v>37389</v>
      </c>
      <c r="B413" s="3" t="n">
        <f aca="false">Model!$I$21/31</f>
        <v>0</v>
      </c>
      <c r="C413" s="3" t="n">
        <f aca="false">C412+B413</f>
        <v>0</v>
      </c>
      <c r="D413" s="4" t="n">
        <f aca="false">Model!$M$36*'Daily Volumes'!C413</f>
        <v>-0</v>
      </c>
    </row>
    <row r="414" customFormat="false" ht="12.75" hidden="false" customHeight="false" outlineLevel="0" collapsed="false">
      <c r="A414" s="25" t="n">
        <v>37390</v>
      </c>
      <c r="B414" s="3" t="n">
        <f aca="false">Model!$I$21/31</f>
        <v>0</v>
      </c>
      <c r="C414" s="3" t="n">
        <f aca="false">C413+B414</f>
        <v>0</v>
      </c>
      <c r="D414" s="4" t="n">
        <f aca="false">Model!$M$36*'Daily Volumes'!C414</f>
        <v>-0</v>
      </c>
    </row>
    <row r="415" customFormat="false" ht="12.75" hidden="false" customHeight="false" outlineLevel="0" collapsed="false">
      <c r="A415" s="25" t="n">
        <v>37391</v>
      </c>
      <c r="B415" s="3" t="n">
        <f aca="false">Model!$I$21/31</f>
        <v>0</v>
      </c>
      <c r="C415" s="3" t="n">
        <f aca="false">C414+B415</f>
        <v>0</v>
      </c>
      <c r="D415" s="4" t="n">
        <f aca="false">Model!$M$36*'Daily Volumes'!C415</f>
        <v>-0</v>
      </c>
    </row>
    <row r="416" customFormat="false" ht="12.75" hidden="false" customHeight="false" outlineLevel="0" collapsed="false">
      <c r="A416" s="25" t="n">
        <v>37392</v>
      </c>
      <c r="B416" s="3" t="n">
        <f aca="false">Model!$I$21/31</f>
        <v>0</v>
      </c>
      <c r="C416" s="3" t="n">
        <f aca="false">C415+B416</f>
        <v>0</v>
      </c>
      <c r="D416" s="4" t="n">
        <f aca="false">Model!$M$36*'Daily Volumes'!C416</f>
        <v>-0</v>
      </c>
    </row>
    <row r="417" customFormat="false" ht="12.75" hidden="false" customHeight="false" outlineLevel="0" collapsed="false">
      <c r="A417" s="25" t="n">
        <v>37393</v>
      </c>
      <c r="B417" s="3" t="n">
        <f aca="false">Model!$I$21/31</f>
        <v>0</v>
      </c>
      <c r="C417" s="3" t="n">
        <f aca="false">C416+B417</f>
        <v>0</v>
      </c>
      <c r="D417" s="4" t="n">
        <f aca="false">Model!$M$36*'Daily Volumes'!C417</f>
        <v>-0</v>
      </c>
    </row>
    <row r="418" customFormat="false" ht="12.75" hidden="false" customHeight="false" outlineLevel="0" collapsed="false">
      <c r="A418" s="25" t="n">
        <v>37394</v>
      </c>
      <c r="B418" s="3" t="n">
        <f aca="false">Model!$I$21/31</f>
        <v>0</v>
      </c>
      <c r="C418" s="3" t="n">
        <f aca="false">C417+B418</f>
        <v>0</v>
      </c>
      <c r="D418" s="4" t="n">
        <f aca="false">Model!$M$36*'Daily Volumes'!C418</f>
        <v>-0</v>
      </c>
    </row>
    <row r="419" customFormat="false" ht="12.75" hidden="false" customHeight="false" outlineLevel="0" collapsed="false">
      <c r="A419" s="25" t="n">
        <v>37395</v>
      </c>
      <c r="B419" s="3" t="n">
        <f aca="false">Model!$I$21/31</f>
        <v>0</v>
      </c>
      <c r="C419" s="3" t="n">
        <f aca="false">C418+B419</f>
        <v>0</v>
      </c>
      <c r="D419" s="4" t="n">
        <f aca="false">Model!$M$36*'Daily Volumes'!C419</f>
        <v>-0</v>
      </c>
    </row>
    <row r="420" customFormat="false" ht="12.75" hidden="false" customHeight="false" outlineLevel="0" collapsed="false">
      <c r="A420" s="25" t="n">
        <v>37396</v>
      </c>
      <c r="B420" s="3" t="n">
        <f aca="false">Model!$I$21/31</f>
        <v>0</v>
      </c>
      <c r="C420" s="3" t="n">
        <f aca="false">C419+B420</f>
        <v>0</v>
      </c>
      <c r="D420" s="4" t="n">
        <f aca="false">Model!$M$36*'Daily Volumes'!C420</f>
        <v>-0</v>
      </c>
    </row>
    <row r="421" customFormat="false" ht="12.75" hidden="false" customHeight="false" outlineLevel="0" collapsed="false">
      <c r="A421" s="25" t="n">
        <v>37397</v>
      </c>
      <c r="B421" s="3" t="n">
        <f aca="false">Model!$I$21/31</f>
        <v>0</v>
      </c>
      <c r="C421" s="3" t="n">
        <f aca="false">C420+B421</f>
        <v>0</v>
      </c>
      <c r="D421" s="4" t="n">
        <f aca="false">Model!$M$36*'Daily Volumes'!C421</f>
        <v>-0</v>
      </c>
    </row>
    <row r="422" customFormat="false" ht="12.75" hidden="false" customHeight="false" outlineLevel="0" collapsed="false">
      <c r="A422" s="25" t="n">
        <v>37398</v>
      </c>
      <c r="B422" s="3" t="n">
        <f aca="false">Model!$I$21/31</f>
        <v>0</v>
      </c>
      <c r="C422" s="3" t="n">
        <f aca="false">C421+B422</f>
        <v>0</v>
      </c>
      <c r="D422" s="4" t="n">
        <f aca="false">Model!$M$36*'Daily Volumes'!C422</f>
        <v>-0</v>
      </c>
    </row>
    <row r="423" customFormat="false" ht="12.75" hidden="false" customHeight="false" outlineLevel="0" collapsed="false">
      <c r="A423" s="25" t="n">
        <v>37399</v>
      </c>
      <c r="B423" s="3" t="n">
        <f aca="false">Model!$I$21/31</f>
        <v>0</v>
      </c>
      <c r="C423" s="3" t="n">
        <f aca="false">C422+B423</f>
        <v>0</v>
      </c>
      <c r="D423" s="4" t="n">
        <f aca="false">Model!$M$36*'Daily Volumes'!C423</f>
        <v>-0</v>
      </c>
    </row>
    <row r="424" customFormat="false" ht="12.75" hidden="false" customHeight="false" outlineLevel="0" collapsed="false">
      <c r="A424" s="25" t="n">
        <v>37400</v>
      </c>
      <c r="B424" s="3" t="n">
        <f aca="false">Model!$I$21/31</f>
        <v>0</v>
      </c>
      <c r="C424" s="3" t="n">
        <f aca="false">C423+B424</f>
        <v>0</v>
      </c>
      <c r="D424" s="4" t="n">
        <f aca="false">Model!$M$36*'Daily Volumes'!C424</f>
        <v>-0</v>
      </c>
    </row>
    <row r="425" customFormat="false" ht="12.75" hidden="false" customHeight="false" outlineLevel="0" collapsed="false">
      <c r="A425" s="25" t="n">
        <v>37401</v>
      </c>
      <c r="B425" s="3" t="n">
        <f aca="false">Model!$I$21/31</f>
        <v>0</v>
      </c>
      <c r="C425" s="3" t="n">
        <f aca="false">C424+B425</f>
        <v>0</v>
      </c>
      <c r="D425" s="4" t="n">
        <f aca="false">Model!$M$36*'Daily Volumes'!C425</f>
        <v>-0</v>
      </c>
    </row>
    <row r="426" customFormat="false" ht="12.75" hidden="false" customHeight="false" outlineLevel="0" collapsed="false">
      <c r="A426" s="25" t="n">
        <v>37402</v>
      </c>
      <c r="B426" s="3" t="n">
        <f aca="false">Model!$I$21/31</f>
        <v>0</v>
      </c>
      <c r="C426" s="3" t="n">
        <f aca="false">C425+B426</f>
        <v>0</v>
      </c>
      <c r="D426" s="4" t="n">
        <f aca="false">Model!$M$36*'Daily Volumes'!C426</f>
        <v>-0</v>
      </c>
    </row>
    <row r="427" customFormat="false" ht="12.75" hidden="false" customHeight="false" outlineLevel="0" collapsed="false">
      <c r="A427" s="25" t="n">
        <v>37403</v>
      </c>
      <c r="B427" s="3" t="n">
        <f aca="false">Model!$I$21/31</f>
        <v>0</v>
      </c>
      <c r="C427" s="3" t="n">
        <f aca="false">C426+B427</f>
        <v>0</v>
      </c>
      <c r="D427" s="4" t="n">
        <f aca="false">Model!$M$36*'Daily Volumes'!C427</f>
        <v>-0</v>
      </c>
    </row>
    <row r="428" customFormat="false" ht="12.75" hidden="false" customHeight="false" outlineLevel="0" collapsed="false">
      <c r="A428" s="25" t="n">
        <v>37404</v>
      </c>
      <c r="B428" s="3" t="n">
        <f aca="false">Model!$I$21/31</f>
        <v>0</v>
      </c>
      <c r="C428" s="3" t="n">
        <f aca="false">C427+B428</f>
        <v>0</v>
      </c>
      <c r="D428" s="4" t="n">
        <f aca="false">Model!$M$36*'Daily Volumes'!C428</f>
        <v>-0</v>
      </c>
    </row>
    <row r="429" customFormat="false" ht="12.75" hidden="false" customHeight="false" outlineLevel="0" collapsed="false">
      <c r="A429" s="25" t="n">
        <v>37405</v>
      </c>
      <c r="B429" s="3" t="n">
        <f aca="false">Model!$I$21/31</f>
        <v>0</v>
      </c>
      <c r="C429" s="3" t="n">
        <f aca="false">C428+B429</f>
        <v>0</v>
      </c>
      <c r="D429" s="4" t="n">
        <f aca="false">Model!$M$36*'Daily Volumes'!C429</f>
        <v>-0</v>
      </c>
    </row>
    <row r="430" customFormat="false" ht="12.75" hidden="false" customHeight="false" outlineLevel="0" collapsed="false">
      <c r="A430" s="25" t="n">
        <v>37406</v>
      </c>
      <c r="B430" s="3" t="n">
        <f aca="false">Model!$I$21/31</f>
        <v>0</v>
      </c>
      <c r="C430" s="3" t="n">
        <f aca="false">C429+B430</f>
        <v>0</v>
      </c>
      <c r="D430" s="4" t="n">
        <f aca="false">Model!$M$36*'Daily Volumes'!C430</f>
        <v>-0</v>
      </c>
    </row>
    <row r="431" customFormat="false" ht="12.75" hidden="false" customHeight="false" outlineLevel="0" collapsed="false">
      <c r="A431" s="25" t="n">
        <v>37407</v>
      </c>
      <c r="B431" s="3" t="n">
        <f aca="false">Model!$I$21/31</f>
        <v>0</v>
      </c>
      <c r="C431" s="3" t="n">
        <f aca="false">C430+B431</f>
        <v>0</v>
      </c>
      <c r="D431" s="4" t="n">
        <f aca="false">Model!$M$36*'Daily Volumes'!C431</f>
        <v>-0</v>
      </c>
    </row>
    <row r="432" customFormat="false" ht="12.75" hidden="false" customHeight="false" outlineLevel="0" collapsed="false">
      <c r="A432" s="25" t="n">
        <v>37408</v>
      </c>
      <c r="B432" s="3" t="n">
        <f aca="false">Model!$I$22/30</f>
        <v>0</v>
      </c>
      <c r="C432" s="3" t="n">
        <f aca="false">C431+B432</f>
        <v>0</v>
      </c>
      <c r="D432" s="4" t="n">
        <f aca="false">Model!$M$36*'Daily Volumes'!C432</f>
        <v>-0</v>
      </c>
    </row>
    <row r="433" customFormat="false" ht="12.75" hidden="false" customHeight="false" outlineLevel="0" collapsed="false">
      <c r="A433" s="25" t="n">
        <v>37409</v>
      </c>
      <c r="B433" s="3" t="n">
        <f aca="false">Model!$I$22/30</f>
        <v>0</v>
      </c>
      <c r="C433" s="3" t="n">
        <f aca="false">C432+B433</f>
        <v>0</v>
      </c>
      <c r="D433" s="4" t="n">
        <f aca="false">Model!$M$36*'Daily Volumes'!C433</f>
        <v>-0</v>
      </c>
    </row>
    <row r="434" customFormat="false" ht="12.75" hidden="false" customHeight="false" outlineLevel="0" collapsed="false">
      <c r="A434" s="25" t="n">
        <v>37410</v>
      </c>
      <c r="B434" s="3" t="n">
        <f aca="false">Model!$I$22/30</f>
        <v>0</v>
      </c>
      <c r="C434" s="3" t="n">
        <f aca="false">C433+B434</f>
        <v>0</v>
      </c>
      <c r="D434" s="4" t="n">
        <f aca="false">Model!$M$36*'Daily Volumes'!C434</f>
        <v>-0</v>
      </c>
    </row>
    <row r="435" customFormat="false" ht="12.75" hidden="false" customHeight="false" outlineLevel="0" collapsed="false">
      <c r="A435" s="25" t="n">
        <v>37411</v>
      </c>
      <c r="B435" s="3" t="n">
        <f aca="false">Model!$I$22/30</f>
        <v>0</v>
      </c>
      <c r="C435" s="3" t="n">
        <f aca="false">C434+B435</f>
        <v>0</v>
      </c>
      <c r="D435" s="4" t="n">
        <f aca="false">Model!$M$36*'Daily Volumes'!C435</f>
        <v>-0</v>
      </c>
    </row>
    <row r="436" customFormat="false" ht="12.75" hidden="false" customHeight="false" outlineLevel="0" collapsed="false">
      <c r="A436" s="25" t="n">
        <v>37412</v>
      </c>
      <c r="B436" s="3" t="n">
        <f aca="false">Model!$I$22/30</f>
        <v>0</v>
      </c>
      <c r="C436" s="3" t="n">
        <f aca="false">C435+B436</f>
        <v>0</v>
      </c>
      <c r="D436" s="4" t="n">
        <f aca="false">Model!$M$36*'Daily Volumes'!C436</f>
        <v>-0</v>
      </c>
    </row>
    <row r="437" customFormat="false" ht="12.75" hidden="false" customHeight="false" outlineLevel="0" collapsed="false">
      <c r="A437" s="25" t="n">
        <v>37413</v>
      </c>
      <c r="B437" s="3" t="n">
        <f aca="false">Model!$I$22/30</f>
        <v>0</v>
      </c>
      <c r="C437" s="3" t="n">
        <f aca="false">C436+B437</f>
        <v>0</v>
      </c>
      <c r="D437" s="4" t="n">
        <f aca="false">Model!$M$36*'Daily Volumes'!C437</f>
        <v>-0</v>
      </c>
    </row>
    <row r="438" customFormat="false" ht="12.75" hidden="false" customHeight="false" outlineLevel="0" collapsed="false">
      <c r="A438" s="25" t="n">
        <v>37414</v>
      </c>
      <c r="B438" s="3" t="n">
        <f aca="false">Model!$I$22/30</f>
        <v>0</v>
      </c>
      <c r="C438" s="3" t="n">
        <f aca="false">C437+B438</f>
        <v>0</v>
      </c>
      <c r="D438" s="4" t="n">
        <f aca="false">Model!$M$36*'Daily Volumes'!C438</f>
        <v>-0</v>
      </c>
    </row>
    <row r="439" customFormat="false" ht="12.75" hidden="false" customHeight="false" outlineLevel="0" collapsed="false">
      <c r="A439" s="25" t="n">
        <v>37415</v>
      </c>
      <c r="B439" s="3" t="n">
        <f aca="false">Model!$I$22/30</f>
        <v>0</v>
      </c>
      <c r="C439" s="3" t="n">
        <f aca="false">C438+B439</f>
        <v>0</v>
      </c>
      <c r="D439" s="4" t="n">
        <f aca="false">Model!$M$36*'Daily Volumes'!C439</f>
        <v>-0</v>
      </c>
    </row>
    <row r="440" customFormat="false" ht="12.75" hidden="false" customHeight="false" outlineLevel="0" collapsed="false">
      <c r="A440" s="25" t="n">
        <v>37416</v>
      </c>
      <c r="B440" s="3" t="n">
        <f aca="false">Model!$I$22/30</f>
        <v>0</v>
      </c>
      <c r="C440" s="3" t="n">
        <f aca="false">C439+B440</f>
        <v>0</v>
      </c>
      <c r="D440" s="4" t="n">
        <f aca="false">Model!$M$36*'Daily Volumes'!C440</f>
        <v>-0</v>
      </c>
    </row>
    <row r="441" customFormat="false" ht="12.75" hidden="false" customHeight="false" outlineLevel="0" collapsed="false">
      <c r="A441" s="25" t="n">
        <v>37417</v>
      </c>
      <c r="B441" s="3" t="n">
        <f aca="false">Model!$I$22/30</f>
        <v>0</v>
      </c>
      <c r="C441" s="3" t="n">
        <f aca="false">C440+B441</f>
        <v>0</v>
      </c>
      <c r="D441" s="4" t="n">
        <f aca="false">Model!$M$36*'Daily Volumes'!C441</f>
        <v>-0</v>
      </c>
    </row>
    <row r="442" customFormat="false" ht="12.75" hidden="false" customHeight="false" outlineLevel="0" collapsed="false">
      <c r="A442" s="25" t="n">
        <v>37418</v>
      </c>
      <c r="B442" s="3" t="n">
        <f aca="false">Model!$I$22/30</f>
        <v>0</v>
      </c>
      <c r="C442" s="3" t="n">
        <f aca="false">C441+B442</f>
        <v>0</v>
      </c>
      <c r="D442" s="4" t="n">
        <f aca="false">Model!$M$36*'Daily Volumes'!C442</f>
        <v>-0</v>
      </c>
    </row>
    <row r="443" customFormat="false" ht="12.75" hidden="false" customHeight="false" outlineLevel="0" collapsed="false">
      <c r="A443" s="25" t="n">
        <v>37419</v>
      </c>
      <c r="B443" s="3" t="n">
        <f aca="false">Model!$I$22/30</f>
        <v>0</v>
      </c>
      <c r="C443" s="3" t="n">
        <f aca="false">C442+B443</f>
        <v>0</v>
      </c>
      <c r="D443" s="4" t="n">
        <f aca="false">Model!$M$36*'Daily Volumes'!C443</f>
        <v>-0</v>
      </c>
    </row>
    <row r="444" customFormat="false" ht="12.75" hidden="false" customHeight="false" outlineLevel="0" collapsed="false">
      <c r="A444" s="25" t="n">
        <v>37420</v>
      </c>
      <c r="B444" s="3" t="n">
        <f aca="false">Model!$I$22/30</f>
        <v>0</v>
      </c>
      <c r="C444" s="3" t="n">
        <f aca="false">C443+B444</f>
        <v>0</v>
      </c>
      <c r="D444" s="4" t="n">
        <f aca="false">Model!$M$36*'Daily Volumes'!C444</f>
        <v>-0</v>
      </c>
    </row>
    <row r="445" customFormat="false" ht="12.75" hidden="false" customHeight="false" outlineLevel="0" collapsed="false">
      <c r="A445" s="25" t="n">
        <v>37421</v>
      </c>
      <c r="B445" s="3" t="n">
        <f aca="false">Model!$I$22/30</f>
        <v>0</v>
      </c>
      <c r="C445" s="3" t="n">
        <f aca="false">C444+B445</f>
        <v>0</v>
      </c>
      <c r="D445" s="4" t="n">
        <f aca="false">Model!$M$36*'Daily Volumes'!C445</f>
        <v>-0</v>
      </c>
    </row>
    <row r="446" customFormat="false" ht="12.75" hidden="false" customHeight="false" outlineLevel="0" collapsed="false">
      <c r="A446" s="25" t="n">
        <v>37422</v>
      </c>
      <c r="B446" s="3" t="n">
        <f aca="false">Model!$I$22/30</f>
        <v>0</v>
      </c>
      <c r="C446" s="3" t="n">
        <f aca="false">C445+B446</f>
        <v>0</v>
      </c>
      <c r="D446" s="4" t="n">
        <f aca="false">Model!$M$36*'Daily Volumes'!C446</f>
        <v>-0</v>
      </c>
    </row>
    <row r="447" customFormat="false" ht="12.75" hidden="false" customHeight="false" outlineLevel="0" collapsed="false">
      <c r="A447" s="25" t="n">
        <v>37423</v>
      </c>
      <c r="B447" s="3" t="n">
        <f aca="false">Model!$I$22/30</f>
        <v>0</v>
      </c>
      <c r="C447" s="3" t="n">
        <f aca="false">C446+B447</f>
        <v>0</v>
      </c>
      <c r="D447" s="4" t="n">
        <f aca="false">Model!$M$36*'Daily Volumes'!C447</f>
        <v>-0</v>
      </c>
    </row>
    <row r="448" customFormat="false" ht="12.75" hidden="false" customHeight="false" outlineLevel="0" collapsed="false">
      <c r="A448" s="25" t="n">
        <v>37424</v>
      </c>
      <c r="B448" s="3" t="n">
        <f aca="false">Model!$I$22/30</f>
        <v>0</v>
      </c>
      <c r="C448" s="3" t="n">
        <f aca="false">C447+B448</f>
        <v>0</v>
      </c>
      <c r="D448" s="4" t="n">
        <f aca="false">Model!$M$36*'Daily Volumes'!C448</f>
        <v>-0</v>
      </c>
    </row>
    <row r="449" customFormat="false" ht="12.75" hidden="false" customHeight="false" outlineLevel="0" collapsed="false">
      <c r="A449" s="25" t="n">
        <v>37425</v>
      </c>
      <c r="B449" s="3" t="n">
        <f aca="false">Model!$I$22/30</f>
        <v>0</v>
      </c>
      <c r="C449" s="3" t="n">
        <f aca="false">C448+B449</f>
        <v>0</v>
      </c>
      <c r="D449" s="4" t="n">
        <f aca="false">Model!$M$36*'Daily Volumes'!C449</f>
        <v>-0</v>
      </c>
    </row>
    <row r="450" customFormat="false" ht="12.75" hidden="false" customHeight="false" outlineLevel="0" collapsed="false">
      <c r="A450" s="25" t="n">
        <v>37426</v>
      </c>
      <c r="B450" s="3" t="n">
        <f aca="false">Model!$I$22/30</f>
        <v>0</v>
      </c>
      <c r="C450" s="3" t="n">
        <f aca="false">C449+B450</f>
        <v>0</v>
      </c>
      <c r="D450" s="4" t="n">
        <f aca="false">Model!$M$36*'Daily Volumes'!C450</f>
        <v>-0</v>
      </c>
    </row>
    <row r="451" customFormat="false" ht="12.75" hidden="false" customHeight="false" outlineLevel="0" collapsed="false">
      <c r="A451" s="25" t="n">
        <v>37427</v>
      </c>
      <c r="B451" s="3" t="n">
        <f aca="false">Model!$I$22/30</f>
        <v>0</v>
      </c>
      <c r="C451" s="3" t="n">
        <f aca="false">C450+B451</f>
        <v>0</v>
      </c>
      <c r="D451" s="4" t="n">
        <f aca="false">Model!$M$36*'Daily Volumes'!C451</f>
        <v>-0</v>
      </c>
    </row>
    <row r="452" customFormat="false" ht="12.75" hidden="false" customHeight="false" outlineLevel="0" collapsed="false">
      <c r="A452" s="25" t="n">
        <v>37428</v>
      </c>
      <c r="B452" s="3" t="n">
        <f aca="false">Model!$I$22/30</f>
        <v>0</v>
      </c>
      <c r="C452" s="3" t="n">
        <f aca="false">C451+B452</f>
        <v>0</v>
      </c>
      <c r="D452" s="4" t="n">
        <f aca="false">Model!$M$36*'Daily Volumes'!C452</f>
        <v>-0</v>
      </c>
    </row>
    <row r="453" customFormat="false" ht="12.75" hidden="false" customHeight="false" outlineLevel="0" collapsed="false">
      <c r="A453" s="25" t="n">
        <v>37429</v>
      </c>
      <c r="B453" s="3" t="n">
        <f aca="false">Model!$I$22/30</f>
        <v>0</v>
      </c>
      <c r="C453" s="3" t="n">
        <f aca="false">C452+B453</f>
        <v>0</v>
      </c>
      <c r="D453" s="4" t="n">
        <f aca="false">Model!$M$36*'Daily Volumes'!C453</f>
        <v>-0</v>
      </c>
    </row>
    <row r="454" customFormat="false" ht="12.75" hidden="false" customHeight="false" outlineLevel="0" collapsed="false">
      <c r="A454" s="25" t="n">
        <v>37430</v>
      </c>
      <c r="B454" s="3" t="n">
        <f aca="false">Model!$I$22/30</f>
        <v>0</v>
      </c>
      <c r="C454" s="3" t="n">
        <f aca="false">C453+B454</f>
        <v>0</v>
      </c>
      <c r="D454" s="4" t="n">
        <f aca="false">Model!$M$36*'Daily Volumes'!C454</f>
        <v>-0</v>
      </c>
    </row>
    <row r="455" customFormat="false" ht="12.75" hidden="false" customHeight="false" outlineLevel="0" collapsed="false">
      <c r="A455" s="25" t="n">
        <v>37431</v>
      </c>
      <c r="B455" s="3" t="n">
        <f aca="false">Model!$I$22/30</f>
        <v>0</v>
      </c>
      <c r="C455" s="3" t="n">
        <f aca="false">C454+B455</f>
        <v>0</v>
      </c>
      <c r="D455" s="4" t="n">
        <f aca="false">Model!$M$36*'Daily Volumes'!C455</f>
        <v>-0</v>
      </c>
    </row>
    <row r="456" customFormat="false" ht="12.75" hidden="false" customHeight="false" outlineLevel="0" collapsed="false">
      <c r="A456" s="25" t="n">
        <v>37432</v>
      </c>
      <c r="B456" s="3" t="n">
        <f aca="false">Model!$I$22/30</f>
        <v>0</v>
      </c>
      <c r="C456" s="3" t="n">
        <f aca="false">C455+B456</f>
        <v>0</v>
      </c>
      <c r="D456" s="4" t="n">
        <f aca="false">Model!$M$36*'Daily Volumes'!C456</f>
        <v>-0</v>
      </c>
    </row>
    <row r="457" customFormat="false" ht="12.75" hidden="false" customHeight="false" outlineLevel="0" collapsed="false">
      <c r="A457" s="25" t="n">
        <v>37433</v>
      </c>
      <c r="B457" s="3" t="n">
        <f aca="false">Model!$I$22/30</f>
        <v>0</v>
      </c>
      <c r="C457" s="3" t="n">
        <f aca="false">C456+B457</f>
        <v>0</v>
      </c>
      <c r="D457" s="4" t="n">
        <f aca="false">Model!$M$36*'Daily Volumes'!C457</f>
        <v>-0</v>
      </c>
    </row>
    <row r="458" customFormat="false" ht="12.75" hidden="false" customHeight="false" outlineLevel="0" collapsed="false">
      <c r="A458" s="25" t="n">
        <v>37434</v>
      </c>
      <c r="B458" s="3" t="n">
        <f aca="false">Model!$I$22/30</f>
        <v>0</v>
      </c>
      <c r="C458" s="3" t="n">
        <f aca="false">C457+B458</f>
        <v>0</v>
      </c>
      <c r="D458" s="4" t="n">
        <f aca="false">Model!$M$36*'Daily Volumes'!C458</f>
        <v>-0</v>
      </c>
    </row>
    <row r="459" customFormat="false" ht="12.75" hidden="false" customHeight="false" outlineLevel="0" collapsed="false">
      <c r="A459" s="25" t="n">
        <v>37435</v>
      </c>
      <c r="B459" s="3" t="n">
        <f aca="false">Model!$I$22/30</f>
        <v>0</v>
      </c>
      <c r="C459" s="3" t="n">
        <f aca="false">C458+B459</f>
        <v>0</v>
      </c>
      <c r="D459" s="4" t="n">
        <f aca="false">Model!$M$36*'Daily Volumes'!C459</f>
        <v>-0</v>
      </c>
    </row>
    <row r="460" customFormat="false" ht="12.75" hidden="false" customHeight="false" outlineLevel="0" collapsed="false">
      <c r="A460" s="25" t="n">
        <v>37436</v>
      </c>
      <c r="B460" s="3" t="n">
        <f aca="false">Model!$I$22/30</f>
        <v>0</v>
      </c>
      <c r="C460" s="3" t="n">
        <f aca="false">C459+B460</f>
        <v>0</v>
      </c>
      <c r="D460" s="4" t="n">
        <f aca="false">Model!$M$36*'Daily Volumes'!C460</f>
        <v>-0</v>
      </c>
    </row>
    <row r="461" customFormat="false" ht="12.75" hidden="false" customHeight="false" outlineLevel="0" collapsed="false">
      <c r="A461" s="25" t="n">
        <v>37437</v>
      </c>
      <c r="B461" s="3" t="n">
        <f aca="false">Model!$I$22/30</f>
        <v>0</v>
      </c>
      <c r="C461" s="3" t="n">
        <f aca="false">C460+B461</f>
        <v>0</v>
      </c>
      <c r="D461" s="4" t="n">
        <f aca="false">Model!$M$36*'Daily Volumes'!C461</f>
        <v>-0</v>
      </c>
    </row>
    <row r="462" customFormat="false" ht="12.75" hidden="false" customHeight="false" outlineLevel="0" collapsed="false">
      <c r="A462" s="25" t="n">
        <v>37438</v>
      </c>
      <c r="B462" s="3" t="n">
        <f aca="false">Model!$I$23/31</f>
        <v>0</v>
      </c>
      <c r="C462" s="3" t="n">
        <f aca="false">C461+B462</f>
        <v>0</v>
      </c>
      <c r="D462" s="4" t="n">
        <f aca="false">Model!$M$36*'Daily Volumes'!C462</f>
        <v>-0</v>
      </c>
    </row>
    <row r="463" customFormat="false" ht="12.75" hidden="false" customHeight="false" outlineLevel="0" collapsed="false">
      <c r="A463" s="25" t="n">
        <v>37439</v>
      </c>
      <c r="B463" s="3" t="n">
        <f aca="false">Model!$I$23/31</f>
        <v>0</v>
      </c>
      <c r="C463" s="3" t="n">
        <f aca="false">C462+B463</f>
        <v>0</v>
      </c>
      <c r="D463" s="4" t="n">
        <f aca="false">Model!$M$36*'Daily Volumes'!C463</f>
        <v>-0</v>
      </c>
    </row>
    <row r="464" customFormat="false" ht="12.75" hidden="false" customHeight="false" outlineLevel="0" collapsed="false">
      <c r="A464" s="25" t="n">
        <v>37440</v>
      </c>
      <c r="B464" s="3" t="n">
        <f aca="false">Model!$I$23/31</f>
        <v>0</v>
      </c>
      <c r="C464" s="3" t="n">
        <f aca="false">C463+B464</f>
        <v>0</v>
      </c>
      <c r="D464" s="4" t="n">
        <f aca="false">Model!$M$36*'Daily Volumes'!C464</f>
        <v>-0</v>
      </c>
    </row>
    <row r="465" customFormat="false" ht="12.75" hidden="false" customHeight="false" outlineLevel="0" collapsed="false">
      <c r="A465" s="25" t="n">
        <v>37441</v>
      </c>
      <c r="B465" s="3" t="n">
        <f aca="false">Model!$I$23/31</f>
        <v>0</v>
      </c>
      <c r="C465" s="3" t="n">
        <f aca="false">C464+B465</f>
        <v>0</v>
      </c>
      <c r="D465" s="4" t="n">
        <f aca="false">Model!$M$36*'Daily Volumes'!C465</f>
        <v>-0</v>
      </c>
    </row>
    <row r="466" customFormat="false" ht="12.75" hidden="false" customHeight="false" outlineLevel="0" collapsed="false">
      <c r="A466" s="25" t="n">
        <v>37442</v>
      </c>
      <c r="B466" s="3" t="n">
        <f aca="false">Model!$I$23/31</f>
        <v>0</v>
      </c>
      <c r="C466" s="3" t="n">
        <f aca="false">C465+B466</f>
        <v>0</v>
      </c>
      <c r="D466" s="4" t="n">
        <f aca="false">Model!$M$36*'Daily Volumes'!C466</f>
        <v>-0</v>
      </c>
    </row>
    <row r="467" customFormat="false" ht="12.75" hidden="false" customHeight="false" outlineLevel="0" collapsed="false">
      <c r="A467" s="25" t="n">
        <v>37443</v>
      </c>
      <c r="B467" s="3" t="n">
        <f aca="false">Model!$I$23/31</f>
        <v>0</v>
      </c>
      <c r="C467" s="3" t="n">
        <f aca="false">C466+B467</f>
        <v>0</v>
      </c>
      <c r="D467" s="4" t="n">
        <f aca="false">Model!$M$36*'Daily Volumes'!C467</f>
        <v>-0</v>
      </c>
    </row>
    <row r="468" customFormat="false" ht="12.75" hidden="false" customHeight="false" outlineLevel="0" collapsed="false">
      <c r="A468" s="25" t="n">
        <v>37444</v>
      </c>
      <c r="B468" s="3" t="n">
        <f aca="false">Model!$I$23/31</f>
        <v>0</v>
      </c>
      <c r="C468" s="3" t="n">
        <f aca="false">C467+B468</f>
        <v>0</v>
      </c>
      <c r="D468" s="4" t="n">
        <f aca="false">Model!$M$36*'Daily Volumes'!C468</f>
        <v>-0</v>
      </c>
    </row>
    <row r="469" customFormat="false" ht="12.75" hidden="false" customHeight="false" outlineLevel="0" collapsed="false">
      <c r="A469" s="25" t="n">
        <v>37445</v>
      </c>
      <c r="B469" s="3" t="n">
        <f aca="false">Model!$I$23/31</f>
        <v>0</v>
      </c>
      <c r="C469" s="3" t="n">
        <f aca="false">C468+B469</f>
        <v>0</v>
      </c>
      <c r="D469" s="4" t="n">
        <f aca="false">Model!$M$36*'Daily Volumes'!C469</f>
        <v>-0</v>
      </c>
    </row>
    <row r="470" customFormat="false" ht="12.75" hidden="false" customHeight="false" outlineLevel="0" collapsed="false">
      <c r="A470" s="25" t="n">
        <v>37446</v>
      </c>
      <c r="B470" s="3" t="n">
        <f aca="false">Model!$I$23/31</f>
        <v>0</v>
      </c>
      <c r="C470" s="3" t="n">
        <f aca="false">C469+B470</f>
        <v>0</v>
      </c>
      <c r="D470" s="4" t="n">
        <f aca="false">Model!$M$36*'Daily Volumes'!C470</f>
        <v>-0</v>
      </c>
    </row>
    <row r="471" customFormat="false" ht="12.75" hidden="false" customHeight="false" outlineLevel="0" collapsed="false">
      <c r="A471" s="25" t="n">
        <v>37447</v>
      </c>
      <c r="B471" s="3" t="n">
        <f aca="false">Model!$I$23/31</f>
        <v>0</v>
      </c>
      <c r="C471" s="3" t="n">
        <f aca="false">C470+B471</f>
        <v>0</v>
      </c>
      <c r="D471" s="4" t="n">
        <f aca="false">Model!$M$36*'Daily Volumes'!C471</f>
        <v>-0</v>
      </c>
    </row>
    <row r="472" customFormat="false" ht="12.75" hidden="false" customHeight="false" outlineLevel="0" collapsed="false">
      <c r="A472" s="25" t="n">
        <v>37448</v>
      </c>
      <c r="B472" s="3" t="n">
        <f aca="false">Model!$I$23/31</f>
        <v>0</v>
      </c>
      <c r="C472" s="3" t="n">
        <f aca="false">C471+B472</f>
        <v>0</v>
      </c>
      <c r="D472" s="4" t="n">
        <f aca="false">Model!$M$36*'Daily Volumes'!C472</f>
        <v>-0</v>
      </c>
    </row>
    <row r="473" customFormat="false" ht="12.75" hidden="false" customHeight="false" outlineLevel="0" collapsed="false">
      <c r="A473" s="25" t="n">
        <v>37449</v>
      </c>
      <c r="B473" s="3" t="n">
        <f aca="false">Model!$I$23/31</f>
        <v>0</v>
      </c>
      <c r="C473" s="3" t="n">
        <f aca="false">C472+B473</f>
        <v>0</v>
      </c>
      <c r="D473" s="4" t="n">
        <f aca="false">Model!$M$36*'Daily Volumes'!C473</f>
        <v>-0</v>
      </c>
    </row>
    <row r="474" customFormat="false" ht="12.75" hidden="false" customHeight="false" outlineLevel="0" collapsed="false">
      <c r="A474" s="25" t="n">
        <v>37450</v>
      </c>
      <c r="B474" s="3" t="n">
        <f aca="false">Model!$I$23/31</f>
        <v>0</v>
      </c>
      <c r="C474" s="3" t="n">
        <f aca="false">C473+B474</f>
        <v>0</v>
      </c>
      <c r="D474" s="4" t="n">
        <f aca="false">Model!$M$36*'Daily Volumes'!C474</f>
        <v>-0</v>
      </c>
    </row>
    <row r="475" customFormat="false" ht="12.75" hidden="false" customHeight="false" outlineLevel="0" collapsed="false">
      <c r="A475" s="25" t="n">
        <v>37451</v>
      </c>
      <c r="B475" s="3" t="n">
        <f aca="false">Model!$I$23/31</f>
        <v>0</v>
      </c>
      <c r="C475" s="3" t="n">
        <f aca="false">C474+B475</f>
        <v>0</v>
      </c>
      <c r="D475" s="4" t="n">
        <f aca="false">Model!$M$36*'Daily Volumes'!C475</f>
        <v>-0</v>
      </c>
    </row>
    <row r="476" customFormat="false" ht="12.75" hidden="false" customHeight="false" outlineLevel="0" collapsed="false">
      <c r="A476" s="25" t="n">
        <v>37452</v>
      </c>
      <c r="B476" s="3" t="n">
        <f aca="false">Model!$I$23/31</f>
        <v>0</v>
      </c>
      <c r="C476" s="3" t="n">
        <f aca="false">C475+B476</f>
        <v>0</v>
      </c>
      <c r="D476" s="4" t="n">
        <f aca="false">Model!$M$36*'Daily Volumes'!C476</f>
        <v>-0</v>
      </c>
    </row>
    <row r="477" customFormat="false" ht="12.75" hidden="false" customHeight="false" outlineLevel="0" collapsed="false">
      <c r="A477" s="25" t="n">
        <v>37453</v>
      </c>
      <c r="B477" s="3" t="n">
        <f aca="false">Model!$I$23/31</f>
        <v>0</v>
      </c>
      <c r="C477" s="3" t="n">
        <f aca="false">C476+B477</f>
        <v>0</v>
      </c>
      <c r="D477" s="4" t="n">
        <f aca="false">Model!$M$36*'Daily Volumes'!C477</f>
        <v>-0</v>
      </c>
    </row>
    <row r="478" customFormat="false" ht="12.75" hidden="false" customHeight="false" outlineLevel="0" collapsed="false">
      <c r="A478" s="25" t="n">
        <v>37454</v>
      </c>
      <c r="B478" s="3" t="n">
        <f aca="false">Model!$I$23/31</f>
        <v>0</v>
      </c>
      <c r="C478" s="3" t="n">
        <f aca="false">C477+B478</f>
        <v>0</v>
      </c>
      <c r="D478" s="4" t="n">
        <f aca="false">Model!$M$36*'Daily Volumes'!C478</f>
        <v>-0</v>
      </c>
    </row>
    <row r="479" customFormat="false" ht="12.75" hidden="false" customHeight="false" outlineLevel="0" collapsed="false">
      <c r="A479" s="25" t="n">
        <v>37455</v>
      </c>
      <c r="B479" s="3" t="n">
        <f aca="false">Model!$I$23/31</f>
        <v>0</v>
      </c>
      <c r="C479" s="3" t="n">
        <f aca="false">C478+B479</f>
        <v>0</v>
      </c>
      <c r="D479" s="4" t="n">
        <f aca="false">Model!$M$36*'Daily Volumes'!C479</f>
        <v>-0</v>
      </c>
    </row>
    <row r="480" customFormat="false" ht="12.75" hidden="false" customHeight="false" outlineLevel="0" collapsed="false">
      <c r="A480" s="25" t="n">
        <v>37456</v>
      </c>
      <c r="B480" s="3" t="n">
        <f aca="false">Model!$I$23/31</f>
        <v>0</v>
      </c>
      <c r="C480" s="3" t="n">
        <f aca="false">C479+B480</f>
        <v>0</v>
      </c>
      <c r="D480" s="4" t="n">
        <f aca="false">Model!$M$36*'Daily Volumes'!C480</f>
        <v>-0</v>
      </c>
    </row>
    <row r="481" customFormat="false" ht="12.75" hidden="false" customHeight="false" outlineLevel="0" collapsed="false">
      <c r="A481" s="25" t="n">
        <v>37457</v>
      </c>
      <c r="B481" s="3" t="n">
        <f aca="false">Model!$I$23/31</f>
        <v>0</v>
      </c>
      <c r="C481" s="3" t="n">
        <f aca="false">C480+B481</f>
        <v>0</v>
      </c>
      <c r="D481" s="4" t="n">
        <f aca="false">Model!$M$36*'Daily Volumes'!C481</f>
        <v>-0</v>
      </c>
    </row>
    <row r="482" customFormat="false" ht="12.75" hidden="false" customHeight="false" outlineLevel="0" collapsed="false">
      <c r="A482" s="25" t="n">
        <v>37458</v>
      </c>
      <c r="B482" s="3" t="n">
        <f aca="false">Model!$I$23/31</f>
        <v>0</v>
      </c>
      <c r="C482" s="3" t="n">
        <f aca="false">C481+B482</f>
        <v>0</v>
      </c>
      <c r="D482" s="4" t="n">
        <f aca="false">Model!$M$36*'Daily Volumes'!C482</f>
        <v>-0</v>
      </c>
    </row>
    <row r="483" customFormat="false" ht="12.75" hidden="false" customHeight="false" outlineLevel="0" collapsed="false">
      <c r="A483" s="25" t="n">
        <v>37459</v>
      </c>
      <c r="B483" s="3" t="n">
        <f aca="false">Model!$I$23/31</f>
        <v>0</v>
      </c>
      <c r="C483" s="3" t="n">
        <f aca="false">C482+B483</f>
        <v>0</v>
      </c>
      <c r="D483" s="4" t="n">
        <f aca="false">Model!$M$36*'Daily Volumes'!C483</f>
        <v>-0</v>
      </c>
    </row>
    <row r="484" customFormat="false" ht="12.75" hidden="false" customHeight="false" outlineLevel="0" collapsed="false">
      <c r="A484" s="25" t="n">
        <v>37460</v>
      </c>
      <c r="B484" s="3" t="n">
        <f aca="false">Model!$I$23/31</f>
        <v>0</v>
      </c>
      <c r="C484" s="3" t="n">
        <f aca="false">C483+B484</f>
        <v>0</v>
      </c>
      <c r="D484" s="4" t="n">
        <f aca="false">Model!$M$36*'Daily Volumes'!C484</f>
        <v>-0</v>
      </c>
    </row>
    <row r="485" customFormat="false" ht="12.75" hidden="false" customHeight="false" outlineLevel="0" collapsed="false">
      <c r="A485" s="25" t="n">
        <v>37461</v>
      </c>
      <c r="B485" s="3" t="n">
        <f aca="false">Model!$I$23/31</f>
        <v>0</v>
      </c>
      <c r="C485" s="3" t="n">
        <f aca="false">C484+B485</f>
        <v>0</v>
      </c>
      <c r="D485" s="4" t="n">
        <f aca="false">Model!$M$36*'Daily Volumes'!C485</f>
        <v>-0</v>
      </c>
    </row>
    <row r="486" customFormat="false" ht="12.75" hidden="false" customHeight="false" outlineLevel="0" collapsed="false">
      <c r="A486" s="25" t="n">
        <v>37462</v>
      </c>
      <c r="B486" s="3" t="n">
        <f aca="false">Model!$I$23/31</f>
        <v>0</v>
      </c>
      <c r="C486" s="3" t="n">
        <f aca="false">C485+B486</f>
        <v>0</v>
      </c>
      <c r="D486" s="4" t="n">
        <f aca="false">Model!$M$36*'Daily Volumes'!C486</f>
        <v>-0</v>
      </c>
    </row>
    <row r="487" customFormat="false" ht="12.75" hidden="false" customHeight="false" outlineLevel="0" collapsed="false">
      <c r="A487" s="25" t="n">
        <v>37463</v>
      </c>
      <c r="B487" s="3" t="n">
        <f aca="false">Model!$I$23/31</f>
        <v>0</v>
      </c>
      <c r="C487" s="3" t="n">
        <f aca="false">C486+B487</f>
        <v>0</v>
      </c>
      <c r="D487" s="4" t="n">
        <f aca="false">Model!$M$36*'Daily Volumes'!C487</f>
        <v>-0</v>
      </c>
    </row>
    <row r="488" customFormat="false" ht="12.75" hidden="false" customHeight="false" outlineLevel="0" collapsed="false">
      <c r="A488" s="25" t="n">
        <v>37464</v>
      </c>
      <c r="B488" s="3" t="n">
        <f aca="false">Model!$I$23/31</f>
        <v>0</v>
      </c>
      <c r="C488" s="3" t="n">
        <f aca="false">C487+B488</f>
        <v>0</v>
      </c>
      <c r="D488" s="4" t="n">
        <f aca="false">Model!$M$36*'Daily Volumes'!C488</f>
        <v>-0</v>
      </c>
    </row>
    <row r="489" customFormat="false" ht="12.75" hidden="false" customHeight="false" outlineLevel="0" collapsed="false">
      <c r="A489" s="25" t="n">
        <v>37465</v>
      </c>
      <c r="B489" s="3" t="n">
        <f aca="false">Model!$I$23/31</f>
        <v>0</v>
      </c>
      <c r="C489" s="3" t="n">
        <f aca="false">C488+B489</f>
        <v>0</v>
      </c>
      <c r="D489" s="4" t="n">
        <f aca="false">Model!$M$36*'Daily Volumes'!C489</f>
        <v>-0</v>
      </c>
    </row>
    <row r="490" customFormat="false" ht="12.75" hidden="false" customHeight="false" outlineLevel="0" collapsed="false">
      <c r="A490" s="25" t="n">
        <v>37466</v>
      </c>
      <c r="B490" s="3" t="n">
        <f aca="false">Model!$I$23/31</f>
        <v>0</v>
      </c>
      <c r="C490" s="3" t="n">
        <f aca="false">C489+B490</f>
        <v>0</v>
      </c>
      <c r="D490" s="4" t="n">
        <f aca="false">Model!$M$36*'Daily Volumes'!C490</f>
        <v>-0</v>
      </c>
    </row>
    <row r="491" customFormat="false" ht="12.75" hidden="false" customHeight="false" outlineLevel="0" collapsed="false">
      <c r="A491" s="25" t="n">
        <v>37467</v>
      </c>
      <c r="B491" s="3" t="n">
        <f aca="false">Model!$I$23/31</f>
        <v>0</v>
      </c>
      <c r="C491" s="3" t="n">
        <f aca="false">C490+B491</f>
        <v>0</v>
      </c>
      <c r="D491" s="4" t="n">
        <f aca="false">Model!$M$36*'Daily Volumes'!C491</f>
        <v>-0</v>
      </c>
    </row>
    <row r="492" customFormat="false" ht="12.75" hidden="false" customHeight="false" outlineLevel="0" collapsed="false">
      <c r="A492" s="25" t="n">
        <v>37468</v>
      </c>
      <c r="B492" s="3" t="n">
        <f aca="false">Model!$I$23/31</f>
        <v>0</v>
      </c>
      <c r="C492" s="3" t="n">
        <f aca="false">C491+B492</f>
        <v>0</v>
      </c>
      <c r="D492" s="4" t="n">
        <f aca="false">Model!$M$36*'Daily Volumes'!C492</f>
        <v>-0</v>
      </c>
    </row>
    <row r="493" customFormat="false" ht="12.75" hidden="false" customHeight="false" outlineLevel="0" collapsed="false">
      <c r="A493" s="25" t="n">
        <v>37469</v>
      </c>
      <c r="B493" s="3" t="n">
        <f aca="false">Model!$I$24/31</f>
        <v>0</v>
      </c>
      <c r="C493" s="3" t="n">
        <f aca="false">C492+B493</f>
        <v>0</v>
      </c>
      <c r="D493" s="4" t="n">
        <f aca="false">Model!$M$36*'Daily Volumes'!C493</f>
        <v>-0</v>
      </c>
    </row>
    <row r="494" customFormat="false" ht="12.75" hidden="false" customHeight="false" outlineLevel="0" collapsed="false">
      <c r="A494" s="25" t="n">
        <v>37470</v>
      </c>
      <c r="B494" s="3" t="n">
        <f aca="false">Model!$I$24/31</f>
        <v>0</v>
      </c>
      <c r="C494" s="3" t="n">
        <f aca="false">C493+B494</f>
        <v>0</v>
      </c>
      <c r="D494" s="4" t="n">
        <f aca="false">Model!$M$36*'Daily Volumes'!C494</f>
        <v>-0</v>
      </c>
    </row>
    <row r="495" customFormat="false" ht="12.75" hidden="false" customHeight="false" outlineLevel="0" collapsed="false">
      <c r="A495" s="25" t="n">
        <v>37471</v>
      </c>
      <c r="B495" s="3" t="n">
        <f aca="false">Model!$I$24/31</f>
        <v>0</v>
      </c>
      <c r="C495" s="3" t="n">
        <f aca="false">C494+B495</f>
        <v>0</v>
      </c>
      <c r="D495" s="4" t="n">
        <f aca="false">Model!$M$36*'Daily Volumes'!C495</f>
        <v>-0</v>
      </c>
    </row>
    <row r="496" customFormat="false" ht="12.75" hidden="false" customHeight="false" outlineLevel="0" collapsed="false">
      <c r="A496" s="25" t="n">
        <v>37472</v>
      </c>
      <c r="B496" s="3" t="n">
        <f aca="false">Model!$I$24/31</f>
        <v>0</v>
      </c>
      <c r="C496" s="3" t="n">
        <f aca="false">C495+B496</f>
        <v>0</v>
      </c>
      <c r="D496" s="4" t="n">
        <f aca="false">Model!$M$36*'Daily Volumes'!C496</f>
        <v>-0</v>
      </c>
    </row>
    <row r="497" customFormat="false" ht="12.75" hidden="false" customHeight="false" outlineLevel="0" collapsed="false">
      <c r="A497" s="25" t="n">
        <v>37473</v>
      </c>
      <c r="B497" s="3" t="n">
        <f aca="false">Model!$I$24/31</f>
        <v>0</v>
      </c>
      <c r="C497" s="3" t="n">
        <f aca="false">C496+B497</f>
        <v>0</v>
      </c>
      <c r="D497" s="4" t="n">
        <f aca="false">Model!$M$36*'Daily Volumes'!C497</f>
        <v>-0</v>
      </c>
    </row>
    <row r="498" customFormat="false" ht="12.75" hidden="false" customHeight="false" outlineLevel="0" collapsed="false">
      <c r="A498" s="25" t="n">
        <v>37474</v>
      </c>
      <c r="B498" s="3" t="n">
        <f aca="false">Model!$I$24/31</f>
        <v>0</v>
      </c>
      <c r="C498" s="3" t="n">
        <f aca="false">C497+B498</f>
        <v>0</v>
      </c>
      <c r="D498" s="4" t="n">
        <f aca="false">Model!$M$36*'Daily Volumes'!C498</f>
        <v>-0</v>
      </c>
    </row>
    <row r="499" customFormat="false" ht="12.75" hidden="false" customHeight="false" outlineLevel="0" collapsed="false">
      <c r="A499" s="25" t="n">
        <v>37475</v>
      </c>
      <c r="B499" s="3" t="n">
        <f aca="false">Model!$I$24/31</f>
        <v>0</v>
      </c>
      <c r="C499" s="3" t="n">
        <f aca="false">C498+B499</f>
        <v>0</v>
      </c>
      <c r="D499" s="4" t="n">
        <f aca="false">Model!$M$36*'Daily Volumes'!C499</f>
        <v>-0</v>
      </c>
    </row>
    <row r="500" customFormat="false" ht="12.75" hidden="false" customHeight="false" outlineLevel="0" collapsed="false">
      <c r="A500" s="25" t="n">
        <v>37476</v>
      </c>
      <c r="B500" s="3" t="n">
        <f aca="false">Model!$I$24/31</f>
        <v>0</v>
      </c>
      <c r="C500" s="3" t="n">
        <f aca="false">C499+B500</f>
        <v>0</v>
      </c>
      <c r="D500" s="4" t="n">
        <f aca="false">Model!$M$36*'Daily Volumes'!C500</f>
        <v>-0</v>
      </c>
    </row>
    <row r="501" customFormat="false" ht="12.75" hidden="false" customHeight="false" outlineLevel="0" collapsed="false">
      <c r="A501" s="25" t="n">
        <v>37477</v>
      </c>
      <c r="B501" s="3" t="n">
        <f aca="false">Model!$I$24/31</f>
        <v>0</v>
      </c>
      <c r="C501" s="3" t="n">
        <f aca="false">C500+B501</f>
        <v>0</v>
      </c>
      <c r="D501" s="4" t="n">
        <f aca="false">Model!$M$36*'Daily Volumes'!C501</f>
        <v>-0</v>
      </c>
    </row>
    <row r="502" customFormat="false" ht="12.75" hidden="false" customHeight="false" outlineLevel="0" collapsed="false">
      <c r="A502" s="25" t="n">
        <v>37478</v>
      </c>
      <c r="B502" s="3" t="n">
        <f aca="false">Model!$I$24/31</f>
        <v>0</v>
      </c>
      <c r="C502" s="3" t="n">
        <f aca="false">C501+B502</f>
        <v>0</v>
      </c>
      <c r="D502" s="4" t="n">
        <f aca="false">Model!$M$36*'Daily Volumes'!C502</f>
        <v>-0</v>
      </c>
    </row>
    <row r="503" customFormat="false" ht="12.75" hidden="false" customHeight="false" outlineLevel="0" collapsed="false">
      <c r="A503" s="25" t="n">
        <v>37479</v>
      </c>
      <c r="B503" s="3" t="n">
        <f aca="false">Model!$I$24/31</f>
        <v>0</v>
      </c>
      <c r="C503" s="3" t="n">
        <f aca="false">C502+B503</f>
        <v>0</v>
      </c>
      <c r="D503" s="4" t="n">
        <f aca="false">Model!$M$36*'Daily Volumes'!C503</f>
        <v>-0</v>
      </c>
    </row>
    <row r="504" customFormat="false" ht="12.75" hidden="false" customHeight="false" outlineLevel="0" collapsed="false">
      <c r="A504" s="25" t="n">
        <v>37480</v>
      </c>
      <c r="B504" s="3" t="n">
        <f aca="false">Model!$I$24/31</f>
        <v>0</v>
      </c>
      <c r="C504" s="3" t="n">
        <f aca="false">C503+B504</f>
        <v>0</v>
      </c>
      <c r="D504" s="4" t="n">
        <f aca="false">Model!$M$36*'Daily Volumes'!C504</f>
        <v>-0</v>
      </c>
    </row>
    <row r="505" customFormat="false" ht="12.75" hidden="false" customHeight="false" outlineLevel="0" collapsed="false">
      <c r="A505" s="25" t="n">
        <v>37481</v>
      </c>
      <c r="B505" s="3" t="n">
        <f aca="false">Model!$I$24/31</f>
        <v>0</v>
      </c>
      <c r="C505" s="3" t="n">
        <f aca="false">C504+B505</f>
        <v>0</v>
      </c>
      <c r="D505" s="4" t="n">
        <f aca="false">Model!$M$36*'Daily Volumes'!C505</f>
        <v>-0</v>
      </c>
    </row>
    <row r="506" customFormat="false" ht="12.75" hidden="false" customHeight="false" outlineLevel="0" collapsed="false">
      <c r="A506" s="25" t="n">
        <v>37482</v>
      </c>
      <c r="B506" s="3" t="n">
        <f aca="false">Model!$I$24/31</f>
        <v>0</v>
      </c>
      <c r="C506" s="3" t="n">
        <f aca="false">C505+B506</f>
        <v>0</v>
      </c>
      <c r="D506" s="4" t="n">
        <f aca="false">Model!$M$36*'Daily Volumes'!C506</f>
        <v>-0</v>
      </c>
    </row>
    <row r="507" customFormat="false" ht="12.75" hidden="false" customHeight="false" outlineLevel="0" collapsed="false">
      <c r="A507" s="25" t="n">
        <v>37483</v>
      </c>
      <c r="B507" s="3" t="n">
        <f aca="false">Model!$I$24/31</f>
        <v>0</v>
      </c>
      <c r="C507" s="3" t="n">
        <f aca="false">C506+B507</f>
        <v>0</v>
      </c>
      <c r="D507" s="4" t="n">
        <f aca="false">Model!$M$36*'Daily Volumes'!C507</f>
        <v>-0</v>
      </c>
    </row>
    <row r="508" customFormat="false" ht="12.75" hidden="false" customHeight="false" outlineLevel="0" collapsed="false">
      <c r="A508" s="25" t="n">
        <v>37484</v>
      </c>
      <c r="B508" s="3" t="n">
        <f aca="false">Model!$I$24/31</f>
        <v>0</v>
      </c>
      <c r="C508" s="3" t="n">
        <f aca="false">C507+B508</f>
        <v>0</v>
      </c>
      <c r="D508" s="4" t="n">
        <f aca="false">Model!$M$36*'Daily Volumes'!C508</f>
        <v>-0</v>
      </c>
    </row>
    <row r="509" customFormat="false" ht="12.75" hidden="false" customHeight="false" outlineLevel="0" collapsed="false">
      <c r="A509" s="25" t="n">
        <v>37485</v>
      </c>
      <c r="B509" s="3" t="n">
        <f aca="false">Model!$I$24/31</f>
        <v>0</v>
      </c>
      <c r="C509" s="3" t="n">
        <f aca="false">C508+B509</f>
        <v>0</v>
      </c>
      <c r="D509" s="4" t="n">
        <f aca="false">Model!$M$36*'Daily Volumes'!C509</f>
        <v>-0</v>
      </c>
    </row>
    <row r="510" customFormat="false" ht="12.75" hidden="false" customHeight="false" outlineLevel="0" collapsed="false">
      <c r="A510" s="25" t="n">
        <v>37486</v>
      </c>
      <c r="B510" s="3" t="n">
        <f aca="false">Model!$I$24/31</f>
        <v>0</v>
      </c>
      <c r="C510" s="3" t="n">
        <f aca="false">C509+B510</f>
        <v>0</v>
      </c>
      <c r="D510" s="4" t="n">
        <f aca="false">Model!$M$36*'Daily Volumes'!C510</f>
        <v>-0</v>
      </c>
    </row>
    <row r="511" customFormat="false" ht="12.75" hidden="false" customHeight="false" outlineLevel="0" collapsed="false">
      <c r="A511" s="25" t="n">
        <v>37487</v>
      </c>
      <c r="B511" s="3" t="n">
        <f aca="false">Model!$I$24/31</f>
        <v>0</v>
      </c>
      <c r="C511" s="3" t="n">
        <f aca="false">C510+B511</f>
        <v>0</v>
      </c>
      <c r="D511" s="4" t="n">
        <f aca="false">Model!$M$36*'Daily Volumes'!C511</f>
        <v>-0</v>
      </c>
    </row>
    <row r="512" customFormat="false" ht="12.75" hidden="false" customHeight="false" outlineLevel="0" collapsed="false">
      <c r="A512" s="25" t="n">
        <v>37488</v>
      </c>
      <c r="B512" s="3" t="n">
        <f aca="false">Model!$I$24/31</f>
        <v>0</v>
      </c>
      <c r="C512" s="3" t="n">
        <f aca="false">C511+B512</f>
        <v>0</v>
      </c>
      <c r="D512" s="4" t="n">
        <f aca="false">Model!$M$36*'Daily Volumes'!C512</f>
        <v>-0</v>
      </c>
    </row>
    <row r="513" customFormat="false" ht="12.75" hidden="false" customHeight="false" outlineLevel="0" collapsed="false">
      <c r="A513" s="25" t="n">
        <v>37489</v>
      </c>
      <c r="B513" s="3" t="n">
        <f aca="false">Model!$I$24/31</f>
        <v>0</v>
      </c>
      <c r="C513" s="3" t="n">
        <f aca="false">C512+B513</f>
        <v>0</v>
      </c>
      <c r="D513" s="4" t="n">
        <f aca="false">Model!$M$36*'Daily Volumes'!C513</f>
        <v>-0</v>
      </c>
    </row>
    <row r="514" customFormat="false" ht="12.75" hidden="false" customHeight="false" outlineLevel="0" collapsed="false">
      <c r="A514" s="25" t="n">
        <v>37490</v>
      </c>
      <c r="B514" s="3" t="n">
        <f aca="false">Model!$I$24/31</f>
        <v>0</v>
      </c>
      <c r="C514" s="3" t="n">
        <f aca="false">C513+B514</f>
        <v>0</v>
      </c>
      <c r="D514" s="4" t="n">
        <f aca="false">Model!$M$36*'Daily Volumes'!C514</f>
        <v>-0</v>
      </c>
    </row>
    <row r="515" customFormat="false" ht="12.75" hidden="false" customHeight="false" outlineLevel="0" collapsed="false">
      <c r="A515" s="25" t="n">
        <v>37491</v>
      </c>
      <c r="B515" s="3" t="n">
        <f aca="false">Model!$I$24/31</f>
        <v>0</v>
      </c>
      <c r="C515" s="3" t="n">
        <f aca="false">C514+B515</f>
        <v>0</v>
      </c>
      <c r="D515" s="4" t="n">
        <f aca="false">Model!$M$36*'Daily Volumes'!C515</f>
        <v>-0</v>
      </c>
    </row>
    <row r="516" customFormat="false" ht="12.75" hidden="false" customHeight="false" outlineLevel="0" collapsed="false">
      <c r="A516" s="25" t="n">
        <v>37492</v>
      </c>
      <c r="B516" s="3" t="n">
        <f aca="false">Model!$I$24/31</f>
        <v>0</v>
      </c>
      <c r="C516" s="3" t="n">
        <f aca="false">C515+B516</f>
        <v>0</v>
      </c>
      <c r="D516" s="4" t="n">
        <f aca="false">Model!$M$36*'Daily Volumes'!C516</f>
        <v>-0</v>
      </c>
    </row>
    <row r="517" customFormat="false" ht="12.75" hidden="false" customHeight="false" outlineLevel="0" collapsed="false">
      <c r="A517" s="25" t="n">
        <v>37493</v>
      </c>
      <c r="B517" s="3" t="n">
        <f aca="false">Model!$I$24/31</f>
        <v>0</v>
      </c>
      <c r="C517" s="3" t="n">
        <f aca="false">C516+B517</f>
        <v>0</v>
      </c>
      <c r="D517" s="4" t="n">
        <f aca="false">Model!$M$36*'Daily Volumes'!C517</f>
        <v>-0</v>
      </c>
    </row>
    <row r="518" customFormat="false" ht="12.75" hidden="false" customHeight="false" outlineLevel="0" collapsed="false">
      <c r="A518" s="25" t="n">
        <v>37494</v>
      </c>
      <c r="B518" s="3" t="n">
        <f aca="false">Model!$I$24/31</f>
        <v>0</v>
      </c>
      <c r="C518" s="3" t="n">
        <f aca="false">C517+B518</f>
        <v>0</v>
      </c>
      <c r="D518" s="4" t="n">
        <f aca="false">Model!$M$36*'Daily Volumes'!C518</f>
        <v>-0</v>
      </c>
    </row>
    <row r="519" customFormat="false" ht="12.75" hidden="false" customHeight="false" outlineLevel="0" collapsed="false">
      <c r="A519" s="25" t="n">
        <v>37495</v>
      </c>
      <c r="B519" s="3" t="n">
        <f aca="false">Model!$I$24/31</f>
        <v>0</v>
      </c>
      <c r="C519" s="3" t="n">
        <f aca="false">C518+B519</f>
        <v>0</v>
      </c>
      <c r="D519" s="4" t="n">
        <f aca="false">Model!$M$36*'Daily Volumes'!C519</f>
        <v>-0</v>
      </c>
    </row>
    <row r="520" customFormat="false" ht="12.75" hidden="false" customHeight="false" outlineLevel="0" collapsed="false">
      <c r="A520" s="25" t="n">
        <v>37496</v>
      </c>
      <c r="B520" s="3" t="n">
        <f aca="false">Model!$I$24/31</f>
        <v>0</v>
      </c>
      <c r="C520" s="3" t="n">
        <f aca="false">C519+B520</f>
        <v>0</v>
      </c>
      <c r="D520" s="4" t="n">
        <f aca="false">Model!$M$36*'Daily Volumes'!C520</f>
        <v>-0</v>
      </c>
    </row>
    <row r="521" customFormat="false" ht="12.75" hidden="false" customHeight="false" outlineLevel="0" collapsed="false">
      <c r="A521" s="25" t="n">
        <v>37497</v>
      </c>
      <c r="B521" s="3" t="n">
        <f aca="false">Model!$I$24/31</f>
        <v>0</v>
      </c>
      <c r="C521" s="3" t="n">
        <f aca="false">C520+B521</f>
        <v>0</v>
      </c>
      <c r="D521" s="4" t="n">
        <f aca="false">Model!$M$36*'Daily Volumes'!C521</f>
        <v>-0</v>
      </c>
    </row>
    <row r="522" customFormat="false" ht="12.75" hidden="false" customHeight="false" outlineLevel="0" collapsed="false">
      <c r="A522" s="25" t="n">
        <v>37498</v>
      </c>
      <c r="B522" s="3" t="n">
        <f aca="false">Model!$I$24/31</f>
        <v>0</v>
      </c>
      <c r="C522" s="3" t="n">
        <f aca="false">C521+B522</f>
        <v>0</v>
      </c>
      <c r="D522" s="4" t="n">
        <f aca="false">Model!$M$36*'Daily Volumes'!C522</f>
        <v>-0</v>
      </c>
    </row>
    <row r="523" customFormat="false" ht="12.75" hidden="false" customHeight="false" outlineLevel="0" collapsed="false">
      <c r="A523" s="25" t="n">
        <v>37499</v>
      </c>
      <c r="B523" s="3" t="n">
        <f aca="false">Model!$I$24/31</f>
        <v>0</v>
      </c>
      <c r="C523" s="3" t="n">
        <f aca="false">C522+B523</f>
        <v>0</v>
      </c>
      <c r="D523" s="4" t="n">
        <f aca="false">Model!$M$36*'Daily Volumes'!C523</f>
        <v>-0</v>
      </c>
    </row>
    <row r="524" customFormat="false" ht="12.75" hidden="false" customHeight="false" outlineLevel="0" collapsed="false">
      <c r="A524" s="25" t="n">
        <v>37500</v>
      </c>
      <c r="B524" s="3" t="n">
        <f aca="false">Model!$I$25/30</f>
        <v>0</v>
      </c>
      <c r="C524" s="3" t="n">
        <f aca="false">C523+B524</f>
        <v>0</v>
      </c>
      <c r="D524" s="4" t="n">
        <f aca="false">Model!$M$36*'Daily Volumes'!C524</f>
        <v>-0</v>
      </c>
    </row>
    <row r="525" customFormat="false" ht="12.75" hidden="false" customHeight="false" outlineLevel="0" collapsed="false">
      <c r="A525" s="25" t="n">
        <v>37501</v>
      </c>
      <c r="B525" s="3" t="n">
        <f aca="false">Model!$I$25/30</f>
        <v>0</v>
      </c>
      <c r="C525" s="3" t="n">
        <f aca="false">C524+B525</f>
        <v>0</v>
      </c>
      <c r="D525" s="4" t="n">
        <f aca="false">Model!$M$36*'Daily Volumes'!C525</f>
        <v>-0</v>
      </c>
    </row>
    <row r="526" customFormat="false" ht="12.75" hidden="false" customHeight="false" outlineLevel="0" collapsed="false">
      <c r="A526" s="25" t="n">
        <v>37502</v>
      </c>
      <c r="B526" s="3" t="n">
        <f aca="false">Model!$I$25/30</f>
        <v>0</v>
      </c>
      <c r="C526" s="3" t="n">
        <f aca="false">C525+B526</f>
        <v>0</v>
      </c>
      <c r="D526" s="4" t="n">
        <f aca="false">Model!$M$36*'Daily Volumes'!C526</f>
        <v>-0</v>
      </c>
    </row>
    <row r="527" customFormat="false" ht="12.75" hidden="false" customHeight="false" outlineLevel="0" collapsed="false">
      <c r="A527" s="25" t="n">
        <v>37503</v>
      </c>
      <c r="B527" s="3" t="n">
        <f aca="false">Model!$I$25/30</f>
        <v>0</v>
      </c>
      <c r="C527" s="3" t="n">
        <f aca="false">C526+B527</f>
        <v>0</v>
      </c>
      <c r="D527" s="4" t="n">
        <f aca="false">Model!$M$36*'Daily Volumes'!C527</f>
        <v>-0</v>
      </c>
    </row>
    <row r="528" customFormat="false" ht="12.75" hidden="false" customHeight="false" outlineLevel="0" collapsed="false">
      <c r="A528" s="25" t="n">
        <v>37504</v>
      </c>
      <c r="B528" s="3" t="n">
        <f aca="false">Model!$I$25/30</f>
        <v>0</v>
      </c>
      <c r="C528" s="3" t="n">
        <f aca="false">C527+B528</f>
        <v>0</v>
      </c>
      <c r="D528" s="4" t="n">
        <f aca="false">Model!$M$36*'Daily Volumes'!C528</f>
        <v>-0</v>
      </c>
    </row>
    <row r="529" customFormat="false" ht="12.75" hidden="false" customHeight="false" outlineLevel="0" collapsed="false">
      <c r="A529" s="25" t="n">
        <v>37505</v>
      </c>
      <c r="B529" s="3" t="n">
        <f aca="false">Model!$I$25/30</f>
        <v>0</v>
      </c>
      <c r="C529" s="3" t="n">
        <f aca="false">C528+B529</f>
        <v>0</v>
      </c>
      <c r="D529" s="4" t="n">
        <f aca="false">Model!$M$36*'Daily Volumes'!C529</f>
        <v>-0</v>
      </c>
    </row>
    <row r="530" customFormat="false" ht="12.75" hidden="false" customHeight="false" outlineLevel="0" collapsed="false">
      <c r="A530" s="25" t="n">
        <v>37506</v>
      </c>
      <c r="B530" s="3" t="n">
        <f aca="false">Model!$I$25/30</f>
        <v>0</v>
      </c>
      <c r="C530" s="3" t="n">
        <f aca="false">C529+B530</f>
        <v>0</v>
      </c>
      <c r="D530" s="4" t="n">
        <f aca="false">Model!$M$36*'Daily Volumes'!C530</f>
        <v>-0</v>
      </c>
    </row>
    <row r="531" customFormat="false" ht="12.75" hidden="false" customHeight="false" outlineLevel="0" collapsed="false">
      <c r="A531" s="25" t="n">
        <v>37507</v>
      </c>
      <c r="B531" s="3" t="n">
        <f aca="false">Model!$I$25/30</f>
        <v>0</v>
      </c>
      <c r="C531" s="3" t="n">
        <f aca="false">C530+B531</f>
        <v>0</v>
      </c>
      <c r="D531" s="4" t="n">
        <f aca="false">Model!$M$36*'Daily Volumes'!C531</f>
        <v>-0</v>
      </c>
    </row>
    <row r="532" customFormat="false" ht="12.75" hidden="false" customHeight="false" outlineLevel="0" collapsed="false">
      <c r="A532" s="25" t="n">
        <v>37508</v>
      </c>
      <c r="B532" s="3" t="n">
        <f aca="false">Model!$I$25/30</f>
        <v>0</v>
      </c>
      <c r="C532" s="3" t="n">
        <f aca="false">C531+B532</f>
        <v>0</v>
      </c>
      <c r="D532" s="4" t="n">
        <f aca="false">Model!$M$36*'Daily Volumes'!C532</f>
        <v>-0</v>
      </c>
    </row>
    <row r="533" customFormat="false" ht="12.75" hidden="false" customHeight="false" outlineLevel="0" collapsed="false">
      <c r="A533" s="25" t="n">
        <v>37509</v>
      </c>
      <c r="B533" s="3" t="n">
        <f aca="false">Model!$I$25/30</f>
        <v>0</v>
      </c>
      <c r="C533" s="3" t="n">
        <f aca="false">C532+B533</f>
        <v>0</v>
      </c>
      <c r="D533" s="4" t="n">
        <f aca="false">Model!$M$36*'Daily Volumes'!C533</f>
        <v>-0</v>
      </c>
    </row>
    <row r="534" customFormat="false" ht="12.75" hidden="false" customHeight="false" outlineLevel="0" collapsed="false">
      <c r="A534" s="25" t="n">
        <v>37510</v>
      </c>
      <c r="B534" s="3" t="n">
        <f aca="false">Model!$I$25/30</f>
        <v>0</v>
      </c>
      <c r="C534" s="3" t="n">
        <f aca="false">C533+B534</f>
        <v>0</v>
      </c>
      <c r="D534" s="4" t="n">
        <f aca="false">Model!$M$36*'Daily Volumes'!C534</f>
        <v>-0</v>
      </c>
    </row>
    <row r="535" customFormat="false" ht="12.75" hidden="false" customHeight="false" outlineLevel="0" collapsed="false">
      <c r="A535" s="25" t="n">
        <v>37511</v>
      </c>
      <c r="B535" s="3" t="n">
        <f aca="false">Model!$I$25/30</f>
        <v>0</v>
      </c>
      <c r="C535" s="3" t="n">
        <f aca="false">C534+B535</f>
        <v>0</v>
      </c>
      <c r="D535" s="4" t="n">
        <f aca="false">Model!$M$36*'Daily Volumes'!C535</f>
        <v>-0</v>
      </c>
    </row>
    <row r="536" customFormat="false" ht="12.75" hidden="false" customHeight="false" outlineLevel="0" collapsed="false">
      <c r="A536" s="25" t="n">
        <v>37512</v>
      </c>
      <c r="B536" s="3" t="n">
        <f aca="false">Model!$I$25/30</f>
        <v>0</v>
      </c>
      <c r="C536" s="3" t="n">
        <f aca="false">C535+B536</f>
        <v>0</v>
      </c>
      <c r="D536" s="4" t="n">
        <f aca="false">Model!$M$36*'Daily Volumes'!C536</f>
        <v>-0</v>
      </c>
    </row>
    <row r="537" customFormat="false" ht="12.75" hidden="false" customHeight="false" outlineLevel="0" collapsed="false">
      <c r="A537" s="25" t="n">
        <v>37513</v>
      </c>
      <c r="B537" s="3" t="n">
        <f aca="false">Model!$I$25/30</f>
        <v>0</v>
      </c>
      <c r="C537" s="3" t="n">
        <f aca="false">C536+B537</f>
        <v>0</v>
      </c>
      <c r="D537" s="4" t="n">
        <f aca="false">Model!$M$36*'Daily Volumes'!C537</f>
        <v>-0</v>
      </c>
    </row>
    <row r="538" customFormat="false" ht="12.75" hidden="false" customHeight="false" outlineLevel="0" collapsed="false">
      <c r="A538" s="25" t="n">
        <v>37514</v>
      </c>
      <c r="B538" s="3" t="n">
        <f aca="false">Model!$I$25/30</f>
        <v>0</v>
      </c>
      <c r="C538" s="3" t="n">
        <f aca="false">C537+B538</f>
        <v>0</v>
      </c>
      <c r="D538" s="4" t="n">
        <f aca="false">Model!$M$36*'Daily Volumes'!C538</f>
        <v>-0</v>
      </c>
    </row>
    <row r="539" customFormat="false" ht="12.75" hidden="false" customHeight="false" outlineLevel="0" collapsed="false">
      <c r="A539" s="25" t="n">
        <v>37515</v>
      </c>
      <c r="B539" s="3" t="n">
        <f aca="false">Model!$I$25/30</f>
        <v>0</v>
      </c>
      <c r="C539" s="3" t="n">
        <f aca="false">C538+B539</f>
        <v>0</v>
      </c>
      <c r="D539" s="4" t="n">
        <f aca="false">Model!$M$36*'Daily Volumes'!C539</f>
        <v>-0</v>
      </c>
    </row>
    <row r="540" customFormat="false" ht="12.75" hidden="false" customHeight="false" outlineLevel="0" collapsed="false">
      <c r="A540" s="25" t="n">
        <v>37516</v>
      </c>
      <c r="B540" s="3" t="n">
        <f aca="false">Model!$I$25/30</f>
        <v>0</v>
      </c>
      <c r="C540" s="3" t="n">
        <f aca="false">C539+B540</f>
        <v>0</v>
      </c>
      <c r="D540" s="4" t="n">
        <f aca="false">Model!$M$36*'Daily Volumes'!C540</f>
        <v>-0</v>
      </c>
    </row>
    <row r="541" customFormat="false" ht="12.75" hidden="false" customHeight="false" outlineLevel="0" collapsed="false">
      <c r="A541" s="25" t="n">
        <v>37517</v>
      </c>
      <c r="B541" s="3" t="n">
        <f aca="false">Model!$I$25/30</f>
        <v>0</v>
      </c>
      <c r="C541" s="3" t="n">
        <f aca="false">C540+B541</f>
        <v>0</v>
      </c>
      <c r="D541" s="4" t="n">
        <f aca="false">Model!$M$36*'Daily Volumes'!C541</f>
        <v>-0</v>
      </c>
    </row>
    <row r="542" customFormat="false" ht="12.75" hidden="false" customHeight="false" outlineLevel="0" collapsed="false">
      <c r="A542" s="25" t="n">
        <v>37518</v>
      </c>
      <c r="B542" s="3" t="n">
        <f aca="false">Model!$I$25/30</f>
        <v>0</v>
      </c>
      <c r="C542" s="3" t="n">
        <f aca="false">C541+B542</f>
        <v>0</v>
      </c>
      <c r="D542" s="4" t="n">
        <f aca="false">Model!$M$36*'Daily Volumes'!C542</f>
        <v>-0</v>
      </c>
    </row>
    <row r="543" customFormat="false" ht="12.75" hidden="false" customHeight="false" outlineLevel="0" collapsed="false">
      <c r="A543" s="25" t="n">
        <v>37519</v>
      </c>
      <c r="B543" s="3" t="n">
        <f aca="false">Model!$I$25/30</f>
        <v>0</v>
      </c>
      <c r="C543" s="3" t="n">
        <f aca="false">C542+B543</f>
        <v>0</v>
      </c>
      <c r="D543" s="4" t="n">
        <f aca="false">Model!$M$36*'Daily Volumes'!C543</f>
        <v>-0</v>
      </c>
    </row>
    <row r="544" customFormat="false" ht="12.75" hidden="false" customHeight="false" outlineLevel="0" collapsed="false">
      <c r="A544" s="25" t="n">
        <v>37520</v>
      </c>
      <c r="B544" s="3" t="n">
        <f aca="false">Model!$I$25/30</f>
        <v>0</v>
      </c>
      <c r="C544" s="3" t="n">
        <f aca="false">C543+B544</f>
        <v>0</v>
      </c>
      <c r="D544" s="4" t="n">
        <f aca="false">Model!$M$36*'Daily Volumes'!C544</f>
        <v>-0</v>
      </c>
    </row>
    <row r="545" customFormat="false" ht="12.75" hidden="false" customHeight="false" outlineLevel="0" collapsed="false">
      <c r="A545" s="25" t="n">
        <v>37521</v>
      </c>
      <c r="B545" s="3" t="n">
        <f aca="false">Model!$I$25/30</f>
        <v>0</v>
      </c>
      <c r="C545" s="3" t="n">
        <f aca="false">C544+B545</f>
        <v>0</v>
      </c>
      <c r="D545" s="4" t="n">
        <f aca="false">Model!$M$36*'Daily Volumes'!C545</f>
        <v>-0</v>
      </c>
    </row>
    <row r="546" customFormat="false" ht="12.75" hidden="false" customHeight="false" outlineLevel="0" collapsed="false">
      <c r="A546" s="25" t="n">
        <v>37522</v>
      </c>
      <c r="B546" s="3" t="n">
        <f aca="false">Model!$I$25/30</f>
        <v>0</v>
      </c>
      <c r="C546" s="3" t="n">
        <f aca="false">C545+B546</f>
        <v>0</v>
      </c>
      <c r="D546" s="4" t="n">
        <f aca="false">Model!$M$36*'Daily Volumes'!C546</f>
        <v>-0</v>
      </c>
    </row>
    <row r="547" customFormat="false" ht="12.75" hidden="false" customHeight="false" outlineLevel="0" collapsed="false">
      <c r="A547" s="25" t="n">
        <v>37523</v>
      </c>
      <c r="B547" s="3" t="n">
        <f aca="false">Model!$I$25/30</f>
        <v>0</v>
      </c>
      <c r="C547" s="3" t="n">
        <f aca="false">C546+B547</f>
        <v>0</v>
      </c>
      <c r="D547" s="4" t="n">
        <f aca="false">Model!$M$36*'Daily Volumes'!C547</f>
        <v>-0</v>
      </c>
    </row>
    <row r="548" customFormat="false" ht="12.75" hidden="false" customHeight="false" outlineLevel="0" collapsed="false">
      <c r="A548" s="25" t="n">
        <v>37524</v>
      </c>
      <c r="B548" s="3" t="n">
        <f aca="false">Model!$I$25/30</f>
        <v>0</v>
      </c>
      <c r="C548" s="3" t="n">
        <f aca="false">C547+B548</f>
        <v>0</v>
      </c>
      <c r="D548" s="4" t="n">
        <f aca="false">Model!$M$36*'Daily Volumes'!C548</f>
        <v>-0</v>
      </c>
    </row>
    <row r="549" customFormat="false" ht="12.75" hidden="false" customHeight="false" outlineLevel="0" collapsed="false">
      <c r="A549" s="25" t="n">
        <v>37525</v>
      </c>
      <c r="B549" s="3" t="n">
        <f aca="false">Model!$I$25/30</f>
        <v>0</v>
      </c>
      <c r="C549" s="3" t="n">
        <f aca="false">C548+B549</f>
        <v>0</v>
      </c>
      <c r="D549" s="4" t="n">
        <f aca="false">Model!$M$36*'Daily Volumes'!C549</f>
        <v>-0</v>
      </c>
    </row>
    <row r="550" customFormat="false" ht="12.75" hidden="false" customHeight="false" outlineLevel="0" collapsed="false">
      <c r="A550" s="25" t="n">
        <v>37526</v>
      </c>
      <c r="B550" s="3" t="n">
        <f aca="false">Model!$I$25/30</f>
        <v>0</v>
      </c>
      <c r="C550" s="3" t="n">
        <f aca="false">C549+B550</f>
        <v>0</v>
      </c>
      <c r="D550" s="4" t="n">
        <f aca="false">Model!$M$36*'Daily Volumes'!C550</f>
        <v>-0</v>
      </c>
    </row>
    <row r="551" customFormat="false" ht="12.75" hidden="false" customHeight="false" outlineLevel="0" collapsed="false">
      <c r="A551" s="25" t="n">
        <v>37527</v>
      </c>
      <c r="B551" s="3" t="n">
        <f aca="false">Model!$I$25/30</f>
        <v>0</v>
      </c>
      <c r="C551" s="3" t="n">
        <f aca="false">C550+B551</f>
        <v>0</v>
      </c>
      <c r="D551" s="4" t="n">
        <f aca="false">Model!$M$36*'Daily Volumes'!C551</f>
        <v>-0</v>
      </c>
    </row>
    <row r="552" customFormat="false" ht="12.75" hidden="false" customHeight="false" outlineLevel="0" collapsed="false">
      <c r="A552" s="25" t="n">
        <v>37528</v>
      </c>
      <c r="B552" s="3" t="n">
        <f aca="false">Model!$I$25/30</f>
        <v>0</v>
      </c>
      <c r="C552" s="3" t="n">
        <f aca="false">C551+B552</f>
        <v>0</v>
      </c>
      <c r="D552" s="4" t="n">
        <f aca="false">Model!$M$36*'Daily Volumes'!C552</f>
        <v>-0</v>
      </c>
    </row>
    <row r="553" customFormat="false" ht="12.75" hidden="false" customHeight="false" outlineLevel="0" collapsed="false">
      <c r="A553" s="25" t="n">
        <v>37529</v>
      </c>
      <c r="B553" s="3" t="n">
        <f aca="false">Model!$I$25/30</f>
        <v>0</v>
      </c>
      <c r="C553" s="3" t="n">
        <f aca="false">C552+B553</f>
        <v>0</v>
      </c>
      <c r="D553" s="4" t="n">
        <f aca="false">Model!$M$36*'Daily Volumes'!C553</f>
        <v>-0</v>
      </c>
    </row>
    <row r="554" customFormat="false" ht="12.75" hidden="false" customHeight="false" outlineLevel="0" collapsed="false">
      <c r="A554" s="25" t="n">
        <v>37530</v>
      </c>
      <c r="B554" s="3" t="n">
        <f aca="false">Model!$I$26/31</f>
        <v>0</v>
      </c>
      <c r="C554" s="3" t="n">
        <f aca="false">C553+B554</f>
        <v>0</v>
      </c>
      <c r="D554" s="4" t="n">
        <f aca="false">Model!$M$36*'Daily Volumes'!C554</f>
        <v>-0</v>
      </c>
    </row>
    <row r="555" customFormat="false" ht="12.75" hidden="false" customHeight="false" outlineLevel="0" collapsed="false">
      <c r="A555" s="25" t="n">
        <v>37531</v>
      </c>
      <c r="B555" s="3" t="n">
        <f aca="false">Model!$I$26/31</f>
        <v>0</v>
      </c>
      <c r="C555" s="3" t="n">
        <f aca="false">C554+B555</f>
        <v>0</v>
      </c>
      <c r="D555" s="4" t="n">
        <f aca="false">Model!$M$36*'Daily Volumes'!C555</f>
        <v>-0</v>
      </c>
    </row>
    <row r="556" customFormat="false" ht="12.75" hidden="false" customHeight="false" outlineLevel="0" collapsed="false">
      <c r="A556" s="25" t="n">
        <v>37532</v>
      </c>
      <c r="B556" s="3" t="n">
        <f aca="false">Model!$I$26/31</f>
        <v>0</v>
      </c>
      <c r="C556" s="3" t="n">
        <f aca="false">C555+B556</f>
        <v>0</v>
      </c>
      <c r="D556" s="4" t="n">
        <f aca="false">Model!$M$36*'Daily Volumes'!C556</f>
        <v>-0</v>
      </c>
    </row>
    <row r="557" customFormat="false" ht="12.75" hidden="false" customHeight="false" outlineLevel="0" collapsed="false">
      <c r="A557" s="25" t="n">
        <v>37533</v>
      </c>
      <c r="B557" s="3" t="n">
        <f aca="false">Model!$I$26/31</f>
        <v>0</v>
      </c>
      <c r="C557" s="3" t="n">
        <f aca="false">C556+B557</f>
        <v>0</v>
      </c>
      <c r="D557" s="4" t="n">
        <f aca="false">Model!$M$36*'Daily Volumes'!C557</f>
        <v>-0</v>
      </c>
    </row>
    <row r="558" customFormat="false" ht="12.75" hidden="false" customHeight="false" outlineLevel="0" collapsed="false">
      <c r="A558" s="25" t="n">
        <v>37534</v>
      </c>
      <c r="B558" s="3" t="n">
        <f aca="false">Model!$I$26/31</f>
        <v>0</v>
      </c>
      <c r="C558" s="3" t="n">
        <f aca="false">C557+B558</f>
        <v>0</v>
      </c>
      <c r="D558" s="4" t="n">
        <f aca="false">Model!$M$36*'Daily Volumes'!C558</f>
        <v>-0</v>
      </c>
    </row>
    <row r="559" customFormat="false" ht="12.75" hidden="false" customHeight="false" outlineLevel="0" collapsed="false">
      <c r="A559" s="25" t="n">
        <v>37535</v>
      </c>
      <c r="B559" s="3" t="n">
        <f aca="false">Model!$I$26/31</f>
        <v>0</v>
      </c>
      <c r="C559" s="3" t="n">
        <f aca="false">C558+B559</f>
        <v>0</v>
      </c>
      <c r="D559" s="4" t="n">
        <f aca="false">Model!$M$36*'Daily Volumes'!C559</f>
        <v>-0</v>
      </c>
    </row>
    <row r="560" customFormat="false" ht="12.75" hidden="false" customHeight="false" outlineLevel="0" collapsed="false">
      <c r="A560" s="25" t="n">
        <v>37536</v>
      </c>
      <c r="B560" s="3" t="n">
        <f aca="false">Model!$I$26/31</f>
        <v>0</v>
      </c>
      <c r="C560" s="3" t="n">
        <f aca="false">C559+B560</f>
        <v>0</v>
      </c>
      <c r="D560" s="4" t="n">
        <f aca="false">Model!$M$36*'Daily Volumes'!C560</f>
        <v>-0</v>
      </c>
    </row>
    <row r="561" customFormat="false" ht="12.75" hidden="false" customHeight="false" outlineLevel="0" collapsed="false">
      <c r="A561" s="25" t="n">
        <v>37537</v>
      </c>
      <c r="B561" s="3" t="n">
        <f aca="false">Model!$I$26/31</f>
        <v>0</v>
      </c>
      <c r="C561" s="3" t="n">
        <f aca="false">C560+B561</f>
        <v>0</v>
      </c>
      <c r="D561" s="4" t="n">
        <f aca="false">Model!$M$36*'Daily Volumes'!C561</f>
        <v>-0</v>
      </c>
    </row>
    <row r="562" customFormat="false" ht="12.75" hidden="false" customHeight="false" outlineLevel="0" collapsed="false">
      <c r="A562" s="25" t="n">
        <v>37538</v>
      </c>
      <c r="B562" s="3" t="n">
        <f aca="false">Model!$I$26/31</f>
        <v>0</v>
      </c>
      <c r="C562" s="3" t="n">
        <f aca="false">C561+B562</f>
        <v>0</v>
      </c>
      <c r="D562" s="4" t="n">
        <f aca="false">Model!$M$36*'Daily Volumes'!C562</f>
        <v>-0</v>
      </c>
    </row>
    <row r="563" customFormat="false" ht="12.75" hidden="false" customHeight="false" outlineLevel="0" collapsed="false">
      <c r="A563" s="25" t="n">
        <v>37539</v>
      </c>
      <c r="B563" s="3" t="n">
        <f aca="false">Model!$I$26/31</f>
        <v>0</v>
      </c>
      <c r="C563" s="3" t="n">
        <f aca="false">C562+B563</f>
        <v>0</v>
      </c>
      <c r="D563" s="4" t="n">
        <f aca="false">Model!$M$36*'Daily Volumes'!C563</f>
        <v>-0</v>
      </c>
    </row>
    <row r="564" customFormat="false" ht="12.75" hidden="false" customHeight="false" outlineLevel="0" collapsed="false">
      <c r="A564" s="25" t="n">
        <v>37540</v>
      </c>
      <c r="B564" s="3" t="n">
        <f aca="false">Model!$I$26/31</f>
        <v>0</v>
      </c>
      <c r="C564" s="3" t="n">
        <f aca="false">C563+B564</f>
        <v>0</v>
      </c>
      <c r="D564" s="4" t="n">
        <f aca="false">Model!$M$36*'Daily Volumes'!C564</f>
        <v>-0</v>
      </c>
    </row>
    <row r="565" customFormat="false" ht="12.75" hidden="false" customHeight="false" outlineLevel="0" collapsed="false">
      <c r="A565" s="25" t="n">
        <v>37541</v>
      </c>
      <c r="B565" s="3" t="n">
        <f aca="false">Model!$I$26/31</f>
        <v>0</v>
      </c>
      <c r="C565" s="3" t="n">
        <f aca="false">C564+B565</f>
        <v>0</v>
      </c>
      <c r="D565" s="4" t="n">
        <f aca="false">Model!$M$36*'Daily Volumes'!C565</f>
        <v>-0</v>
      </c>
    </row>
    <row r="566" customFormat="false" ht="12.75" hidden="false" customHeight="false" outlineLevel="0" collapsed="false">
      <c r="A566" s="25" t="n">
        <v>37542</v>
      </c>
      <c r="B566" s="3" t="n">
        <f aca="false">Model!$I$26/31</f>
        <v>0</v>
      </c>
      <c r="C566" s="3" t="n">
        <f aca="false">C565+B566</f>
        <v>0</v>
      </c>
      <c r="D566" s="4" t="n">
        <f aca="false">Model!$M$36*'Daily Volumes'!C566</f>
        <v>-0</v>
      </c>
    </row>
    <row r="567" customFormat="false" ht="12.75" hidden="false" customHeight="false" outlineLevel="0" collapsed="false">
      <c r="A567" s="25" t="n">
        <v>37543</v>
      </c>
      <c r="B567" s="3" t="n">
        <f aca="false">Model!$I$26/31</f>
        <v>0</v>
      </c>
      <c r="C567" s="3" t="n">
        <f aca="false">C566+B567</f>
        <v>0</v>
      </c>
      <c r="D567" s="4" t="n">
        <f aca="false">Model!$M$36*'Daily Volumes'!C567</f>
        <v>-0</v>
      </c>
    </row>
    <row r="568" customFormat="false" ht="12.75" hidden="false" customHeight="false" outlineLevel="0" collapsed="false">
      <c r="A568" s="25" t="n">
        <v>37544</v>
      </c>
      <c r="B568" s="3" t="n">
        <f aca="false">Model!$I$26/31</f>
        <v>0</v>
      </c>
      <c r="C568" s="3" t="n">
        <f aca="false">C567+B568</f>
        <v>0</v>
      </c>
      <c r="D568" s="4" t="n">
        <f aca="false">Model!$M$36*'Daily Volumes'!C568</f>
        <v>-0</v>
      </c>
    </row>
    <row r="569" customFormat="false" ht="12.75" hidden="false" customHeight="false" outlineLevel="0" collapsed="false">
      <c r="A569" s="25" t="n">
        <v>37545</v>
      </c>
      <c r="B569" s="3" t="n">
        <f aca="false">Model!$I$26/31</f>
        <v>0</v>
      </c>
      <c r="C569" s="3" t="n">
        <f aca="false">C568+B569</f>
        <v>0</v>
      </c>
      <c r="D569" s="4" t="n">
        <f aca="false">Model!$M$36*'Daily Volumes'!C569</f>
        <v>-0</v>
      </c>
    </row>
    <row r="570" customFormat="false" ht="12.75" hidden="false" customHeight="false" outlineLevel="0" collapsed="false">
      <c r="A570" s="25" t="n">
        <v>37546</v>
      </c>
      <c r="B570" s="3" t="n">
        <f aca="false">Model!$I$26/31</f>
        <v>0</v>
      </c>
      <c r="C570" s="3" t="n">
        <f aca="false">C569+B570</f>
        <v>0</v>
      </c>
      <c r="D570" s="4" t="n">
        <f aca="false">Model!$M$36*'Daily Volumes'!C570</f>
        <v>-0</v>
      </c>
    </row>
    <row r="571" customFormat="false" ht="12.75" hidden="false" customHeight="false" outlineLevel="0" collapsed="false">
      <c r="A571" s="25" t="n">
        <v>37547</v>
      </c>
      <c r="B571" s="3" t="n">
        <f aca="false">Model!$I$26/31</f>
        <v>0</v>
      </c>
      <c r="C571" s="3" t="n">
        <f aca="false">C570+B571</f>
        <v>0</v>
      </c>
      <c r="D571" s="4" t="n">
        <f aca="false">Model!$M$36*'Daily Volumes'!C571</f>
        <v>-0</v>
      </c>
    </row>
    <row r="572" customFormat="false" ht="12.75" hidden="false" customHeight="false" outlineLevel="0" collapsed="false">
      <c r="A572" s="25" t="n">
        <v>37548</v>
      </c>
      <c r="B572" s="3" t="n">
        <f aca="false">Model!$I$26/31</f>
        <v>0</v>
      </c>
      <c r="C572" s="3" t="n">
        <f aca="false">C571+B572</f>
        <v>0</v>
      </c>
      <c r="D572" s="4" t="n">
        <f aca="false">Model!$M$36*'Daily Volumes'!C572</f>
        <v>-0</v>
      </c>
    </row>
    <row r="573" customFormat="false" ht="12.75" hidden="false" customHeight="false" outlineLevel="0" collapsed="false">
      <c r="A573" s="25" t="n">
        <v>37549</v>
      </c>
      <c r="B573" s="3" t="n">
        <f aca="false">Model!$I$26/31</f>
        <v>0</v>
      </c>
      <c r="C573" s="3" t="n">
        <f aca="false">C572+B573</f>
        <v>0</v>
      </c>
      <c r="D573" s="4" t="n">
        <f aca="false">Model!$M$36*'Daily Volumes'!C573</f>
        <v>-0</v>
      </c>
    </row>
    <row r="574" customFormat="false" ht="12.75" hidden="false" customHeight="false" outlineLevel="0" collapsed="false">
      <c r="A574" s="25" t="n">
        <v>37550</v>
      </c>
      <c r="B574" s="3" t="n">
        <f aca="false">Model!$I$26/31</f>
        <v>0</v>
      </c>
      <c r="C574" s="3" t="n">
        <f aca="false">C573+B574</f>
        <v>0</v>
      </c>
      <c r="D574" s="4" t="n">
        <f aca="false">Model!$M$36*'Daily Volumes'!C574</f>
        <v>-0</v>
      </c>
    </row>
    <row r="575" customFormat="false" ht="12.75" hidden="false" customHeight="false" outlineLevel="0" collapsed="false">
      <c r="A575" s="25" t="n">
        <v>37551</v>
      </c>
      <c r="B575" s="3" t="n">
        <f aca="false">Model!$I$26/31</f>
        <v>0</v>
      </c>
      <c r="C575" s="3" t="n">
        <f aca="false">C574+B575</f>
        <v>0</v>
      </c>
      <c r="D575" s="4" t="n">
        <f aca="false">Model!$M$36*'Daily Volumes'!C575</f>
        <v>-0</v>
      </c>
    </row>
    <row r="576" customFormat="false" ht="12.75" hidden="false" customHeight="false" outlineLevel="0" collapsed="false">
      <c r="A576" s="25" t="n">
        <v>37552</v>
      </c>
      <c r="B576" s="3" t="n">
        <f aca="false">Model!$I$26/31</f>
        <v>0</v>
      </c>
      <c r="C576" s="3" t="n">
        <f aca="false">C575+B576</f>
        <v>0</v>
      </c>
      <c r="D576" s="4" t="n">
        <f aca="false">Model!$M$36*'Daily Volumes'!C576</f>
        <v>-0</v>
      </c>
    </row>
    <row r="577" customFormat="false" ht="12.75" hidden="false" customHeight="false" outlineLevel="0" collapsed="false">
      <c r="A577" s="25" t="n">
        <v>37553</v>
      </c>
      <c r="B577" s="3" t="n">
        <f aca="false">Model!$I$26/31</f>
        <v>0</v>
      </c>
      <c r="C577" s="3" t="n">
        <f aca="false">C576+B577</f>
        <v>0</v>
      </c>
      <c r="D577" s="4" t="n">
        <f aca="false">Model!$M$36*'Daily Volumes'!C577</f>
        <v>-0</v>
      </c>
    </row>
    <row r="578" customFormat="false" ht="12.75" hidden="false" customHeight="false" outlineLevel="0" collapsed="false">
      <c r="A578" s="25" t="n">
        <v>37554</v>
      </c>
      <c r="B578" s="3" t="n">
        <f aca="false">Model!$I$26/31</f>
        <v>0</v>
      </c>
      <c r="C578" s="3" t="n">
        <f aca="false">C577+B578</f>
        <v>0</v>
      </c>
      <c r="D578" s="4" t="n">
        <f aca="false">Model!$M$36*'Daily Volumes'!C578</f>
        <v>-0</v>
      </c>
    </row>
    <row r="579" customFormat="false" ht="12.75" hidden="false" customHeight="false" outlineLevel="0" collapsed="false">
      <c r="A579" s="25" t="n">
        <v>37555</v>
      </c>
      <c r="B579" s="3" t="n">
        <f aca="false">Model!$I$26/31</f>
        <v>0</v>
      </c>
      <c r="C579" s="3" t="n">
        <f aca="false">C578+B579</f>
        <v>0</v>
      </c>
      <c r="D579" s="4" t="n">
        <f aca="false">Model!$M$36*'Daily Volumes'!C579</f>
        <v>-0</v>
      </c>
    </row>
    <row r="580" customFormat="false" ht="12.75" hidden="false" customHeight="false" outlineLevel="0" collapsed="false">
      <c r="A580" s="25" t="n">
        <v>37556</v>
      </c>
      <c r="B580" s="3" t="n">
        <f aca="false">Model!$I$26/31</f>
        <v>0</v>
      </c>
      <c r="C580" s="3" t="n">
        <f aca="false">C579+B580</f>
        <v>0</v>
      </c>
      <c r="D580" s="4" t="n">
        <f aca="false">Model!$M$36*'Daily Volumes'!C580</f>
        <v>-0</v>
      </c>
    </row>
    <row r="581" customFormat="false" ht="12.75" hidden="false" customHeight="false" outlineLevel="0" collapsed="false">
      <c r="A581" s="25" t="n">
        <v>37557</v>
      </c>
      <c r="B581" s="3" t="n">
        <f aca="false">Model!$I$26/31</f>
        <v>0</v>
      </c>
      <c r="C581" s="3" t="n">
        <f aca="false">C580+B581</f>
        <v>0</v>
      </c>
      <c r="D581" s="4" t="n">
        <f aca="false">Model!$M$36*'Daily Volumes'!C581</f>
        <v>-0</v>
      </c>
    </row>
    <row r="582" customFormat="false" ht="12.75" hidden="false" customHeight="false" outlineLevel="0" collapsed="false">
      <c r="A582" s="25" t="n">
        <v>37558</v>
      </c>
      <c r="B582" s="3" t="n">
        <f aca="false">Model!$I$26/31</f>
        <v>0</v>
      </c>
      <c r="C582" s="3" t="n">
        <f aca="false">C581+B582</f>
        <v>0</v>
      </c>
      <c r="D582" s="4" t="n">
        <f aca="false">Model!$M$36*'Daily Volumes'!C582</f>
        <v>-0</v>
      </c>
    </row>
    <row r="583" customFormat="false" ht="12.75" hidden="false" customHeight="false" outlineLevel="0" collapsed="false">
      <c r="A583" s="25" t="n">
        <v>37559</v>
      </c>
      <c r="B583" s="3" t="n">
        <f aca="false">Model!$I$26/31</f>
        <v>0</v>
      </c>
      <c r="C583" s="3" t="n">
        <f aca="false">C582+B583</f>
        <v>0</v>
      </c>
      <c r="D583" s="4" t="n">
        <f aca="false">Model!$M$36*'Daily Volumes'!C583</f>
        <v>-0</v>
      </c>
    </row>
    <row r="584" customFormat="false" ht="12.75" hidden="false" customHeight="false" outlineLevel="0" collapsed="false">
      <c r="A584" s="25" t="n">
        <v>37560</v>
      </c>
      <c r="B584" s="3" t="n">
        <f aca="false">Model!$I$26/31</f>
        <v>0</v>
      </c>
      <c r="C584" s="3" t="n">
        <f aca="false">C583+B584</f>
        <v>0</v>
      </c>
      <c r="D584" s="4" t="n">
        <f aca="false">Model!$M$36*'Daily Volumes'!C584</f>
        <v>-0</v>
      </c>
    </row>
    <row r="585" customFormat="false" ht="12.75" hidden="false" customHeight="false" outlineLevel="0" collapsed="false">
      <c r="A585" s="25" t="n">
        <v>37561</v>
      </c>
      <c r="B585" s="3" t="n">
        <f aca="false">Model!$I$27/30</f>
        <v>0</v>
      </c>
      <c r="C585" s="3" t="n">
        <f aca="false">C584+B585</f>
        <v>0</v>
      </c>
      <c r="D585" s="4" t="n">
        <f aca="false">Model!$M$36*'Daily Volumes'!C585</f>
        <v>-0</v>
      </c>
    </row>
    <row r="586" customFormat="false" ht="12.75" hidden="false" customHeight="false" outlineLevel="0" collapsed="false">
      <c r="A586" s="25" t="n">
        <v>37562</v>
      </c>
      <c r="B586" s="3" t="n">
        <f aca="false">Model!$I$27/30</f>
        <v>0</v>
      </c>
      <c r="C586" s="3" t="n">
        <f aca="false">C585+B586</f>
        <v>0</v>
      </c>
      <c r="D586" s="4" t="n">
        <f aca="false">Model!$M$36*'Daily Volumes'!C586</f>
        <v>-0</v>
      </c>
    </row>
    <row r="587" customFormat="false" ht="12.75" hidden="false" customHeight="false" outlineLevel="0" collapsed="false">
      <c r="A587" s="25" t="n">
        <v>37563</v>
      </c>
      <c r="B587" s="3" t="n">
        <f aca="false">Model!$I$27/30</f>
        <v>0</v>
      </c>
      <c r="C587" s="3" t="n">
        <f aca="false">C586+B587</f>
        <v>0</v>
      </c>
      <c r="D587" s="4" t="n">
        <f aca="false">Model!$M$36*'Daily Volumes'!C587</f>
        <v>-0</v>
      </c>
    </row>
    <row r="588" customFormat="false" ht="12.75" hidden="false" customHeight="false" outlineLevel="0" collapsed="false">
      <c r="A588" s="25" t="n">
        <v>37564</v>
      </c>
      <c r="B588" s="3" t="n">
        <f aca="false">Model!$I$27/30</f>
        <v>0</v>
      </c>
      <c r="C588" s="3" t="n">
        <f aca="false">C587+B588</f>
        <v>0</v>
      </c>
      <c r="D588" s="4" t="n">
        <f aca="false">Model!$M$36*'Daily Volumes'!C588</f>
        <v>-0</v>
      </c>
    </row>
    <row r="589" customFormat="false" ht="12.75" hidden="false" customHeight="false" outlineLevel="0" collapsed="false">
      <c r="A589" s="25" t="n">
        <v>37565</v>
      </c>
      <c r="B589" s="3" t="n">
        <f aca="false">Model!$I$27/30</f>
        <v>0</v>
      </c>
      <c r="C589" s="3" t="n">
        <f aca="false">C588+B589</f>
        <v>0</v>
      </c>
      <c r="D589" s="4" t="n">
        <f aca="false">Model!$M$36*'Daily Volumes'!C589</f>
        <v>-0</v>
      </c>
    </row>
    <row r="590" customFormat="false" ht="12.75" hidden="false" customHeight="false" outlineLevel="0" collapsed="false">
      <c r="A590" s="25" t="n">
        <v>37566</v>
      </c>
      <c r="B590" s="3" t="n">
        <f aca="false">Model!$I$27/30</f>
        <v>0</v>
      </c>
      <c r="C590" s="3" t="n">
        <f aca="false">C589+B590</f>
        <v>0</v>
      </c>
      <c r="D590" s="4" t="n">
        <f aca="false">Model!$M$36*'Daily Volumes'!C590</f>
        <v>-0</v>
      </c>
    </row>
    <row r="591" customFormat="false" ht="12.75" hidden="false" customHeight="false" outlineLevel="0" collapsed="false">
      <c r="A591" s="25" t="n">
        <v>37567</v>
      </c>
      <c r="B591" s="3" t="n">
        <f aca="false">Model!$I$27/30</f>
        <v>0</v>
      </c>
      <c r="C591" s="3" t="n">
        <f aca="false">C590+B591</f>
        <v>0</v>
      </c>
      <c r="D591" s="4" t="n">
        <f aca="false">Model!$M$36*'Daily Volumes'!C591</f>
        <v>-0</v>
      </c>
    </row>
    <row r="592" customFormat="false" ht="12.75" hidden="false" customHeight="false" outlineLevel="0" collapsed="false">
      <c r="A592" s="25" t="n">
        <v>37568</v>
      </c>
      <c r="B592" s="3" t="n">
        <f aca="false">Model!$I$27/30</f>
        <v>0</v>
      </c>
      <c r="C592" s="3" t="n">
        <f aca="false">C591+B592</f>
        <v>0</v>
      </c>
      <c r="D592" s="4" t="n">
        <f aca="false">Model!$M$36*'Daily Volumes'!C592</f>
        <v>-0</v>
      </c>
    </row>
    <row r="593" customFormat="false" ht="12.75" hidden="false" customHeight="false" outlineLevel="0" collapsed="false">
      <c r="A593" s="25" t="n">
        <v>37569</v>
      </c>
      <c r="B593" s="3" t="n">
        <f aca="false">Model!$I$27/30</f>
        <v>0</v>
      </c>
      <c r="C593" s="3" t="n">
        <f aca="false">C592+B593</f>
        <v>0</v>
      </c>
      <c r="D593" s="4" t="n">
        <f aca="false">Model!$M$36*'Daily Volumes'!C593</f>
        <v>-0</v>
      </c>
    </row>
    <row r="594" customFormat="false" ht="12.75" hidden="false" customHeight="false" outlineLevel="0" collapsed="false">
      <c r="A594" s="25" t="n">
        <v>37570</v>
      </c>
      <c r="B594" s="3" t="n">
        <f aca="false">Model!$I$27/30</f>
        <v>0</v>
      </c>
      <c r="C594" s="3" t="n">
        <f aca="false">C593+B594</f>
        <v>0</v>
      </c>
      <c r="D594" s="4" t="n">
        <f aca="false">Model!$M$36*'Daily Volumes'!C594</f>
        <v>-0</v>
      </c>
    </row>
    <row r="595" customFormat="false" ht="12.75" hidden="false" customHeight="false" outlineLevel="0" collapsed="false">
      <c r="A595" s="25" t="n">
        <v>37571</v>
      </c>
      <c r="B595" s="3" t="n">
        <f aca="false">Model!$I$27/30</f>
        <v>0</v>
      </c>
      <c r="C595" s="3" t="n">
        <f aca="false">C594+B595</f>
        <v>0</v>
      </c>
      <c r="D595" s="4" t="n">
        <f aca="false">Model!$M$36*'Daily Volumes'!C595</f>
        <v>-0</v>
      </c>
    </row>
    <row r="596" customFormat="false" ht="12.75" hidden="false" customHeight="false" outlineLevel="0" collapsed="false">
      <c r="A596" s="25" t="n">
        <v>37572</v>
      </c>
      <c r="B596" s="3" t="n">
        <f aca="false">Model!$I$27/30</f>
        <v>0</v>
      </c>
      <c r="C596" s="3" t="n">
        <f aca="false">C595+B596</f>
        <v>0</v>
      </c>
      <c r="D596" s="4" t="n">
        <f aca="false">Model!$M$36*'Daily Volumes'!C596</f>
        <v>-0</v>
      </c>
    </row>
    <row r="597" customFormat="false" ht="12.75" hidden="false" customHeight="false" outlineLevel="0" collapsed="false">
      <c r="A597" s="25" t="n">
        <v>37573</v>
      </c>
      <c r="B597" s="3" t="n">
        <f aca="false">Model!$I$27/30</f>
        <v>0</v>
      </c>
      <c r="C597" s="3" t="n">
        <f aca="false">C596+B597</f>
        <v>0</v>
      </c>
      <c r="D597" s="4" t="n">
        <f aca="false">Model!$M$36*'Daily Volumes'!C597</f>
        <v>-0</v>
      </c>
    </row>
    <row r="598" customFormat="false" ht="12.75" hidden="false" customHeight="false" outlineLevel="0" collapsed="false">
      <c r="A598" s="25" t="n">
        <v>37574</v>
      </c>
      <c r="B598" s="3" t="n">
        <f aca="false">Model!$I$27/30</f>
        <v>0</v>
      </c>
      <c r="C598" s="3" t="n">
        <f aca="false">C597+B598</f>
        <v>0</v>
      </c>
      <c r="D598" s="4" t="n">
        <f aca="false">Model!$M$36*'Daily Volumes'!C598</f>
        <v>-0</v>
      </c>
    </row>
    <row r="599" customFormat="false" ht="12.75" hidden="false" customHeight="false" outlineLevel="0" collapsed="false">
      <c r="A599" s="25" t="n">
        <v>37575</v>
      </c>
      <c r="B599" s="3" t="n">
        <f aca="false">Model!$I$27/30</f>
        <v>0</v>
      </c>
      <c r="C599" s="3" t="n">
        <f aca="false">C598+B599</f>
        <v>0</v>
      </c>
      <c r="D599" s="4" t="n">
        <f aca="false">Model!$M$36*'Daily Volumes'!C599</f>
        <v>-0</v>
      </c>
    </row>
    <row r="600" customFormat="false" ht="12.75" hidden="false" customHeight="false" outlineLevel="0" collapsed="false">
      <c r="A600" s="25" t="n">
        <v>37576</v>
      </c>
      <c r="B600" s="3" t="n">
        <f aca="false">Model!$I$27/30</f>
        <v>0</v>
      </c>
      <c r="C600" s="3" t="n">
        <f aca="false">C599+B600</f>
        <v>0</v>
      </c>
      <c r="D600" s="4" t="n">
        <f aca="false">Model!$M$36*'Daily Volumes'!C600</f>
        <v>-0</v>
      </c>
    </row>
    <row r="601" customFormat="false" ht="12.75" hidden="false" customHeight="false" outlineLevel="0" collapsed="false">
      <c r="A601" s="25" t="n">
        <v>37577</v>
      </c>
      <c r="B601" s="3" t="n">
        <f aca="false">Model!$I$27/30</f>
        <v>0</v>
      </c>
      <c r="C601" s="3" t="n">
        <f aca="false">C600+B601</f>
        <v>0</v>
      </c>
      <c r="D601" s="4" t="n">
        <f aca="false">Model!$M$36*'Daily Volumes'!C601</f>
        <v>-0</v>
      </c>
    </row>
    <row r="602" customFormat="false" ht="12.75" hidden="false" customHeight="false" outlineLevel="0" collapsed="false">
      <c r="A602" s="25" t="n">
        <v>37578</v>
      </c>
      <c r="B602" s="3" t="n">
        <f aca="false">Model!$I$27/30</f>
        <v>0</v>
      </c>
      <c r="C602" s="3" t="n">
        <f aca="false">C601+B602</f>
        <v>0</v>
      </c>
      <c r="D602" s="4" t="n">
        <f aca="false">Model!$M$36*'Daily Volumes'!C602</f>
        <v>-0</v>
      </c>
    </row>
    <row r="603" customFormat="false" ht="12.75" hidden="false" customHeight="false" outlineLevel="0" collapsed="false">
      <c r="A603" s="25" t="n">
        <v>37579</v>
      </c>
      <c r="B603" s="3" t="n">
        <f aca="false">Model!$I$27/30</f>
        <v>0</v>
      </c>
      <c r="C603" s="3" t="n">
        <f aca="false">C602+B603</f>
        <v>0</v>
      </c>
      <c r="D603" s="4" t="n">
        <f aca="false">Model!$M$36*'Daily Volumes'!C603</f>
        <v>-0</v>
      </c>
    </row>
    <row r="604" customFormat="false" ht="12.75" hidden="false" customHeight="false" outlineLevel="0" collapsed="false">
      <c r="A604" s="25" t="n">
        <v>37580</v>
      </c>
      <c r="B604" s="3" t="n">
        <f aca="false">Model!$I$27/30</f>
        <v>0</v>
      </c>
      <c r="C604" s="3" t="n">
        <f aca="false">C603+B604</f>
        <v>0</v>
      </c>
      <c r="D604" s="4" t="n">
        <f aca="false">Model!$M$36*'Daily Volumes'!C604</f>
        <v>-0</v>
      </c>
    </row>
    <row r="605" customFormat="false" ht="12.75" hidden="false" customHeight="false" outlineLevel="0" collapsed="false">
      <c r="A605" s="25" t="n">
        <v>37581</v>
      </c>
      <c r="B605" s="3" t="n">
        <f aca="false">Model!$I$27/30</f>
        <v>0</v>
      </c>
      <c r="C605" s="3" t="n">
        <f aca="false">C604+B605</f>
        <v>0</v>
      </c>
      <c r="D605" s="4" t="n">
        <f aca="false">Model!$M$36*'Daily Volumes'!C605</f>
        <v>-0</v>
      </c>
    </row>
    <row r="606" customFormat="false" ht="12.75" hidden="false" customHeight="false" outlineLevel="0" collapsed="false">
      <c r="A606" s="25" t="n">
        <v>37582</v>
      </c>
      <c r="B606" s="3" t="n">
        <f aca="false">Model!$I$27/30</f>
        <v>0</v>
      </c>
      <c r="C606" s="3" t="n">
        <f aca="false">C605+B606</f>
        <v>0</v>
      </c>
      <c r="D606" s="4" t="n">
        <f aca="false">Model!$M$36*'Daily Volumes'!C606</f>
        <v>-0</v>
      </c>
    </row>
    <row r="607" customFormat="false" ht="12.75" hidden="false" customHeight="false" outlineLevel="0" collapsed="false">
      <c r="A607" s="25" t="n">
        <v>37583</v>
      </c>
      <c r="B607" s="3" t="n">
        <f aca="false">Model!$I$27/30</f>
        <v>0</v>
      </c>
      <c r="C607" s="3" t="n">
        <f aca="false">C606+B607</f>
        <v>0</v>
      </c>
      <c r="D607" s="4" t="n">
        <f aca="false">Model!$M$36*'Daily Volumes'!C607</f>
        <v>-0</v>
      </c>
    </row>
    <row r="608" customFormat="false" ht="12.75" hidden="false" customHeight="false" outlineLevel="0" collapsed="false">
      <c r="A608" s="25" t="n">
        <v>37584</v>
      </c>
      <c r="B608" s="3" t="n">
        <f aca="false">Model!$I$27/30</f>
        <v>0</v>
      </c>
      <c r="C608" s="3" t="n">
        <f aca="false">C607+B608</f>
        <v>0</v>
      </c>
      <c r="D608" s="4" t="n">
        <f aca="false">Model!$M$36*'Daily Volumes'!C608</f>
        <v>-0</v>
      </c>
    </row>
    <row r="609" customFormat="false" ht="12.75" hidden="false" customHeight="false" outlineLevel="0" collapsed="false">
      <c r="A609" s="25" t="n">
        <v>37585</v>
      </c>
      <c r="B609" s="3" t="n">
        <f aca="false">Model!$I$27/30</f>
        <v>0</v>
      </c>
      <c r="C609" s="3" t="n">
        <f aca="false">C608+B609</f>
        <v>0</v>
      </c>
      <c r="D609" s="4" t="n">
        <f aca="false">Model!$M$36*'Daily Volumes'!C609</f>
        <v>-0</v>
      </c>
    </row>
    <row r="610" customFormat="false" ht="12.75" hidden="false" customHeight="false" outlineLevel="0" collapsed="false">
      <c r="A610" s="25" t="n">
        <v>37586</v>
      </c>
      <c r="B610" s="3" t="n">
        <f aca="false">Model!$I$27/30</f>
        <v>0</v>
      </c>
      <c r="C610" s="3" t="n">
        <f aca="false">C609+B610</f>
        <v>0</v>
      </c>
      <c r="D610" s="4" t="n">
        <f aca="false">Model!$M$36*'Daily Volumes'!C610</f>
        <v>-0</v>
      </c>
    </row>
    <row r="611" customFormat="false" ht="12.75" hidden="false" customHeight="false" outlineLevel="0" collapsed="false">
      <c r="A611" s="25" t="n">
        <v>37587</v>
      </c>
      <c r="B611" s="3" t="n">
        <f aca="false">Model!$I$27/30</f>
        <v>0</v>
      </c>
      <c r="C611" s="3" t="n">
        <f aca="false">C610+B611</f>
        <v>0</v>
      </c>
      <c r="D611" s="4" t="n">
        <f aca="false">Model!$M$36*'Daily Volumes'!C611</f>
        <v>-0</v>
      </c>
    </row>
    <row r="612" customFormat="false" ht="12.75" hidden="false" customHeight="false" outlineLevel="0" collapsed="false">
      <c r="A612" s="25" t="n">
        <v>37588</v>
      </c>
      <c r="B612" s="3" t="n">
        <f aca="false">Model!$I$27/30</f>
        <v>0</v>
      </c>
      <c r="C612" s="3" t="n">
        <f aca="false">C611+B612</f>
        <v>0</v>
      </c>
      <c r="D612" s="4" t="n">
        <f aca="false">Model!$M$36*'Daily Volumes'!C612</f>
        <v>-0</v>
      </c>
    </row>
    <row r="613" customFormat="false" ht="12.75" hidden="false" customHeight="false" outlineLevel="0" collapsed="false">
      <c r="A613" s="25" t="n">
        <v>37589</v>
      </c>
      <c r="B613" s="3" t="n">
        <f aca="false">Model!$I$27/30</f>
        <v>0</v>
      </c>
      <c r="C613" s="3" t="n">
        <f aca="false">C612+B613</f>
        <v>0</v>
      </c>
      <c r="D613" s="4" t="n">
        <f aca="false">Model!$M$36*'Daily Volumes'!C613</f>
        <v>-0</v>
      </c>
    </row>
    <row r="614" customFormat="false" ht="12.75" hidden="false" customHeight="false" outlineLevel="0" collapsed="false">
      <c r="A614" s="25" t="n">
        <v>37590</v>
      </c>
      <c r="B614" s="3" t="n">
        <f aca="false">Model!$I$27/30</f>
        <v>0</v>
      </c>
      <c r="C614" s="3" t="n">
        <f aca="false">C613+B614</f>
        <v>0</v>
      </c>
      <c r="D614" s="4" t="n">
        <f aca="false">Model!$M$36*'Daily Volumes'!C614</f>
        <v>-0</v>
      </c>
    </row>
    <row r="615" customFormat="false" ht="12.75" hidden="false" customHeight="false" outlineLevel="0" collapsed="false">
      <c r="A615" s="25" t="n">
        <v>37591</v>
      </c>
      <c r="B615" s="3" t="n">
        <f aca="false">Model!$I$28/31</f>
        <v>0</v>
      </c>
      <c r="C615" s="3" t="n">
        <f aca="false">C614+B615</f>
        <v>0</v>
      </c>
      <c r="D615" s="4" t="n">
        <f aca="false">Model!$M$36*'Daily Volumes'!C615</f>
        <v>-0</v>
      </c>
    </row>
    <row r="616" customFormat="false" ht="12.75" hidden="false" customHeight="false" outlineLevel="0" collapsed="false">
      <c r="A616" s="25" t="n">
        <v>37592</v>
      </c>
      <c r="B616" s="3" t="n">
        <f aca="false">Model!$I$28/31</f>
        <v>0</v>
      </c>
      <c r="C616" s="3" t="n">
        <f aca="false">C615+B616</f>
        <v>0</v>
      </c>
      <c r="D616" s="4" t="n">
        <f aca="false">Model!$M$36*'Daily Volumes'!C616</f>
        <v>-0</v>
      </c>
    </row>
    <row r="617" customFormat="false" ht="12.75" hidden="false" customHeight="false" outlineLevel="0" collapsed="false">
      <c r="A617" s="25" t="n">
        <v>37593</v>
      </c>
      <c r="B617" s="3" t="n">
        <f aca="false">Model!$I$28/31</f>
        <v>0</v>
      </c>
      <c r="C617" s="3" t="n">
        <f aca="false">C616+B617</f>
        <v>0</v>
      </c>
      <c r="D617" s="4" t="n">
        <f aca="false">Model!$M$36*'Daily Volumes'!C617</f>
        <v>-0</v>
      </c>
    </row>
    <row r="618" customFormat="false" ht="12.75" hidden="false" customHeight="false" outlineLevel="0" collapsed="false">
      <c r="A618" s="25" t="n">
        <v>37594</v>
      </c>
      <c r="B618" s="3" t="n">
        <f aca="false">Model!$I$28/31</f>
        <v>0</v>
      </c>
      <c r="C618" s="3" t="n">
        <f aca="false">C617+B618</f>
        <v>0</v>
      </c>
      <c r="D618" s="4" t="n">
        <f aca="false">Model!$M$36*'Daily Volumes'!C618</f>
        <v>-0</v>
      </c>
    </row>
    <row r="619" customFormat="false" ht="12.75" hidden="false" customHeight="false" outlineLevel="0" collapsed="false">
      <c r="A619" s="25" t="n">
        <v>37595</v>
      </c>
      <c r="B619" s="3" t="n">
        <f aca="false">Model!$I$28/31</f>
        <v>0</v>
      </c>
      <c r="C619" s="3" t="n">
        <f aca="false">C618+B619</f>
        <v>0</v>
      </c>
      <c r="D619" s="4" t="n">
        <f aca="false">Model!$M$36*'Daily Volumes'!C619</f>
        <v>-0</v>
      </c>
    </row>
    <row r="620" customFormat="false" ht="12.75" hidden="false" customHeight="false" outlineLevel="0" collapsed="false">
      <c r="A620" s="25" t="n">
        <v>37596</v>
      </c>
      <c r="B620" s="3" t="n">
        <f aca="false">Model!$I$28/31</f>
        <v>0</v>
      </c>
      <c r="C620" s="3" t="n">
        <f aca="false">C619+B620</f>
        <v>0</v>
      </c>
      <c r="D620" s="4" t="n">
        <f aca="false">Model!$M$36*'Daily Volumes'!C620</f>
        <v>-0</v>
      </c>
    </row>
    <row r="621" customFormat="false" ht="12.75" hidden="false" customHeight="false" outlineLevel="0" collapsed="false">
      <c r="A621" s="25" t="n">
        <v>37597</v>
      </c>
      <c r="B621" s="3" t="n">
        <f aca="false">Model!$I$28/31</f>
        <v>0</v>
      </c>
      <c r="C621" s="3" t="n">
        <f aca="false">C620+B621</f>
        <v>0</v>
      </c>
      <c r="D621" s="4" t="n">
        <f aca="false">Model!$M$36*'Daily Volumes'!C621</f>
        <v>-0</v>
      </c>
    </row>
    <row r="622" customFormat="false" ht="12.75" hidden="false" customHeight="false" outlineLevel="0" collapsed="false">
      <c r="A622" s="25" t="n">
        <v>37598</v>
      </c>
      <c r="B622" s="3" t="n">
        <f aca="false">Model!$I$28/31</f>
        <v>0</v>
      </c>
      <c r="C622" s="3" t="n">
        <f aca="false">C621+B622</f>
        <v>0</v>
      </c>
      <c r="D622" s="4" t="n">
        <f aca="false">Model!$M$36*'Daily Volumes'!C622</f>
        <v>-0</v>
      </c>
    </row>
    <row r="623" customFormat="false" ht="12.75" hidden="false" customHeight="false" outlineLevel="0" collapsed="false">
      <c r="A623" s="25" t="n">
        <v>37599</v>
      </c>
      <c r="B623" s="3" t="n">
        <f aca="false">Model!$I$28/31</f>
        <v>0</v>
      </c>
      <c r="C623" s="3" t="n">
        <f aca="false">C622+B623</f>
        <v>0</v>
      </c>
      <c r="D623" s="4" t="n">
        <f aca="false">Model!$M$36*'Daily Volumes'!C623</f>
        <v>-0</v>
      </c>
    </row>
    <row r="624" customFormat="false" ht="12.75" hidden="false" customHeight="false" outlineLevel="0" collapsed="false">
      <c r="A624" s="25" t="n">
        <v>37600</v>
      </c>
      <c r="B624" s="3" t="n">
        <f aca="false">Model!$I$28/31</f>
        <v>0</v>
      </c>
      <c r="C624" s="3" t="n">
        <f aca="false">C623+B624</f>
        <v>0</v>
      </c>
      <c r="D624" s="4" t="n">
        <f aca="false">Model!$M$36*'Daily Volumes'!C624</f>
        <v>-0</v>
      </c>
    </row>
    <row r="625" customFormat="false" ht="12.75" hidden="false" customHeight="false" outlineLevel="0" collapsed="false">
      <c r="A625" s="25" t="n">
        <v>37601</v>
      </c>
      <c r="B625" s="3" t="n">
        <f aca="false">Model!$I$28/31</f>
        <v>0</v>
      </c>
      <c r="C625" s="3" t="n">
        <f aca="false">C624+B625</f>
        <v>0</v>
      </c>
      <c r="D625" s="4" t="n">
        <f aca="false">Model!$M$36*'Daily Volumes'!C625</f>
        <v>-0</v>
      </c>
    </row>
    <row r="626" customFormat="false" ht="12.75" hidden="false" customHeight="false" outlineLevel="0" collapsed="false">
      <c r="A626" s="25" t="n">
        <v>37602</v>
      </c>
      <c r="B626" s="3" t="n">
        <f aca="false">Model!$I$28/31</f>
        <v>0</v>
      </c>
      <c r="C626" s="3" t="n">
        <f aca="false">C625+B626</f>
        <v>0</v>
      </c>
      <c r="D626" s="4" t="n">
        <f aca="false">Model!$M$36*'Daily Volumes'!C626</f>
        <v>-0</v>
      </c>
    </row>
    <row r="627" customFormat="false" ht="12.75" hidden="false" customHeight="false" outlineLevel="0" collapsed="false">
      <c r="A627" s="25" t="n">
        <v>37603</v>
      </c>
      <c r="B627" s="3" t="n">
        <f aca="false">Model!$I$28/31</f>
        <v>0</v>
      </c>
      <c r="C627" s="3" t="n">
        <f aca="false">C626+B627</f>
        <v>0</v>
      </c>
      <c r="D627" s="4" t="n">
        <f aca="false">Model!$M$36*'Daily Volumes'!C627</f>
        <v>-0</v>
      </c>
    </row>
    <row r="628" customFormat="false" ht="12.75" hidden="false" customHeight="false" outlineLevel="0" collapsed="false">
      <c r="A628" s="25" t="n">
        <v>37604</v>
      </c>
      <c r="B628" s="3" t="n">
        <f aca="false">Model!$I$28/31</f>
        <v>0</v>
      </c>
      <c r="C628" s="3" t="n">
        <f aca="false">C627+B628</f>
        <v>0</v>
      </c>
      <c r="D628" s="4" t="n">
        <f aca="false">Model!$M$36*'Daily Volumes'!C628</f>
        <v>-0</v>
      </c>
    </row>
    <row r="629" customFormat="false" ht="12.75" hidden="false" customHeight="false" outlineLevel="0" collapsed="false">
      <c r="A629" s="25" t="n">
        <v>37605</v>
      </c>
      <c r="B629" s="3" t="n">
        <f aca="false">Model!$I$28/31</f>
        <v>0</v>
      </c>
      <c r="C629" s="3" t="n">
        <f aca="false">C628+B629</f>
        <v>0</v>
      </c>
      <c r="D629" s="4" t="n">
        <f aca="false">Model!$M$36*'Daily Volumes'!C629</f>
        <v>-0</v>
      </c>
    </row>
    <row r="630" customFormat="false" ht="12.75" hidden="false" customHeight="false" outlineLevel="0" collapsed="false">
      <c r="A630" s="25" t="n">
        <v>37606</v>
      </c>
      <c r="B630" s="3" t="n">
        <f aca="false">Model!$I$28/31</f>
        <v>0</v>
      </c>
      <c r="C630" s="3" t="n">
        <f aca="false">C629+B630</f>
        <v>0</v>
      </c>
      <c r="D630" s="4" t="n">
        <f aca="false">Model!$M$36*'Daily Volumes'!C630</f>
        <v>-0</v>
      </c>
    </row>
    <row r="631" customFormat="false" ht="12.75" hidden="false" customHeight="false" outlineLevel="0" collapsed="false">
      <c r="A631" s="25" t="n">
        <v>37607</v>
      </c>
      <c r="B631" s="3" t="n">
        <f aca="false">Model!$I$28/31</f>
        <v>0</v>
      </c>
      <c r="C631" s="3" t="n">
        <f aca="false">C630+B631</f>
        <v>0</v>
      </c>
      <c r="D631" s="4" t="n">
        <f aca="false">Model!$M$36*'Daily Volumes'!C631</f>
        <v>-0</v>
      </c>
    </row>
    <row r="632" customFormat="false" ht="12.75" hidden="false" customHeight="false" outlineLevel="0" collapsed="false">
      <c r="A632" s="25" t="n">
        <v>37608</v>
      </c>
      <c r="B632" s="3" t="n">
        <f aca="false">Model!$I$28/31</f>
        <v>0</v>
      </c>
      <c r="C632" s="3" t="n">
        <f aca="false">C631+B632</f>
        <v>0</v>
      </c>
      <c r="D632" s="4" t="n">
        <f aca="false">Model!$M$36*'Daily Volumes'!C632</f>
        <v>-0</v>
      </c>
    </row>
    <row r="633" customFormat="false" ht="12.75" hidden="false" customHeight="false" outlineLevel="0" collapsed="false">
      <c r="A633" s="25" t="n">
        <v>37609</v>
      </c>
      <c r="B633" s="3" t="n">
        <f aca="false">Model!$I$28/31</f>
        <v>0</v>
      </c>
      <c r="C633" s="3" t="n">
        <f aca="false">C632+B633</f>
        <v>0</v>
      </c>
      <c r="D633" s="4" t="n">
        <f aca="false">Model!$M$36*'Daily Volumes'!C633</f>
        <v>-0</v>
      </c>
    </row>
    <row r="634" customFormat="false" ht="12.75" hidden="false" customHeight="false" outlineLevel="0" collapsed="false">
      <c r="A634" s="25" t="n">
        <v>37610</v>
      </c>
      <c r="B634" s="3" t="n">
        <f aca="false">Model!$I$28/31</f>
        <v>0</v>
      </c>
      <c r="C634" s="3" t="n">
        <f aca="false">C633+B634</f>
        <v>0</v>
      </c>
      <c r="D634" s="4" t="n">
        <f aca="false">Model!$M$36*'Daily Volumes'!C634</f>
        <v>-0</v>
      </c>
    </row>
    <row r="635" customFormat="false" ht="12.75" hidden="false" customHeight="false" outlineLevel="0" collapsed="false">
      <c r="A635" s="25" t="n">
        <v>37611</v>
      </c>
      <c r="B635" s="3" t="n">
        <f aca="false">Model!$I$28/31</f>
        <v>0</v>
      </c>
      <c r="C635" s="3" t="n">
        <f aca="false">C634+B635</f>
        <v>0</v>
      </c>
      <c r="D635" s="4" t="n">
        <f aca="false">Model!$M$36*'Daily Volumes'!C635</f>
        <v>-0</v>
      </c>
    </row>
    <row r="636" customFormat="false" ht="12.75" hidden="false" customHeight="false" outlineLevel="0" collapsed="false">
      <c r="A636" s="25" t="n">
        <v>37612</v>
      </c>
      <c r="B636" s="3" t="n">
        <f aca="false">Model!$I$28/31</f>
        <v>0</v>
      </c>
      <c r="C636" s="3" t="n">
        <f aca="false">C635+B636</f>
        <v>0</v>
      </c>
      <c r="D636" s="4" t="n">
        <f aca="false">Model!$M$36*'Daily Volumes'!C636</f>
        <v>-0</v>
      </c>
    </row>
    <row r="637" customFormat="false" ht="12.75" hidden="false" customHeight="false" outlineLevel="0" collapsed="false">
      <c r="A637" s="25" t="n">
        <v>37613</v>
      </c>
      <c r="B637" s="3" t="n">
        <f aca="false">Model!$I$28/31</f>
        <v>0</v>
      </c>
      <c r="C637" s="3" t="n">
        <f aca="false">C636+B637</f>
        <v>0</v>
      </c>
      <c r="D637" s="4" t="n">
        <f aca="false">Model!$M$36*'Daily Volumes'!C637</f>
        <v>-0</v>
      </c>
    </row>
    <row r="638" customFormat="false" ht="12.75" hidden="false" customHeight="false" outlineLevel="0" collapsed="false">
      <c r="A638" s="25" t="n">
        <v>37614</v>
      </c>
      <c r="B638" s="3" t="n">
        <f aca="false">Model!$I$28/31</f>
        <v>0</v>
      </c>
      <c r="C638" s="3" t="n">
        <f aca="false">C637+B638</f>
        <v>0</v>
      </c>
      <c r="D638" s="4" t="n">
        <f aca="false">Model!$M$36*'Daily Volumes'!C638</f>
        <v>-0</v>
      </c>
    </row>
    <row r="639" customFormat="false" ht="12.75" hidden="false" customHeight="false" outlineLevel="0" collapsed="false">
      <c r="A639" s="25" t="n">
        <v>37615</v>
      </c>
      <c r="B639" s="3" t="n">
        <f aca="false">Model!$I$28/31</f>
        <v>0</v>
      </c>
      <c r="C639" s="3" t="n">
        <f aca="false">C638+B639</f>
        <v>0</v>
      </c>
      <c r="D639" s="4" t="n">
        <f aca="false">Model!$M$36*'Daily Volumes'!C639</f>
        <v>-0</v>
      </c>
    </row>
    <row r="640" customFormat="false" ht="12.75" hidden="false" customHeight="false" outlineLevel="0" collapsed="false">
      <c r="A640" s="25" t="n">
        <v>37616</v>
      </c>
      <c r="B640" s="3" t="n">
        <f aca="false">Model!$I$28/31</f>
        <v>0</v>
      </c>
      <c r="C640" s="3" t="n">
        <f aca="false">C639+B640</f>
        <v>0</v>
      </c>
      <c r="D640" s="4" t="n">
        <f aca="false">Model!$M$36*'Daily Volumes'!C640</f>
        <v>-0</v>
      </c>
    </row>
    <row r="641" customFormat="false" ht="12.75" hidden="false" customHeight="false" outlineLevel="0" collapsed="false">
      <c r="A641" s="25" t="n">
        <v>37617</v>
      </c>
      <c r="B641" s="3" t="n">
        <f aca="false">Model!$I$28/31</f>
        <v>0</v>
      </c>
      <c r="C641" s="3" t="n">
        <f aca="false">C640+B641</f>
        <v>0</v>
      </c>
      <c r="D641" s="4" t="n">
        <f aca="false">Model!$M$36*'Daily Volumes'!C641</f>
        <v>-0</v>
      </c>
    </row>
    <row r="642" customFormat="false" ht="12.75" hidden="false" customHeight="false" outlineLevel="0" collapsed="false">
      <c r="A642" s="25" t="n">
        <v>37618</v>
      </c>
      <c r="B642" s="3" t="n">
        <f aca="false">Model!$I$28/31</f>
        <v>0</v>
      </c>
      <c r="C642" s="3" t="n">
        <f aca="false">C641+B642</f>
        <v>0</v>
      </c>
      <c r="D642" s="4" t="n">
        <f aca="false">Model!$M$36*'Daily Volumes'!C642</f>
        <v>-0</v>
      </c>
    </row>
    <row r="643" customFormat="false" ht="12.75" hidden="false" customHeight="false" outlineLevel="0" collapsed="false">
      <c r="A643" s="25" t="n">
        <v>37619</v>
      </c>
      <c r="B643" s="3" t="n">
        <f aca="false">Model!$I$28/31</f>
        <v>0</v>
      </c>
      <c r="C643" s="3" t="n">
        <f aca="false">C642+B643</f>
        <v>0</v>
      </c>
      <c r="D643" s="4" t="n">
        <f aca="false">Model!$M$36*'Daily Volumes'!C643</f>
        <v>-0</v>
      </c>
    </row>
    <row r="644" customFormat="false" ht="12.75" hidden="false" customHeight="false" outlineLevel="0" collapsed="false">
      <c r="A644" s="25" t="n">
        <v>37620</v>
      </c>
      <c r="B644" s="3" t="n">
        <f aca="false">Model!$I$28/31</f>
        <v>0</v>
      </c>
      <c r="C644" s="3" t="n">
        <f aca="false">C643+B644</f>
        <v>0</v>
      </c>
      <c r="D644" s="4" t="n">
        <f aca="false">Model!$M$36*'Daily Volumes'!C644</f>
        <v>-0</v>
      </c>
    </row>
    <row r="645" customFormat="false" ht="12.75" hidden="false" customHeight="false" outlineLevel="0" collapsed="false">
      <c r="A645" s="25" t="n">
        <v>37621</v>
      </c>
      <c r="B645" s="3" t="n">
        <f aca="false">Model!$I$28/31</f>
        <v>0</v>
      </c>
      <c r="C645" s="3" t="n">
        <f aca="false">C644+B645</f>
        <v>0</v>
      </c>
      <c r="D645" s="4" t="n">
        <f aca="false">Model!$M$36*'Daily Volumes'!C645</f>
        <v>-0</v>
      </c>
    </row>
    <row r="646" customFormat="false" ht="12.75" hidden="false" customHeight="false" outlineLevel="0" collapsed="false">
      <c r="A646" s="25" t="n">
        <v>37622</v>
      </c>
      <c r="B646" s="3" t="n">
        <f aca="false">Model!$I$29/31</f>
        <v>0</v>
      </c>
      <c r="C646" s="3" t="n">
        <f aca="false">C645+B646</f>
        <v>0</v>
      </c>
      <c r="D646" s="4" t="n">
        <f aca="false">Model!$M$36*'Daily Volumes'!C646</f>
        <v>-0</v>
      </c>
    </row>
    <row r="647" customFormat="false" ht="12.75" hidden="false" customHeight="false" outlineLevel="0" collapsed="false">
      <c r="A647" s="25" t="n">
        <v>37623</v>
      </c>
      <c r="B647" s="3" t="n">
        <f aca="false">Model!$I$29/31</f>
        <v>0</v>
      </c>
      <c r="C647" s="3" t="n">
        <f aca="false">C646+B647</f>
        <v>0</v>
      </c>
      <c r="D647" s="4" t="n">
        <f aca="false">Model!$M$36*'Daily Volumes'!C647</f>
        <v>-0</v>
      </c>
    </row>
    <row r="648" customFormat="false" ht="12.75" hidden="false" customHeight="false" outlineLevel="0" collapsed="false">
      <c r="A648" s="25" t="n">
        <v>37624</v>
      </c>
      <c r="B648" s="3" t="n">
        <f aca="false">Model!$I$29/31</f>
        <v>0</v>
      </c>
      <c r="C648" s="3" t="n">
        <f aca="false">C647+B648</f>
        <v>0</v>
      </c>
      <c r="D648" s="4" t="n">
        <f aca="false">Model!$M$36*'Daily Volumes'!C648</f>
        <v>-0</v>
      </c>
    </row>
    <row r="649" customFormat="false" ht="12.75" hidden="false" customHeight="false" outlineLevel="0" collapsed="false">
      <c r="A649" s="25" t="n">
        <v>37625</v>
      </c>
      <c r="B649" s="3" t="n">
        <f aca="false">Model!$I$29/31</f>
        <v>0</v>
      </c>
      <c r="C649" s="3" t="n">
        <f aca="false">C648+B649</f>
        <v>0</v>
      </c>
      <c r="D649" s="4" t="n">
        <f aca="false">Model!$M$36*'Daily Volumes'!C649</f>
        <v>-0</v>
      </c>
    </row>
    <row r="650" customFormat="false" ht="12.75" hidden="false" customHeight="false" outlineLevel="0" collapsed="false">
      <c r="A650" s="25" t="n">
        <v>37626</v>
      </c>
      <c r="B650" s="3" t="n">
        <f aca="false">Model!$I$29/31</f>
        <v>0</v>
      </c>
      <c r="C650" s="3" t="n">
        <f aca="false">C649+B650</f>
        <v>0</v>
      </c>
      <c r="D650" s="4" t="n">
        <f aca="false">Model!$M$36*'Daily Volumes'!C650</f>
        <v>-0</v>
      </c>
    </row>
    <row r="651" customFormat="false" ht="12.75" hidden="false" customHeight="false" outlineLevel="0" collapsed="false">
      <c r="A651" s="25" t="n">
        <v>37627</v>
      </c>
      <c r="B651" s="3" t="n">
        <f aca="false">Model!$I$29/31</f>
        <v>0</v>
      </c>
      <c r="C651" s="3" t="n">
        <f aca="false">C650+B651</f>
        <v>0</v>
      </c>
      <c r="D651" s="4" t="n">
        <f aca="false">Model!$M$36*'Daily Volumes'!C651</f>
        <v>-0</v>
      </c>
    </row>
    <row r="652" customFormat="false" ht="12.75" hidden="false" customHeight="false" outlineLevel="0" collapsed="false">
      <c r="A652" s="25" t="n">
        <v>37628</v>
      </c>
      <c r="B652" s="3" t="n">
        <f aca="false">Model!$I$29/31</f>
        <v>0</v>
      </c>
      <c r="C652" s="3" t="n">
        <f aca="false">C651+B652</f>
        <v>0</v>
      </c>
      <c r="D652" s="4" t="n">
        <f aca="false">Model!$M$36*'Daily Volumes'!C652</f>
        <v>-0</v>
      </c>
    </row>
    <row r="653" customFormat="false" ht="12.75" hidden="false" customHeight="false" outlineLevel="0" collapsed="false">
      <c r="A653" s="25" t="n">
        <v>37629</v>
      </c>
      <c r="B653" s="3" t="n">
        <f aca="false">Model!$I$29/31</f>
        <v>0</v>
      </c>
      <c r="C653" s="3" t="n">
        <f aca="false">C652+B653</f>
        <v>0</v>
      </c>
      <c r="D653" s="4" t="n">
        <f aca="false">Model!$M$36*'Daily Volumes'!C653</f>
        <v>-0</v>
      </c>
    </row>
    <row r="654" customFormat="false" ht="12.75" hidden="false" customHeight="false" outlineLevel="0" collapsed="false">
      <c r="A654" s="25" t="n">
        <v>37630</v>
      </c>
      <c r="B654" s="3" t="n">
        <f aca="false">Model!$I$29/31</f>
        <v>0</v>
      </c>
      <c r="C654" s="3" t="n">
        <f aca="false">C653+B654</f>
        <v>0</v>
      </c>
      <c r="D654" s="4" t="n">
        <f aca="false">Model!$M$36*'Daily Volumes'!C654</f>
        <v>-0</v>
      </c>
    </row>
    <row r="655" customFormat="false" ht="12.75" hidden="false" customHeight="false" outlineLevel="0" collapsed="false">
      <c r="A655" s="25" t="n">
        <v>37631</v>
      </c>
      <c r="B655" s="3" t="n">
        <f aca="false">Model!$I$29/31</f>
        <v>0</v>
      </c>
      <c r="C655" s="3" t="n">
        <f aca="false">C654+B655</f>
        <v>0</v>
      </c>
      <c r="D655" s="4" t="n">
        <f aca="false">Model!$M$36*'Daily Volumes'!C655</f>
        <v>-0</v>
      </c>
    </row>
    <row r="656" customFormat="false" ht="12.75" hidden="false" customHeight="false" outlineLevel="0" collapsed="false">
      <c r="A656" s="25" t="n">
        <v>37632</v>
      </c>
      <c r="B656" s="3" t="n">
        <f aca="false">Model!$I$29/31</f>
        <v>0</v>
      </c>
      <c r="C656" s="3" t="n">
        <f aca="false">C655+B656</f>
        <v>0</v>
      </c>
      <c r="D656" s="4" t="n">
        <f aca="false">Model!$M$36*'Daily Volumes'!C656</f>
        <v>-0</v>
      </c>
    </row>
    <row r="657" customFormat="false" ht="12.75" hidden="false" customHeight="false" outlineLevel="0" collapsed="false">
      <c r="A657" s="25" t="n">
        <v>37633</v>
      </c>
      <c r="B657" s="3" t="n">
        <f aca="false">Model!$I$29/31</f>
        <v>0</v>
      </c>
      <c r="C657" s="3" t="n">
        <f aca="false">C656+B657</f>
        <v>0</v>
      </c>
      <c r="D657" s="4" t="n">
        <f aca="false">Model!$M$36*'Daily Volumes'!C657</f>
        <v>-0</v>
      </c>
    </row>
    <row r="658" customFormat="false" ht="12.75" hidden="false" customHeight="false" outlineLevel="0" collapsed="false">
      <c r="A658" s="25" t="n">
        <v>37634</v>
      </c>
      <c r="B658" s="3" t="n">
        <f aca="false">Model!$I$29/31</f>
        <v>0</v>
      </c>
      <c r="C658" s="3" t="n">
        <f aca="false">C657+B658</f>
        <v>0</v>
      </c>
      <c r="D658" s="4" t="n">
        <f aca="false">Model!$M$36*'Daily Volumes'!C658</f>
        <v>-0</v>
      </c>
    </row>
    <row r="659" customFormat="false" ht="12.75" hidden="false" customHeight="false" outlineLevel="0" collapsed="false">
      <c r="A659" s="25" t="n">
        <v>37635</v>
      </c>
      <c r="B659" s="3" t="n">
        <f aca="false">Model!$I$29/31</f>
        <v>0</v>
      </c>
      <c r="C659" s="3" t="n">
        <f aca="false">C658+B659</f>
        <v>0</v>
      </c>
      <c r="D659" s="4" t="n">
        <f aca="false">Model!$M$36*'Daily Volumes'!C659</f>
        <v>-0</v>
      </c>
    </row>
    <row r="660" customFormat="false" ht="12.75" hidden="false" customHeight="false" outlineLevel="0" collapsed="false">
      <c r="A660" s="25" t="n">
        <v>37636</v>
      </c>
      <c r="B660" s="3" t="n">
        <f aca="false">Model!$I$29/31</f>
        <v>0</v>
      </c>
      <c r="C660" s="3" t="n">
        <f aca="false">C659+B660</f>
        <v>0</v>
      </c>
      <c r="D660" s="4" t="n">
        <f aca="false">Model!$M$36*'Daily Volumes'!C660</f>
        <v>-0</v>
      </c>
    </row>
    <row r="661" customFormat="false" ht="12.75" hidden="false" customHeight="false" outlineLevel="0" collapsed="false">
      <c r="A661" s="25" t="n">
        <v>37637</v>
      </c>
      <c r="B661" s="3" t="n">
        <f aca="false">Model!$I$29/31</f>
        <v>0</v>
      </c>
      <c r="C661" s="3" t="n">
        <f aca="false">C660+B661</f>
        <v>0</v>
      </c>
      <c r="D661" s="4" t="n">
        <f aca="false">Model!$M$36*'Daily Volumes'!C661</f>
        <v>-0</v>
      </c>
    </row>
    <row r="662" customFormat="false" ht="12.75" hidden="false" customHeight="false" outlineLevel="0" collapsed="false">
      <c r="A662" s="25" t="n">
        <v>37638</v>
      </c>
      <c r="B662" s="3" t="n">
        <f aca="false">Model!$I$29/31</f>
        <v>0</v>
      </c>
      <c r="C662" s="3" t="n">
        <f aca="false">C661+B662</f>
        <v>0</v>
      </c>
      <c r="D662" s="4" t="n">
        <f aca="false">Model!$M$36*'Daily Volumes'!C662</f>
        <v>-0</v>
      </c>
    </row>
    <row r="663" customFormat="false" ht="12.75" hidden="false" customHeight="false" outlineLevel="0" collapsed="false">
      <c r="A663" s="25" t="n">
        <v>37639</v>
      </c>
      <c r="B663" s="3" t="n">
        <f aca="false">Model!$I$29/31</f>
        <v>0</v>
      </c>
      <c r="C663" s="3" t="n">
        <f aca="false">C662+B663</f>
        <v>0</v>
      </c>
      <c r="D663" s="4" t="n">
        <f aca="false">Model!$M$36*'Daily Volumes'!C663</f>
        <v>-0</v>
      </c>
    </row>
    <row r="664" customFormat="false" ht="12.75" hidden="false" customHeight="false" outlineLevel="0" collapsed="false">
      <c r="A664" s="25" t="n">
        <v>37640</v>
      </c>
      <c r="B664" s="3" t="n">
        <f aca="false">Model!$I$29/31</f>
        <v>0</v>
      </c>
      <c r="C664" s="3" t="n">
        <f aca="false">C663+B664</f>
        <v>0</v>
      </c>
      <c r="D664" s="4" t="n">
        <f aca="false">Model!$M$36*'Daily Volumes'!C664</f>
        <v>-0</v>
      </c>
    </row>
    <row r="665" customFormat="false" ht="12.75" hidden="false" customHeight="false" outlineLevel="0" collapsed="false">
      <c r="A665" s="25" t="n">
        <v>37641</v>
      </c>
      <c r="B665" s="3" t="n">
        <f aca="false">Model!$I$29/31</f>
        <v>0</v>
      </c>
      <c r="C665" s="3" t="n">
        <f aca="false">C664+B665</f>
        <v>0</v>
      </c>
      <c r="D665" s="4" t="n">
        <f aca="false">Model!$M$36*'Daily Volumes'!C665</f>
        <v>-0</v>
      </c>
    </row>
    <row r="666" customFormat="false" ht="12.75" hidden="false" customHeight="false" outlineLevel="0" collapsed="false">
      <c r="A666" s="25" t="n">
        <v>37642</v>
      </c>
      <c r="B666" s="3" t="n">
        <f aca="false">Model!$I$29/31</f>
        <v>0</v>
      </c>
      <c r="C666" s="3" t="n">
        <f aca="false">C665+B666</f>
        <v>0</v>
      </c>
      <c r="D666" s="4" t="n">
        <f aca="false">Model!$M$36*'Daily Volumes'!C666</f>
        <v>-0</v>
      </c>
    </row>
    <row r="667" customFormat="false" ht="12.75" hidden="false" customHeight="false" outlineLevel="0" collapsed="false">
      <c r="A667" s="25" t="n">
        <v>37643</v>
      </c>
      <c r="B667" s="3" t="n">
        <f aca="false">Model!$I$29/31</f>
        <v>0</v>
      </c>
      <c r="C667" s="3" t="n">
        <f aca="false">C666+B667</f>
        <v>0</v>
      </c>
      <c r="D667" s="4" t="n">
        <f aca="false">Model!$M$36*'Daily Volumes'!C667</f>
        <v>-0</v>
      </c>
    </row>
    <row r="668" customFormat="false" ht="12.75" hidden="false" customHeight="false" outlineLevel="0" collapsed="false">
      <c r="A668" s="25" t="n">
        <v>37644</v>
      </c>
      <c r="B668" s="3" t="n">
        <f aca="false">Model!$I$29/31</f>
        <v>0</v>
      </c>
      <c r="C668" s="3" t="n">
        <f aca="false">C667+B668</f>
        <v>0</v>
      </c>
      <c r="D668" s="4" t="n">
        <f aca="false">Model!$M$36*'Daily Volumes'!C668</f>
        <v>-0</v>
      </c>
    </row>
    <row r="669" customFormat="false" ht="12.75" hidden="false" customHeight="false" outlineLevel="0" collapsed="false">
      <c r="A669" s="25" t="n">
        <v>37645</v>
      </c>
      <c r="B669" s="3" t="n">
        <f aca="false">Model!$I$29/31</f>
        <v>0</v>
      </c>
      <c r="C669" s="3" t="n">
        <f aca="false">C668+B669</f>
        <v>0</v>
      </c>
      <c r="D669" s="4" t="n">
        <f aca="false">Model!$M$36*'Daily Volumes'!C669</f>
        <v>-0</v>
      </c>
    </row>
    <row r="670" customFormat="false" ht="12.75" hidden="false" customHeight="false" outlineLevel="0" collapsed="false">
      <c r="A670" s="25" t="n">
        <v>37646</v>
      </c>
      <c r="B670" s="3" t="n">
        <f aca="false">Model!$I$29/31</f>
        <v>0</v>
      </c>
      <c r="C670" s="3" t="n">
        <f aca="false">C669+B670</f>
        <v>0</v>
      </c>
      <c r="D670" s="4" t="n">
        <f aca="false">Model!$M$36*'Daily Volumes'!C670</f>
        <v>-0</v>
      </c>
    </row>
    <row r="671" customFormat="false" ht="12.75" hidden="false" customHeight="false" outlineLevel="0" collapsed="false">
      <c r="A671" s="25" t="n">
        <v>37647</v>
      </c>
      <c r="B671" s="3" t="n">
        <f aca="false">Model!$I$29/31</f>
        <v>0</v>
      </c>
      <c r="C671" s="3" t="n">
        <f aca="false">C670+B671</f>
        <v>0</v>
      </c>
      <c r="D671" s="4" t="n">
        <f aca="false">Model!$M$36*'Daily Volumes'!C671</f>
        <v>-0</v>
      </c>
    </row>
    <row r="672" customFormat="false" ht="12.75" hidden="false" customHeight="false" outlineLevel="0" collapsed="false">
      <c r="A672" s="25" t="n">
        <v>37648</v>
      </c>
      <c r="B672" s="3" t="n">
        <f aca="false">Model!$I$29/31</f>
        <v>0</v>
      </c>
      <c r="C672" s="3" t="n">
        <f aca="false">C671+B672</f>
        <v>0</v>
      </c>
      <c r="D672" s="4" t="n">
        <f aca="false">Model!$M$36*'Daily Volumes'!C672</f>
        <v>-0</v>
      </c>
    </row>
    <row r="673" customFormat="false" ht="12.75" hidden="false" customHeight="false" outlineLevel="0" collapsed="false">
      <c r="A673" s="25" t="n">
        <v>37649</v>
      </c>
      <c r="B673" s="3" t="n">
        <f aca="false">Model!$I$29/31</f>
        <v>0</v>
      </c>
      <c r="C673" s="3" t="n">
        <f aca="false">C672+B673</f>
        <v>0</v>
      </c>
      <c r="D673" s="4" t="n">
        <f aca="false">Model!$M$36*'Daily Volumes'!C673</f>
        <v>-0</v>
      </c>
    </row>
    <row r="674" customFormat="false" ht="12.75" hidden="false" customHeight="false" outlineLevel="0" collapsed="false">
      <c r="A674" s="25" t="n">
        <v>37650</v>
      </c>
      <c r="B674" s="3" t="n">
        <f aca="false">Model!$I$29/31</f>
        <v>0</v>
      </c>
      <c r="C674" s="3" t="n">
        <f aca="false">C673+B674</f>
        <v>0</v>
      </c>
      <c r="D674" s="4" t="n">
        <f aca="false">Model!$M$36*'Daily Volumes'!C674</f>
        <v>-0</v>
      </c>
    </row>
    <row r="675" customFormat="false" ht="12.75" hidden="false" customHeight="false" outlineLevel="0" collapsed="false">
      <c r="A675" s="25" t="n">
        <v>37651</v>
      </c>
      <c r="B675" s="3" t="n">
        <f aca="false">Model!$I$29/31</f>
        <v>0</v>
      </c>
      <c r="C675" s="3" t="n">
        <f aca="false">C674+B675</f>
        <v>0</v>
      </c>
      <c r="D675" s="4" t="n">
        <f aca="false">Model!$M$36*'Daily Volumes'!C675</f>
        <v>-0</v>
      </c>
    </row>
    <row r="676" customFormat="false" ht="12.75" hidden="false" customHeight="false" outlineLevel="0" collapsed="false">
      <c r="A676" s="25" t="n">
        <v>37652</v>
      </c>
      <c r="B676" s="3" t="n">
        <f aca="false">Model!$I$29/31</f>
        <v>0</v>
      </c>
      <c r="C676" s="3" t="n">
        <f aca="false">C675+B676</f>
        <v>0</v>
      </c>
      <c r="D676" s="4" t="n">
        <f aca="false">Model!$M$36*'Daily Volumes'!C676</f>
        <v>-0</v>
      </c>
    </row>
    <row r="677" customFormat="false" ht="12.75" hidden="false" customHeight="false" outlineLevel="0" collapsed="false">
      <c r="A677" s="25" t="n">
        <v>37653</v>
      </c>
      <c r="B677" s="3" t="n">
        <f aca="false">Model!$I$30/28</f>
        <v>0</v>
      </c>
      <c r="C677" s="3" t="n">
        <f aca="false">C676+B677</f>
        <v>0</v>
      </c>
      <c r="D677" s="4" t="n">
        <f aca="false">Model!$M$36*'Daily Volumes'!C677</f>
        <v>-0</v>
      </c>
    </row>
    <row r="678" customFormat="false" ht="12.75" hidden="false" customHeight="false" outlineLevel="0" collapsed="false">
      <c r="A678" s="25" t="n">
        <v>37654</v>
      </c>
      <c r="B678" s="3" t="n">
        <f aca="false">Model!$I$30/28</f>
        <v>0</v>
      </c>
      <c r="C678" s="3" t="n">
        <f aca="false">C677+B678</f>
        <v>0</v>
      </c>
      <c r="D678" s="4" t="n">
        <f aca="false">Model!$M$36*'Daily Volumes'!C678</f>
        <v>-0</v>
      </c>
    </row>
    <row r="679" customFormat="false" ht="12.75" hidden="false" customHeight="false" outlineLevel="0" collapsed="false">
      <c r="A679" s="25" t="n">
        <v>37655</v>
      </c>
      <c r="B679" s="3" t="n">
        <f aca="false">Model!$I$30/28</f>
        <v>0</v>
      </c>
      <c r="C679" s="3" t="n">
        <f aca="false">C678+B679</f>
        <v>0</v>
      </c>
      <c r="D679" s="4" t="n">
        <f aca="false">Model!$M$36*'Daily Volumes'!C679</f>
        <v>-0</v>
      </c>
    </row>
    <row r="680" customFormat="false" ht="12.75" hidden="false" customHeight="false" outlineLevel="0" collapsed="false">
      <c r="A680" s="25" t="n">
        <v>37656</v>
      </c>
      <c r="B680" s="3" t="n">
        <f aca="false">Model!$I$30/28</f>
        <v>0</v>
      </c>
      <c r="C680" s="3" t="n">
        <f aca="false">C679+B680</f>
        <v>0</v>
      </c>
      <c r="D680" s="4" t="n">
        <f aca="false">Model!$M$36*'Daily Volumes'!C680</f>
        <v>-0</v>
      </c>
    </row>
    <row r="681" customFormat="false" ht="12.75" hidden="false" customHeight="false" outlineLevel="0" collapsed="false">
      <c r="A681" s="25" t="n">
        <v>37657</v>
      </c>
      <c r="B681" s="3" t="n">
        <f aca="false">Model!$I$30/28</f>
        <v>0</v>
      </c>
      <c r="C681" s="3" t="n">
        <f aca="false">C680+B681</f>
        <v>0</v>
      </c>
      <c r="D681" s="4" t="n">
        <f aca="false">Model!$M$36*'Daily Volumes'!C681</f>
        <v>-0</v>
      </c>
    </row>
    <row r="682" customFormat="false" ht="12.75" hidden="false" customHeight="false" outlineLevel="0" collapsed="false">
      <c r="A682" s="25" t="n">
        <v>37658</v>
      </c>
      <c r="B682" s="3" t="n">
        <f aca="false">Model!$I$30/28</f>
        <v>0</v>
      </c>
      <c r="C682" s="3" t="n">
        <f aca="false">C681+B682</f>
        <v>0</v>
      </c>
      <c r="D682" s="4" t="n">
        <f aca="false">Model!$M$36*'Daily Volumes'!C682</f>
        <v>-0</v>
      </c>
    </row>
    <row r="683" customFormat="false" ht="12.75" hidden="false" customHeight="false" outlineLevel="0" collapsed="false">
      <c r="A683" s="25" t="n">
        <v>37659</v>
      </c>
      <c r="B683" s="3" t="n">
        <f aca="false">Model!$I$30/28</f>
        <v>0</v>
      </c>
      <c r="C683" s="3" t="n">
        <f aca="false">C682+B683</f>
        <v>0</v>
      </c>
      <c r="D683" s="4" t="n">
        <f aca="false">Model!$M$36*'Daily Volumes'!C683</f>
        <v>-0</v>
      </c>
    </row>
    <row r="684" customFormat="false" ht="12.75" hidden="false" customHeight="false" outlineLevel="0" collapsed="false">
      <c r="A684" s="25" t="n">
        <v>37660</v>
      </c>
      <c r="B684" s="3" t="n">
        <f aca="false">Model!$I$30/28</f>
        <v>0</v>
      </c>
      <c r="C684" s="3" t="n">
        <f aca="false">C683+B684</f>
        <v>0</v>
      </c>
      <c r="D684" s="4" t="n">
        <f aca="false">Model!$M$36*'Daily Volumes'!C684</f>
        <v>-0</v>
      </c>
    </row>
    <row r="685" customFormat="false" ht="12.75" hidden="false" customHeight="false" outlineLevel="0" collapsed="false">
      <c r="A685" s="25" t="n">
        <v>37661</v>
      </c>
      <c r="B685" s="3" t="n">
        <f aca="false">Model!$I$30/28</f>
        <v>0</v>
      </c>
      <c r="C685" s="3" t="n">
        <f aca="false">C684+B685</f>
        <v>0</v>
      </c>
      <c r="D685" s="4" t="n">
        <f aca="false">Model!$M$36*'Daily Volumes'!C685</f>
        <v>-0</v>
      </c>
    </row>
    <row r="686" customFormat="false" ht="12.75" hidden="false" customHeight="false" outlineLevel="0" collapsed="false">
      <c r="A686" s="25" t="n">
        <v>37662</v>
      </c>
      <c r="B686" s="3" t="n">
        <f aca="false">Model!$I$30/28</f>
        <v>0</v>
      </c>
      <c r="C686" s="3" t="n">
        <f aca="false">C685+B686</f>
        <v>0</v>
      </c>
      <c r="D686" s="4" t="n">
        <f aca="false">Model!$M$36*'Daily Volumes'!C686</f>
        <v>-0</v>
      </c>
    </row>
    <row r="687" customFormat="false" ht="12.75" hidden="false" customHeight="false" outlineLevel="0" collapsed="false">
      <c r="A687" s="25" t="n">
        <v>37663</v>
      </c>
      <c r="B687" s="3" t="n">
        <f aca="false">Model!$I$30/28</f>
        <v>0</v>
      </c>
      <c r="C687" s="3" t="n">
        <f aca="false">C686+B687</f>
        <v>0</v>
      </c>
      <c r="D687" s="4" t="n">
        <f aca="false">Model!$M$36*'Daily Volumes'!C687</f>
        <v>-0</v>
      </c>
    </row>
    <row r="688" customFormat="false" ht="12.75" hidden="false" customHeight="false" outlineLevel="0" collapsed="false">
      <c r="A688" s="25" t="n">
        <v>37664</v>
      </c>
      <c r="B688" s="3" t="n">
        <f aca="false">Model!$I$30/28</f>
        <v>0</v>
      </c>
      <c r="C688" s="3" t="n">
        <f aca="false">C687+B688</f>
        <v>0</v>
      </c>
      <c r="D688" s="4" t="n">
        <f aca="false">Model!$M$36*'Daily Volumes'!C688</f>
        <v>-0</v>
      </c>
    </row>
    <row r="689" customFormat="false" ht="12.75" hidden="false" customHeight="false" outlineLevel="0" collapsed="false">
      <c r="A689" s="25" t="n">
        <v>37665</v>
      </c>
      <c r="B689" s="3" t="n">
        <f aca="false">Model!$I$30/28</f>
        <v>0</v>
      </c>
      <c r="C689" s="3" t="n">
        <f aca="false">C688+B689</f>
        <v>0</v>
      </c>
      <c r="D689" s="4" t="n">
        <f aca="false">Model!$M$36*'Daily Volumes'!C689</f>
        <v>-0</v>
      </c>
    </row>
    <row r="690" customFormat="false" ht="12.75" hidden="false" customHeight="false" outlineLevel="0" collapsed="false">
      <c r="A690" s="25" t="n">
        <v>37666</v>
      </c>
      <c r="B690" s="3" t="n">
        <f aca="false">Model!$I$30/28</f>
        <v>0</v>
      </c>
      <c r="C690" s="3" t="n">
        <f aca="false">C689+B690</f>
        <v>0</v>
      </c>
      <c r="D690" s="4" t="n">
        <f aca="false">Model!$M$36*'Daily Volumes'!C690</f>
        <v>-0</v>
      </c>
    </row>
    <row r="691" customFormat="false" ht="12.75" hidden="false" customHeight="false" outlineLevel="0" collapsed="false">
      <c r="A691" s="25" t="n">
        <v>37667</v>
      </c>
      <c r="B691" s="3" t="n">
        <f aca="false">Model!$I$30/28</f>
        <v>0</v>
      </c>
      <c r="C691" s="3" t="n">
        <f aca="false">C690+B691</f>
        <v>0</v>
      </c>
      <c r="D691" s="4" t="n">
        <f aca="false">Model!$M$36*'Daily Volumes'!C691</f>
        <v>-0</v>
      </c>
    </row>
    <row r="692" customFormat="false" ht="12.75" hidden="false" customHeight="false" outlineLevel="0" collapsed="false">
      <c r="A692" s="25" t="n">
        <v>37668</v>
      </c>
      <c r="B692" s="3" t="n">
        <f aca="false">Model!$I$30/28</f>
        <v>0</v>
      </c>
      <c r="C692" s="3" t="n">
        <f aca="false">C691+B692</f>
        <v>0</v>
      </c>
      <c r="D692" s="4" t="n">
        <f aca="false">Model!$M$36*'Daily Volumes'!C692</f>
        <v>-0</v>
      </c>
    </row>
    <row r="693" customFormat="false" ht="12.75" hidden="false" customHeight="false" outlineLevel="0" collapsed="false">
      <c r="A693" s="25" t="n">
        <v>37669</v>
      </c>
      <c r="B693" s="3" t="n">
        <f aca="false">Model!$I$30/28</f>
        <v>0</v>
      </c>
      <c r="C693" s="3" t="n">
        <f aca="false">C692+B693</f>
        <v>0</v>
      </c>
      <c r="D693" s="4" t="n">
        <f aca="false">Model!$M$36*'Daily Volumes'!C693</f>
        <v>-0</v>
      </c>
    </row>
    <row r="694" customFormat="false" ht="12.75" hidden="false" customHeight="false" outlineLevel="0" collapsed="false">
      <c r="A694" s="25" t="n">
        <v>37670</v>
      </c>
      <c r="B694" s="3" t="n">
        <f aca="false">Model!$I$30/28</f>
        <v>0</v>
      </c>
      <c r="C694" s="3" t="n">
        <f aca="false">C693+B694</f>
        <v>0</v>
      </c>
      <c r="D694" s="4" t="n">
        <f aca="false">Model!$M$36*'Daily Volumes'!C694</f>
        <v>-0</v>
      </c>
    </row>
    <row r="695" customFormat="false" ht="12.75" hidden="false" customHeight="false" outlineLevel="0" collapsed="false">
      <c r="A695" s="25" t="n">
        <v>37671</v>
      </c>
      <c r="B695" s="3" t="n">
        <f aca="false">Model!$I$30/28</f>
        <v>0</v>
      </c>
      <c r="C695" s="3" t="n">
        <f aca="false">C694+B695</f>
        <v>0</v>
      </c>
      <c r="D695" s="4" t="n">
        <f aca="false">Model!$M$36*'Daily Volumes'!C695</f>
        <v>-0</v>
      </c>
    </row>
    <row r="696" customFormat="false" ht="12.75" hidden="false" customHeight="false" outlineLevel="0" collapsed="false">
      <c r="A696" s="25" t="n">
        <v>37672</v>
      </c>
      <c r="B696" s="3" t="n">
        <f aca="false">Model!$I$30/28</f>
        <v>0</v>
      </c>
      <c r="C696" s="3" t="n">
        <f aca="false">C695+B696</f>
        <v>0</v>
      </c>
      <c r="D696" s="4" t="n">
        <f aca="false">Model!$M$36*'Daily Volumes'!C696</f>
        <v>-0</v>
      </c>
    </row>
    <row r="697" customFormat="false" ht="12.75" hidden="false" customHeight="false" outlineLevel="0" collapsed="false">
      <c r="A697" s="25" t="n">
        <v>37673</v>
      </c>
      <c r="B697" s="3" t="n">
        <f aca="false">Model!$I$30/28</f>
        <v>0</v>
      </c>
      <c r="C697" s="3" t="n">
        <f aca="false">C696+B697</f>
        <v>0</v>
      </c>
      <c r="D697" s="4" t="n">
        <f aca="false">Model!$M$36*'Daily Volumes'!C697</f>
        <v>-0</v>
      </c>
    </row>
    <row r="698" customFormat="false" ht="12.75" hidden="false" customHeight="false" outlineLevel="0" collapsed="false">
      <c r="A698" s="25" t="n">
        <v>37674</v>
      </c>
      <c r="B698" s="3" t="n">
        <f aca="false">Model!$I$30/28</f>
        <v>0</v>
      </c>
      <c r="C698" s="3" t="n">
        <f aca="false">C697+B698</f>
        <v>0</v>
      </c>
      <c r="D698" s="4" t="n">
        <f aca="false">Model!$M$36*'Daily Volumes'!C698</f>
        <v>-0</v>
      </c>
    </row>
    <row r="699" customFormat="false" ht="12.75" hidden="false" customHeight="false" outlineLevel="0" collapsed="false">
      <c r="A699" s="25" t="n">
        <v>37675</v>
      </c>
      <c r="B699" s="3" t="n">
        <f aca="false">Model!$I$30/28</f>
        <v>0</v>
      </c>
      <c r="C699" s="3" t="n">
        <f aca="false">C698+B699</f>
        <v>0</v>
      </c>
      <c r="D699" s="4" t="n">
        <f aca="false">Model!$M$36*'Daily Volumes'!C699</f>
        <v>-0</v>
      </c>
    </row>
    <row r="700" customFormat="false" ht="12.75" hidden="false" customHeight="false" outlineLevel="0" collapsed="false">
      <c r="A700" s="25" t="n">
        <v>37676</v>
      </c>
      <c r="B700" s="3" t="n">
        <f aca="false">Model!$I$30/28</f>
        <v>0</v>
      </c>
      <c r="C700" s="3" t="n">
        <f aca="false">C699+B700</f>
        <v>0</v>
      </c>
      <c r="D700" s="4" t="n">
        <f aca="false">Model!$M$36*'Daily Volumes'!C700</f>
        <v>-0</v>
      </c>
    </row>
    <row r="701" customFormat="false" ht="12.75" hidden="false" customHeight="false" outlineLevel="0" collapsed="false">
      <c r="A701" s="25" t="n">
        <v>37677</v>
      </c>
      <c r="B701" s="3" t="n">
        <f aca="false">Model!$I$30/28</f>
        <v>0</v>
      </c>
      <c r="C701" s="3" t="n">
        <f aca="false">C700+B701</f>
        <v>0</v>
      </c>
      <c r="D701" s="4" t="n">
        <f aca="false">Model!$M$36*'Daily Volumes'!C701</f>
        <v>-0</v>
      </c>
    </row>
    <row r="702" customFormat="false" ht="12.75" hidden="false" customHeight="false" outlineLevel="0" collapsed="false">
      <c r="A702" s="25" t="n">
        <v>37678</v>
      </c>
      <c r="B702" s="3" t="n">
        <f aca="false">Model!$I$30/28</f>
        <v>0</v>
      </c>
      <c r="C702" s="3" t="n">
        <f aca="false">C701+B702</f>
        <v>0</v>
      </c>
      <c r="D702" s="4" t="n">
        <f aca="false">Model!$M$36*'Daily Volumes'!C702</f>
        <v>-0</v>
      </c>
    </row>
    <row r="703" customFormat="false" ht="12.75" hidden="false" customHeight="false" outlineLevel="0" collapsed="false">
      <c r="A703" s="25" t="n">
        <v>37679</v>
      </c>
      <c r="B703" s="3" t="n">
        <f aca="false">Model!$I$30/28</f>
        <v>0</v>
      </c>
      <c r="C703" s="3" t="n">
        <f aca="false">C702+B703</f>
        <v>0</v>
      </c>
      <c r="D703" s="4" t="n">
        <f aca="false">Model!$M$36*'Daily Volumes'!C703</f>
        <v>-0</v>
      </c>
    </row>
    <row r="704" customFormat="false" ht="12.75" hidden="false" customHeight="false" outlineLevel="0" collapsed="false">
      <c r="A704" s="25" t="n">
        <v>37680</v>
      </c>
      <c r="B704" s="3" t="n">
        <f aca="false">Model!$I$30/28</f>
        <v>0</v>
      </c>
      <c r="C704" s="3" t="n">
        <f aca="false">C703+B704</f>
        <v>0</v>
      </c>
      <c r="D704" s="4" t="n">
        <f aca="false">Model!$M$36*'Daily Volumes'!C704</f>
        <v>-0</v>
      </c>
    </row>
    <row r="705" customFormat="false" ht="12.75" hidden="false" customHeight="false" outlineLevel="0" collapsed="false">
      <c r="A705" s="25" t="n">
        <v>37681</v>
      </c>
      <c r="B705" s="3" t="n">
        <f aca="false">Model!$I$31/31</f>
        <v>0</v>
      </c>
      <c r="C705" s="3" t="n">
        <f aca="false">C704+B705</f>
        <v>0</v>
      </c>
      <c r="D705" s="4" t="n">
        <f aca="false">Model!$M$36*'Daily Volumes'!C705</f>
        <v>-0</v>
      </c>
    </row>
    <row r="706" customFormat="false" ht="12.75" hidden="false" customHeight="false" outlineLevel="0" collapsed="false">
      <c r="A706" s="25" t="n">
        <v>37682</v>
      </c>
      <c r="B706" s="3" t="n">
        <f aca="false">Model!$I$31/31</f>
        <v>0</v>
      </c>
      <c r="C706" s="3" t="n">
        <f aca="false">C705+B706</f>
        <v>0</v>
      </c>
      <c r="D706" s="4" t="n">
        <f aca="false">Model!$M$36*'Daily Volumes'!C706</f>
        <v>-0</v>
      </c>
    </row>
    <row r="707" customFormat="false" ht="12.75" hidden="false" customHeight="false" outlineLevel="0" collapsed="false">
      <c r="A707" s="25" t="n">
        <v>37683</v>
      </c>
      <c r="B707" s="3" t="n">
        <f aca="false">Model!$I$31/31</f>
        <v>0</v>
      </c>
      <c r="C707" s="3" t="n">
        <f aca="false">C706+B707</f>
        <v>0</v>
      </c>
      <c r="D707" s="4" t="n">
        <f aca="false">Model!$M$36*'Daily Volumes'!C707</f>
        <v>-0</v>
      </c>
    </row>
    <row r="708" customFormat="false" ht="12.75" hidden="false" customHeight="false" outlineLevel="0" collapsed="false">
      <c r="A708" s="25" t="n">
        <v>37684</v>
      </c>
      <c r="B708" s="3" t="n">
        <f aca="false">Model!$I$31/31</f>
        <v>0</v>
      </c>
      <c r="C708" s="3" t="n">
        <f aca="false">C707+B708</f>
        <v>0</v>
      </c>
      <c r="D708" s="4" t="n">
        <f aca="false">Model!$M$36*'Daily Volumes'!C708</f>
        <v>-0</v>
      </c>
    </row>
    <row r="709" customFormat="false" ht="12.75" hidden="false" customHeight="false" outlineLevel="0" collapsed="false">
      <c r="A709" s="25" t="n">
        <v>37685</v>
      </c>
      <c r="B709" s="3" t="n">
        <f aca="false">Model!$I$31/31</f>
        <v>0</v>
      </c>
      <c r="C709" s="3" t="n">
        <f aca="false">C708+B709</f>
        <v>0</v>
      </c>
      <c r="D709" s="4" t="n">
        <f aca="false">Model!$M$36*'Daily Volumes'!C709</f>
        <v>-0</v>
      </c>
    </row>
    <row r="710" customFormat="false" ht="12.75" hidden="false" customHeight="false" outlineLevel="0" collapsed="false">
      <c r="A710" s="25" t="n">
        <v>37686</v>
      </c>
      <c r="B710" s="3" t="n">
        <f aca="false">Model!$I$31/31</f>
        <v>0</v>
      </c>
      <c r="C710" s="3" t="n">
        <f aca="false">C709+B710</f>
        <v>0</v>
      </c>
      <c r="D710" s="4" t="n">
        <f aca="false">Model!$M$36*'Daily Volumes'!C710</f>
        <v>-0</v>
      </c>
    </row>
    <row r="711" customFormat="false" ht="12.75" hidden="false" customHeight="false" outlineLevel="0" collapsed="false">
      <c r="A711" s="25" t="n">
        <v>37687</v>
      </c>
      <c r="B711" s="3" t="n">
        <f aca="false">Model!$I$31/31</f>
        <v>0</v>
      </c>
      <c r="C711" s="3" t="n">
        <f aca="false">C710+B711</f>
        <v>0</v>
      </c>
      <c r="D711" s="4" t="n">
        <f aca="false">Model!$M$36*'Daily Volumes'!C711</f>
        <v>-0</v>
      </c>
    </row>
    <row r="712" customFormat="false" ht="12.75" hidden="false" customHeight="false" outlineLevel="0" collapsed="false">
      <c r="A712" s="25" t="n">
        <v>37688</v>
      </c>
      <c r="B712" s="3" t="n">
        <f aca="false">Model!$I$31/31</f>
        <v>0</v>
      </c>
      <c r="C712" s="3" t="n">
        <f aca="false">C711+B712</f>
        <v>0</v>
      </c>
      <c r="D712" s="4" t="n">
        <f aca="false">Model!$M$36*'Daily Volumes'!C712</f>
        <v>-0</v>
      </c>
    </row>
    <row r="713" customFormat="false" ht="12.75" hidden="false" customHeight="false" outlineLevel="0" collapsed="false">
      <c r="A713" s="25" t="n">
        <v>37689</v>
      </c>
      <c r="B713" s="3" t="n">
        <f aca="false">Model!$I$31/31</f>
        <v>0</v>
      </c>
      <c r="C713" s="3" t="n">
        <f aca="false">C712+B713</f>
        <v>0</v>
      </c>
      <c r="D713" s="4" t="n">
        <f aca="false">Model!$M$36*'Daily Volumes'!C713</f>
        <v>-0</v>
      </c>
    </row>
    <row r="714" customFormat="false" ht="12.75" hidden="false" customHeight="false" outlineLevel="0" collapsed="false">
      <c r="A714" s="25" t="n">
        <v>37690</v>
      </c>
      <c r="B714" s="3" t="n">
        <f aca="false">Model!$I$31/31</f>
        <v>0</v>
      </c>
      <c r="C714" s="3" t="n">
        <f aca="false">C713+B714</f>
        <v>0</v>
      </c>
      <c r="D714" s="4" t="n">
        <f aca="false">Model!$M$36*'Daily Volumes'!C714</f>
        <v>-0</v>
      </c>
    </row>
    <row r="715" customFormat="false" ht="12.75" hidden="false" customHeight="false" outlineLevel="0" collapsed="false">
      <c r="A715" s="25" t="n">
        <v>37691</v>
      </c>
      <c r="B715" s="3" t="n">
        <f aca="false">Model!$I$31/31</f>
        <v>0</v>
      </c>
      <c r="C715" s="3" t="n">
        <f aca="false">C714+B715</f>
        <v>0</v>
      </c>
      <c r="D715" s="4" t="n">
        <f aca="false">Model!$M$36*'Daily Volumes'!C715</f>
        <v>-0</v>
      </c>
    </row>
    <row r="716" customFormat="false" ht="12.75" hidden="false" customHeight="false" outlineLevel="0" collapsed="false">
      <c r="A716" s="25" t="n">
        <v>37692</v>
      </c>
      <c r="B716" s="3" t="n">
        <f aca="false">Model!$I$31/31</f>
        <v>0</v>
      </c>
      <c r="C716" s="3" t="n">
        <f aca="false">C715+B716</f>
        <v>0</v>
      </c>
      <c r="D716" s="4" t="n">
        <f aca="false">Model!$M$36*'Daily Volumes'!C716</f>
        <v>-0</v>
      </c>
    </row>
    <row r="717" customFormat="false" ht="12.75" hidden="false" customHeight="false" outlineLevel="0" collapsed="false">
      <c r="A717" s="25" t="n">
        <v>37693</v>
      </c>
      <c r="B717" s="3" t="n">
        <f aca="false">Model!$I$31/31</f>
        <v>0</v>
      </c>
      <c r="C717" s="3" t="n">
        <f aca="false">C716+B717</f>
        <v>0</v>
      </c>
      <c r="D717" s="4" t="n">
        <f aca="false">Model!$M$36*'Daily Volumes'!C717</f>
        <v>-0</v>
      </c>
    </row>
    <row r="718" customFormat="false" ht="12.75" hidden="false" customHeight="false" outlineLevel="0" collapsed="false">
      <c r="A718" s="25" t="n">
        <v>37694</v>
      </c>
      <c r="B718" s="3" t="n">
        <f aca="false">Model!$I$31/31</f>
        <v>0</v>
      </c>
      <c r="C718" s="3" t="n">
        <f aca="false">C717+B718</f>
        <v>0</v>
      </c>
      <c r="D718" s="4" t="n">
        <f aca="false">Model!$M$36*'Daily Volumes'!C718</f>
        <v>-0</v>
      </c>
    </row>
    <row r="719" customFormat="false" ht="12.75" hidden="false" customHeight="false" outlineLevel="0" collapsed="false">
      <c r="A719" s="25" t="n">
        <v>37695</v>
      </c>
      <c r="B719" s="3" t="n">
        <f aca="false">Model!$I$31/31</f>
        <v>0</v>
      </c>
      <c r="C719" s="3" t="n">
        <f aca="false">C718+B719</f>
        <v>0</v>
      </c>
      <c r="D719" s="4" t="n">
        <f aca="false">Model!$M$36*'Daily Volumes'!C719</f>
        <v>-0</v>
      </c>
    </row>
    <row r="720" customFormat="false" ht="12.75" hidden="false" customHeight="false" outlineLevel="0" collapsed="false">
      <c r="A720" s="25" t="n">
        <v>37696</v>
      </c>
      <c r="B720" s="3" t="n">
        <f aca="false">Model!$I$31/31</f>
        <v>0</v>
      </c>
      <c r="C720" s="3" t="n">
        <f aca="false">C719+B720</f>
        <v>0</v>
      </c>
      <c r="D720" s="4" t="n">
        <f aca="false">Model!$M$36*'Daily Volumes'!C720</f>
        <v>-0</v>
      </c>
    </row>
    <row r="721" customFormat="false" ht="12.75" hidden="false" customHeight="false" outlineLevel="0" collapsed="false">
      <c r="A721" s="25" t="n">
        <v>37697</v>
      </c>
      <c r="B721" s="3" t="n">
        <f aca="false">Model!$I$31/31</f>
        <v>0</v>
      </c>
      <c r="C721" s="3" t="n">
        <f aca="false">C720+B721</f>
        <v>0</v>
      </c>
      <c r="D721" s="4" t="n">
        <f aca="false">Model!$M$36*'Daily Volumes'!C721</f>
        <v>-0</v>
      </c>
    </row>
    <row r="722" customFormat="false" ht="12.75" hidden="false" customHeight="false" outlineLevel="0" collapsed="false">
      <c r="A722" s="25" t="n">
        <v>37698</v>
      </c>
      <c r="B722" s="3" t="n">
        <f aca="false">Model!$I$31/31</f>
        <v>0</v>
      </c>
      <c r="C722" s="3" t="n">
        <f aca="false">C721+B722</f>
        <v>0</v>
      </c>
      <c r="D722" s="4" t="n">
        <f aca="false">Model!$M$36*'Daily Volumes'!C722</f>
        <v>-0</v>
      </c>
    </row>
    <row r="723" customFormat="false" ht="12.75" hidden="false" customHeight="false" outlineLevel="0" collapsed="false">
      <c r="A723" s="25" t="n">
        <v>37699</v>
      </c>
      <c r="B723" s="3" t="n">
        <f aca="false">Model!$I$31/31</f>
        <v>0</v>
      </c>
      <c r="C723" s="3" t="n">
        <f aca="false">C722+B723</f>
        <v>0</v>
      </c>
      <c r="D723" s="4" t="n">
        <f aca="false">Model!$M$36*'Daily Volumes'!C723</f>
        <v>-0</v>
      </c>
    </row>
    <row r="724" customFormat="false" ht="12.75" hidden="false" customHeight="false" outlineLevel="0" collapsed="false">
      <c r="A724" s="25" t="n">
        <v>37700</v>
      </c>
      <c r="B724" s="3" t="n">
        <f aca="false">Model!$I$31/31</f>
        <v>0</v>
      </c>
      <c r="C724" s="3" t="n">
        <f aca="false">C723+B724</f>
        <v>0</v>
      </c>
      <c r="D724" s="4" t="n">
        <f aca="false">Model!$M$36*'Daily Volumes'!C724</f>
        <v>-0</v>
      </c>
    </row>
    <row r="725" customFormat="false" ht="12.75" hidden="false" customHeight="false" outlineLevel="0" collapsed="false">
      <c r="A725" s="25" t="n">
        <v>37701</v>
      </c>
      <c r="B725" s="3" t="n">
        <f aca="false">Model!$I$31/31</f>
        <v>0</v>
      </c>
      <c r="C725" s="3" t="n">
        <f aca="false">C724+B725</f>
        <v>0</v>
      </c>
      <c r="D725" s="4" t="n">
        <f aca="false">Model!$M$36*'Daily Volumes'!C725</f>
        <v>-0</v>
      </c>
    </row>
    <row r="726" customFormat="false" ht="12.75" hidden="false" customHeight="false" outlineLevel="0" collapsed="false">
      <c r="A726" s="25" t="n">
        <v>37702</v>
      </c>
      <c r="B726" s="3" t="n">
        <f aca="false">Model!$I$31/31</f>
        <v>0</v>
      </c>
      <c r="C726" s="3" t="n">
        <f aca="false">C725+B726</f>
        <v>0</v>
      </c>
      <c r="D726" s="4" t="n">
        <f aca="false">Model!$M$36*'Daily Volumes'!C726</f>
        <v>-0</v>
      </c>
    </row>
    <row r="727" customFormat="false" ht="12.75" hidden="false" customHeight="false" outlineLevel="0" collapsed="false">
      <c r="A727" s="25" t="n">
        <v>37703</v>
      </c>
      <c r="B727" s="3" t="n">
        <f aca="false">Model!$I$31/31</f>
        <v>0</v>
      </c>
      <c r="C727" s="3" t="n">
        <f aca="false">C726+B727</f>
        <v>0</v>
      </c>
      <c r="D727" s="4" t="n">
        <f aca="false">Model!$M$36*'Daily Volumes'!C727</f>
        <v>-0</v>
      </c>
    </row>
    <row r="728" customFormat="false" ht="12.75" hidden="false" customHeight="false" outlineLevel="0" collapsed="false">
      <c r="A728" s="25" t="n">
        <v>37704</v>
      </c>
      <c r="B728" s="3" t="n">
        <f aca="false">Model!$I$31/31</f>
        <v>0</v>
      </c>
      <c r="C728" s="3" t="n">
        <f aca="false">C727+B728</f>
        <v>0</v>
      </c>
      <c r="D728" s="4" t="n">
        <f aca="false">Model!$M$36*'Daily Volumes'!C728</f>
        <v>-0</v>
      </c>
    </row>
    <row r="729" customFormat="false" ht="12.75" hidden="false" customHeight="false" outlineLevel="0" collapsed="false">
      <c r="A729" s="25" t="n">
        <v>37705</v>
      </c>
      <c r="B729" s="3" t="n">
        <f aca="false">Model!$I$31/31</f>
        <v>0</v>
      </c>
      <c r="C729" s="3" t="n">
        <f aca="false">C728+B729</f>
        <v>0</v>
      </c>
      <c r="D729" s="4" t="n">
        <f aca="false">Model!$M$36*'Daily Volumes'!C729</f>
        <v>-0</v>
      </c>
    </row>
    <row r="730" customFormat="false" ht="12.75" hidden="false" customHeight="false" outlineLevel="0" collapsed="false">
      <c r="A730" s="25" t="n">
        <v>37706</v>
      </c>
      <c r="B730" s="3" t="n">
        <f aca="false">Model!$I$31/31</f>
        <v>0</v>
      </c>
      <c r="C730" s="3" t="n">
        <f aca="false">C729+B730</f>
        <v>0</v>
      </c>
      <c r="D730" s="4" t="n">
        <f aca="false">Model!$M$36*'Daily Volumes'!C730</f>
        <v>-0</v>
      </c>
    </row>
    <row r="731" customFormat="false" ht="12.75" hidden="false" customHeight="false" outlineLevel="0" collapsed="false">
      <c r="A731" s="25" t="n">
        <v>37707</v>
      </c>
      <c r="B731" s="3" t="n">
        <f aca="false">Model!$I$31/31</f>
        <v>0</v>
      </c>
      <c r="C731" s="3" t="n">
        <f aca="false">C730+B731</f>
        <v>0</v>
      </c>
      <c r="D731" s="4" t="n">
        <f aca="false">Model!$M$36*'Daily Volumes'!C731</f>
        <v>-0</v>
      </c>
    </row>
    <row r="732" customFormat="false" ht="12.75" hidden="false" customHeight="false" outlineLevel="0" collapsed="false">
      <c r="A732" s="25" t="n">
        <v>37708</v>
      </c>
      <c r="B732" s="3" t="n">
        <f aca="false">Model!$I$31/31</f>
        <v>0</v>
      </c>
      <c r="C732" s="3" t="n">
        <f aca="false">C731+B732</f>
        <v>0</v>
      </c>
      <c r="D732" s="4" t="n">
        <f aca="false">Model!$M$36*'Daily Volumes'!C732</f>
        <v>-0</v>
      </c>
    </row>
    <row r="733" customFormat="false" ht="12.75" hidden="false" customHeight="false" outlineLevel="0" collapsed="false">
      <c r="A733" s="25" t="n">
        <v>37709</v>
      </c>
      <c r="B733" s="3" t="n">
        <f aca="false">Model!$I$31/31</f>
        <v>0</v>
      </c>
      <c r="C733" s="3" t="n">
        <f aca="false">C732+B733</f>
        <v>0</v>
      </c>
      <c r="D733" s="4" t="n">
        <f aca="false">Model!$M$36*'Daily Volumes'!C733</f>
        <v>-0</v>
      </c>
    </row>
    <row r="734" customFormat="false" ht="12.75" hidden="false" customHeight="false" outlineLevel="0" collapsed="false">
      <c r="A734" s="25" t="n">
        <v>37710</v>
      </c>
      <c r="B734" s="3" t="n">
        <f aca="false">Model!$I$31/31</f>
        <v>0</v>
      </c>
      <c r="C734" s="3" t="n">
        <f aca="false">C733+B734</f>
        <v>0</v>
      </c>
      <c r="D734" s="4" t="n">
        <f aca="false">Model!$M$36*'Daily Volumes'!C734</f>
        <v>-0</v>
      </c>
    </row>
    <row r="735" customFormat="false" ht="12.75" hidden="false" customHeight="false" outlineLevel="0" collapsed="false">
      <c r="A735" s="25" t="n">
        <v>37711</v>
      </c>
      <c r="B735" s="3" t="n">
        <f aca="false">Model!$I$31/31</f>
        <v>0</v>
      </c>
      <c r="C735" s="3" t="n">
        <f aca="false">C734+B735</f>
        <v>0</v>
      </c>
      <c r="D735" s="4" t="n">
        <f aca="false">Model!$M$36*'Daily Volumes'!C735</f>
        <v>-0</v>
      </c>
    </row>
    <row r="736" customFormat="false" ht="12.75" hidden="false" customHeight="false" outlineLevel="0" collapsed="false">
      <c r="C736" s="3" t="n">
        <f aca="false">SUM(C6:C735)</f>
        <v>-66340000</v>
      </c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2001-02-08T11:16:07Z</dcterms:created>
  <dc:creator>John  W.  Hodge</dc:creator>
  <dc:description/>
  <dc:language>en-US</dc:language>
  <cp:lastModifiedBy>John  W.  Hodge</cp:lastModifiedBy>
  <cp:lastPrinted>2001-03-02T17:52:02Z</cp:lastPrinted>
  <cp:revision>0</cp:revision>
  <dc:subject/>
  <dc:title/>
</cp:coreProperties>
</file>