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quidation Value" sheetId="1" state="visible" r:id="rId3"/>
    <sheet name="Replacement Costs" sheetId="2" state="visible" r:id="rId4"/>
    <sheet name="ARAP" sheetId="3" state="visible" r:id="rId5"/>
  </sheets>
  <definedNames>
    <definedName function="false" hidden="false" localSheetId="0" name="_xlnm.Print_Area" vbProcedure="false">'Liquidation Value'!$A$1:$U$6</definedName>
    <definedName function="false" hidden="false" localSheetId="1" name="_xlnm.Print_Area" vbProcedure="false">'Replacement Costs'!$A$1:$D$24</definedName>
    <definedName function="false" hidden="false" localSheetId="0" name="Excel_BuiltIn__FilterDatabase" vbProcedure="false">'Liquidation Value'!$A$1:$U$4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<sst xmlns="http://schemas.openxmlformats.org/spreadsheetml/2006/main" count="87" uniqueCount="49">
  <si>
    <t xml:space="preserve">Deal ID</t>
  </si>
  <si>
    <t xml:space="preserve">Deal Ticket ID</t>
  </si>
  <si>
    <t xml:space="preserve">Contract ID</t>
  </si>
  <si>
    <t xml:space="preserve">Deal Date</t>
  </si>
  <si>
    <t xml:space="preserve">Forward Date</t>
  </si>
  <si>
    <t xml:space="preserve">LoadDefinition NM</t>
  </si>
  <si>
    <t xml:space="preserve">MW</t>
  </si>
  <si>
    <t xml:space="preserve">Nominal Volume</t>
  </si>
  <si>
    <t xml:space="preserve">Discounted Volume</t>
  </si>
  <si>
    <t xml:space="preserve">Contract Price</t>
  </si>
  <si>
    <t xml:space="preserve">Bid/Offer</t>
  </si>
  <si>
    <t xml:space="preserve">NominalLQValue</t>
  </si>
  <si>
    <t xml:space="preserve">DiscountLQValue</t>
  </si>
  <si>
    <t xml:space="preserve">CounterParty NM</t>
  </si>
  <si>
    <t xml:space="preserve">Commodity NM</t>
  </si>
  <si>
    <t xml:space="preserve">Region_NM</t>
  </si>
  <si>
    <t xml:space="preserve">DealType_NM</t>
  </si>
  <si>
    <t xml:space="preserve">UtilityName</t>
  </si>
  <si>
    <t xml:space="preserve">RateScheduleName</t>
  </si>
  <si>
    <t xml:space="preserve">Buy/Sell</t>
  </si>
  <si>
    <t xml:space="preserve">Physical</t>
  </si>
  <si>
    <t xml:space="preserve">East OffPeak</t>
  </si>
  <si>
    <t xml:space="preserve">Enron Power Marketing</t>
  </si>
  <si>
    <t xml:space="preserve">Electricity         </t>
  </si>
  <si>
    <t xml:space="preserve">WH</t>
  </si>
  <si>
    <t xml:space="preserve">Swap</t>
  </si>
  <si>
    <t xml:space="preserve">(Generation Only)</t>
  </si>
  <si>
    <t xml:space="preserve">Buy</t>
  </si>
  <si>
    <t xml:space="preserve">No</t>
  </si>
  <si>
    <t xml:space="preserve">East Peak</t>
  </si>
  <si>
    <t xml:space="preserve">NE</t>
  </si>
  <si>
    <t xml:space="preserve"> </t>
  </si>
  <si>
    <t xml:space="preserve">Sum of Nominal Volume</t>
  </si>
  <si>
    <t xml:space="preserve">Grand Total</t>
  </si>
  <si>
    <t xml:space="preserve">NE Total</t>
  </si>
  <si>
    <t xml:space="preserve">WH Total</t>
  </si>
  <si>
    <t xml:space="preserve">Average of Bid/Offer</t>
  </si>
  <si>
    <t xml:space="preserve">Margin Calculation Detail:</t>
  </si>
  <si>
    <t xml:space="preserve">Margin Requirement Per Month</t>
  </si>
  <si>
    <t xml:space="preserve">Cumulative Margin Required *</t>
  </si>
  <si>
    <t xml:space="preserve">Monthly Cost of Capital - NPW</t>
  </si>
  <si>
    <t xml:space="preserve">PV of Monthly Cost of Credit at T-Bill Rate</t>
  </si>
  <si>
    <t xml:space="preserve">Total Cost of Credit to NPW</t>
  </si>
  <si>
    <t xml:space="preserve">N/A</t>
  </si>
  <si>
    <t xml:space="preserve">AP Due EPMI </t>
  </si>
  <si>
    <t xml:space="preserve">AR Due NPW</t>
  </si>
  <si>
    <t xml:space="preserve">Total Due EPMI</t>
  </si>
  <si>
    <t xml:space="preserve">Power Financials</t>
  </si>
  <si>
    <t xml:space="preserve">Due 12/20/01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</si>
</sst>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[$-409]m/d/yyyy"/>
    <numFmt numFmtId="167" formatCode="_(* #,##0.00_);_(* \(#,##0.00\);_(* \-??_);_(@_)"/>
    <numFmt numFmtId="168" formatCode="_(* #,##0_);_(* \(#,##0\);_(* \-??_);_(@_)"/>
    <numFmt numFmtId="169" formatCode="_(\$* #,##0_);_(\$* \(#,##0\);_(\$* \-??_);_(@_)"/>
    <numFmt numFmtId="170" formatCode="0%"/>
    <numFmt numFmtId="171" formatCode="0.00%"/>
    <numFmt numFmtId="172" formatCode="\$#,##0.00_);&quot;($&quot;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9"/>
      <name val="Arial"/>
      <family val="2"/>
    </font>
    <font>
      <b val="true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" createdVersion="3">
  <cacheSource type="worksheet">
    <worksheetSource ref="A1:U4" sheet="Liquidation Value"/>
  </cacheSource>
  <cacheFields count="21">
    <cacheField name="Deal ID" numFmtId="0">
      <sharedItems containsSemiMixedTypes="0" containsString="0" containsNumber="1" containsInteger="1" minValue="24298" maxValue="28399" count="3">
        <n v="24298"/>
        <n v="28319"/>
        <n v="28399"/>
      </sharedItems>
    </cacheField>
    <cacheField name="Deal Ticket ID" numFmtId="0">
      <sharedItems containsSemiMixedTypes="0" containsString="0" containsNumber="1" containsInteger="1" minValue="207" maxValue="543" count="3">
        <n v="207"/>
        <n v="534"/>
        <n v="543"/>
      </sharedItems>
    </cacheField>
    <cacheField name="Contract ID" numFmtId="0">
      <sharedItems containsSemiMixedTypes="0" containsString="0" containsNumber="1" containsInteger="1" minValue="9993270" maxValue="9996885" count="3">
        <n v="9993270"/>
        <n v="9996832"/>
        <n v="9996885"/>
      </sharedItems>
    </cacheField>
    <cacheField name="Deal Date" numFmtId="0">
      <sharedItems containsSemiMixedTypes="0" containsNonDate="0" containsDate="1" containsString="0" minDate="2001-04-19T00:00:00" maxDate="2001-10-08T00:00:00" count="3">
        <d v="2001-04-19T00:00:00"/>
        <d v="2001-09-25T00:00:00"/>
        <d v="2001-10-08T00:00:00"/>
      </sharedItems>
    </cacheField>
    <cacheField name="Forward Date" numFmtId="0">
      <sharedItems containsSemiMixedTypes="0" containsNonDate="0" containsDate="1" containsString="0" minDate="2001-12-01T00:00:00" maxDate="2001-12-01T00:00:00" count="1">
        <d v="2001-12-01T00:00:00"/>
      </sharedItems>
    </cacheField>
    <cacheField name="LoadDefinition NM" numFmtId="0">
      <sharedItems count="2">
        <s v="East OffPeak"/>
        <s v="East Peak"/>
      </sharedItems>
    </cacheField>
    <cacheField name="MW" numFmtId="0">
      <sharedItems containsSemiMixedTypes="0" containsString="0" containsNumber="1" containsInteger="1" minValue="50" maxValue="50" count="1">
        <n v="50"/>
      </sharedItems>
    </cacheField>
    <cacheField name="Nominal Volume" numFmtId="0">
      <sharedItems containsSemiMixedTypes="0" containsString="0" containsNumber="1" containsInteger="1" minValue="16000" maxValue="21200" count="2">
        <n v="16000"/>
        <n v="21200"/>
      </sharedItems>
    </cacheField>
    <cacheField name="Discounted Volume" numFmtId="0">
      <sharedItems containsSemiMixedTypes="0" containsString="0" containsNumber="1" minValue="15950.53" maxValue="21134.45" count="2">
        <n v="15950.53"/>
        <n v="21134.45"/>
      </sharedItems>
    </cacheField>
    <cacheField name="Contract Price" numFmtId="0">
      <sharedItems containsSemiMixedTypes="0" containsString="0" containsNumber="1" minValue="20.15" maxValue="55" count="3">
        <n v="20.15"/>
        <n v="21.2"/>
        <n v="55"/>
      </sharedItems>
    </cacheField>
    <cacheField name="Bid/Offer" numFmtId="0">
      <sharedItems containsSemiMixedTypes="0" containsString="0" containsNumber="1" minValue="17.5" maxValue="34.7" count="2">
        <n v="17.5"/>
        <n v="34.7"/>
      </sharedItems>
    </cacheField>
    <cacheField name="NominalLQValue" numFmtId="0">
      <sharedItems containsSemiMixedTypes="0" containsString="0" containsNumber="1" minValue="-324800" maxValue="-56180" count="3">
        <n v="-324800"/>
        <n v="-78440"/>
        <n v="-56180"/>
      </sharedItems>
    </cacheField>
    <cacheField name="DiscountLQValue" numFmtId="0">
      <sharedItems containsSemiMixedTypes="0" containsString="0" containsNumber="1" minValue="-323795.759" maxValue="-56006.2925" count="3">
        <n v="-323795.759"/>
        <n v="-78197.465"/>
        <n v="-56006.2925"/>
      </sharedItems>
    </cacheField>
    <cacheField name="CounterParty NM" numFmtId="0">
      <sharedItems count="1">
        <s v="Enron Power Marketing"/>
      </sharedItems>
    </cacheField>
    <cacheField name="Commodity NM" numFmtId="0">
      <sharedItems count="1">
        <s v="Electricity         "/>
      </sharedItems>
    </cacheField>
    <cacheField name="Region_NM" numFmtId="0">
      <sharedItems count="2">
        <s v="NE"/>
        <s v="WH"/>
      </sharedItems>
    </cacheField>
    <cacheField name="DealType_NM" numFmtId="0">
      <sharedItems count="1">
        <s v="Swap"/>
      </sharedItems>
    </cacheField>
    <cacheField name="UtilityName" numFmtId="0">
      <sharedItems count="1">
        <s v="(Generation Only)"/>
      </sharedItems>
    </cacheField>
    <cacheField name="RateScheduleName" numFmtId="0">
      <sharedItems count="2">
        <s v="NE"/>
        <s v="WH"/>
      </sharedItems>
    </cacheField>
    <cacheField name="Buy/Sell" numFmtId="0">
      <sharedItems count="1">
        <s v="Buy"/>
      </sharedItems>
    </cacheField>
    <cacheField name="Physical" numFmtId="0">
      <sharedItems count="1">
        <s v="No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1"/>
    <x v="1"/>
    <x v="1"/>
    <x v="1"/>
    <x v="0"/>
    <x v="0"/>
    <x v="0"/>
    <x v="1"/>
    <x v="1"/>
    <x v="1"/>
    <x v="0"/>
    <x v="1"/>
    <x v="1"/>
    <x v="0"/>
    <x v="0"/>
    <x v="1"/>
    <x v="0"/>
    <x v="0"/>
    <x v="1"/>
    <x v="0"/>
    <x v="0"/>
  </r>
  <r>
    <x v="2"/>
    <x v="2"/>
    <x v="2"/>
    <x v="2"/>
    <x v="0"/>
    <x v="0"/>
    <x v="0"/>
    <x v="1"/>
    <x v="1"/>
    <x v="0"/>
    <x v="0"/>
    <x v="2"/>
    <x v="2"/>
    <x v="0"/>
    <x v="0"/>
    <x v="1"/>
    <x v="0"/>
    <x v="0"/>
    <x v="1"/>
    <x v="0"/>
    <x v="0"/>
  </r>
  <r>
    <x v="0"/>
    <x v="0"/>
    <x v="0"/>
    <x v="0"/>
    <x v="0"/>
    <x v="1"/>
    <x v="0"/>
    <x v="0"/>
    <x v="0"/>
    <x v="2"/>
    <x v="1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D7" firstHeaderRow="1" firstDataRow="2" firstDataCol="2"/>
  <pivotFields count="21"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axis="axisRow" compact="0" showAll="0" outline="0">
      <items count="3">
        <item x="0"/>
        <item x="1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15"/>
    <field x="5"/>
  </rowFields>
  <rowItems count="5">
    <i>
      <x v="0"/>
    </i>
    <i>
      <x v="1"/>
    </i>
    <i>
      <x v="2"/>
    </i>
    <i>
      <x v="3"/>
    </i>
    <i t="grand">
      <x v="4"/>
    </i>
  </rowItems>
  <colFields count="1">
    <field x="4"/>
  </colFields>
  <colItems count="2">
    <i>
      <x v="0"/>
    </i>
    <i t="grand">
      <x v="1"/>
    </i>
  </colItems>
  <dataFields count="1">
    <dataField name="Sum of Nominal Volume" fld="7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true" outlineLevel="0" max="3" min="2" style="1" width="9.06"/>
    <col collapsed="false" customWidth="false" hidden="false" outlineLevel="0" max="11" min="4" style="1" width="9.14"/>
    <col collapsed="false" customWidth="true" hidden="false" outlineLevel="0" max="12" min="12" style="1" width="12.42"/>
    <col collapsed="false" customWidth="true" hidden="false" outlineLevel="0" max="13" min="13" style="1" width="13.7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customFormat="false" ht="12.75" hidden="false" customHeight="false" outlineLevel="0" collapsed="false">
      <c r="A2" s="1" t="n">
        <v>28319</v>
      </c>
      <c r="B2" s="1" t="n">
        <v>534</v>
      </c>
      <c r="C2" s="1" t="n">
        <v>9996832</v>
      </c>
      <c r="D2" s="4" t="n">
        <v>37159</v>
      </c>
      <c r="E2" s="4" t="n">
        <v>37226</v>
      </c>
      <c r="F2" s="1" t="s">
        <v>21</v>
      </c>
      <c r="G2" s="1" t="n">
        <v>50</v>
      </c>
      <c r="H2" s="1" t="n">
        <v>21200</v>
      </c>
      <c r="I2" s="1" t="n">
        <v>21134.45</v>
      </c>
      <c r="J2" s="5" t="n">
        <v>21.2</v>
      </c>
      <c r="K2" s="5" t="n">
        <v>17.5</v>
      </c>
      <c r="L2" s="6" t="n">
        <f aca="false">(+K2-J2)*H2</f>
        <v>-78440</v>
      </c>
      <c r="M2" s="6" t="n">
        <f aca="false">(+K2-J2)*I2</f>
        <v>-78197.465</v>
      </c>
      <c r="N2" s="1" t="s">
        <v>22</v>
      </c>
      <c r="O2" s="1" t="s">
        <v>23</v>
      </c>
      <c r="P2" s="1" t="s">
        <v>24</v>
      </c>
      <c r="Q2" s="1" t="s">
        <v>25</v>
      </c>
      <c r="R2" s="1" t="s">
        <v>26</v>
      </c>
      <c r="S2" s="1" t="s">
        <v>24</v>
      </c>
      <c r="T2" s="1" t="s">
        <v>27</v>
      </c>
      <c r="U2" s="1" t="s">
        <v>28</v>
      </c>
    </row>
    <row r="3" customFormat="false" ht="12.75" hidden="false" customHeight="false" outlineLevel="0" collapsed="false">
      <c r="A3" s="1" t="n">
        <v>28399</v>
      </c>
      <c r="B3" s="1" t="n">
        <v>543</v>
      </c>
      <c r="C3" s="1" t="n">
        <v>9996885</v>
      </c>
      <c r="D3" s="4" t="n">
        <v>37172</v>
      </c>
      <c r="E3" s="4" t="n">
        <v>37226</v>
      </c>
      <c r="F3" s="1" t="s">
        <v>21</v>
      </c>
      <c r="G3" s="1" t="n">
        <v>50</v>
      </c>
      <c r="H3" s="1" t="n">
        <v>21200</v>
      </c>
      <c r="I3" s="1" t="n">
        <v>21134.45</v>
      </c>
      <c r="J3" s="5" t="n">
        <v>20.15</v>
      </c>
      <c r="K3" s="5" t="n">
        <v>17.5</v>
      </c>
      <c r="L3" s="6" t="n">
        <f aca="false">(+K3-J3)*H3</f>
        <v>-56180</v>
      </c>
      <c r="M3" s="6" t="n">
        <f aca="false">(+K3-J3)*I3</f>
        <v>-56006.2925</v>
      </c>
      <c r="N3" s="1" t="s">
        <v>22</v>
      </c>
      <c r="O3" s="1" t="s">
        <v>23</v>
      </c>
      <c r="P3" s="1" t="s">
        <v>24</v>
      </c>
      <c r="Q3" s="1" t="s">
        <v>25</v>
      </c>
      <c r="R3" s="1" t="s">
        <v>26</v>
      </c>
      <c r="S3" s="1" t="s">
        <v>24</v>
      </c>
      <c r="T3" s="1" t="s">
        <v>27</v>
      </c>
      <c r="U3" s="1" t="s">
        <v>28</v>
      </c>
    </row>
    <row r="4" customFormat="false" ht="12.75" hidden="false" customHeight="false" outlineLevel="0" collapsed="false">
      <c r="A4" s="1" t="n">
        <v>24298</v>
      </c>
      <c r="B4" s="1" t="n">
        <v>207</v>
      </c>
      <c r="C4" s="1" t="n">
        <v>9993270</v>
      </c>
      <c r="D4" s="4" t="n">
        <v>37000</v>
      </c>
      <c r="E4" s="4" t="n">
        <v>37226</v>
      </c>
      <c r="F4" s="1" t="s">
        <v>29</v>
      </c>
      <c r="G4" s="1" t="n">
        <v>50</v>
      </c>
      <c r="H4" s="1" t="n">
        <v>16000</v>
      </c>
      <c r="I4" s="1" t="n">
        <v>15950.53</v>
      </c>
      <c r="J4" s="1" t="n">
        <v>55</v>
      </c>
      <c r="K4" s="1" t="n">
        <v>34.7</v>
      </c>
      <c r="L4" s="7" t="n">
        <f aca="false">(+K4-J4)*H4</f>
        <v>-324800</v>
      </c>
      <c r="M4" s="6" t="n">
        <f aca="false">(+K4-J4)*I4</f>
        <v>-323795.759</v>
      </c>
      <c r="N4" s="1" t="s">
        <v>22</v>
      </c>
      <c r="O4" s="1" t="s">
        <v>23</v>
      </c>
      <c r="P4" s="1" t="s">
        <v>30</v>
      </c>
      <c r="Q4" s="1" t="s">
        <v>25</v>
      </c>
      <c r="R4" s="1" t="s">
        <v>26</v>
      </c>
      <c r="S4" s="1" t="s">
        <v>30</v>
      </c>
      <c r="T4" s="1" t="s">
        <v>27</v>
      </c>
      <c r="U4" s="1" t="s">
        <v>28</v>
      </c>
    </row>
    <row r="6" customFormat="false" ht="12.75" hidden="false" customHeight="false" outlineLevel="0" collapsed="false">
      <c r="L6" s="8" t="s">
        <v>31</v>
      </c>
      <c r="M6" s="9" t="n">
        <f aca="false">SUM(M2:M4)</f>
        <v>-457999.5165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&amp;LTAB6 EPMI Financials - ISDA&amp;CLiquidation Value&amp;RPage&amp;P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true" hidden="false" outlineLevel="0" max="3" min="3" style="0" width="13.85"/>
    <col collapsed="false" customWidth="true" hidden="false" outlineLevel="0" max="4" min="4" style="0" width="10.28"/>
  </cols>
  <sheetData>
    <row r="1" customFormat="false" ht="12.75" hidden="false" customHeight="false" outlineLevel="0" collapsed="false">
      <c r="A1" s="10" t="s">
        <v>32</v>
      </c>
      <c r="B1" s="11"/>
      <c r="C1" s="12" t="s">
        <v>4</v>
      </c>
      <c r="D1" s="13"/>
    </row>
    <row r="2" customFormat="false" ht="12.75" hidden="false" customHeight="false" outlineLevel="0" collapsed="false">
      <c r="A2" s="12" t="s">
        <v>15</v>
      </c>
      <c r="B2" s="12" t="s">
        <v>5</v>
      </c>
      <c r="C2" s="14" t="n">
        <v>37226</v>
      </c>
      <c r="D2" s="15" t="s">
        <v>33</v>
      </c>
    </row>
    <row r="3" customFormat="false" ht="12.75" hidden="false" customHeight="false" outlineLevel="0" collapsed="false">
      <c r="A3" s="10" t="s">
        <v>30</v>
      </c>
      <c r="B3" s="10" t="s">
        <v>29</v>
      </c>
      <c r="C3" s="16" t="n">
        <v>16000</v>
      </c>
      <c r="D3" s="17" t="n">
        <v>16000</v>
      </c>
    </row>
    <row r="4" customFormat="false" ht="12.75" hidden="false" customHeight="false" outlineLevel="0" collapsed="false">
      <c r="A4" s="10" t="s">
        <v>34</v>
      </c>
      <c r="B4" s="18"/>
      <c r="C4" s="16" t="n">
        <v>16000</v>
      </c>
      <c r="D4" s="17" t="n">
        <v>16000</v>
      </c>
    </row>
    <row r="5" customFormat="false" ht="12.75" hidden="false" customHeight="false" outlineLevel="0" collapsed="false">
      <c r="A5" s="10" t="s">
        <v>24</v>
      </c>
      <c r="B5" s="10" t="s">
        <v>21</v>
      </c>
      <c r="C5" s="16" t="n">
        <v>42400</v>
      </c>
      <c r="D5" s="17" t="n">
        <v>42400</v>
      </c>
    </row>
    <row r="6" customFormat="false" ht="12.75" hidden="false" customHeight="false" outlineLevel="0" collapsed="false">
      <c r="A6" s="10" t="s">
        <v>35</v>
      </c>
      <c r="B6" s="18"/>
      <c r="C6" s="16" t="n">
        <v>42400</v>
      </c>
      <c r="D6" s="17" t="n">
        <v>42400</v>
      </c>
    </row>
    <row r="7" customFormat="false" ht="12.75" hidden="false" customHeight="false" outlineLevel="0" collapsed="false">
      <c r="A7" s="19" t="s">
        <v>33</v>
      </c>
      <c r="B7" s="20"/>
      <c r="C7" s="21" t="n">
        <v>58400</v>
      </c>
      <c r="D7" s="22" t="n">
        <v>58400</v>
      </c>
    </row>
    <row r="8" customFormat="false" ht="12.75" hidden="true" customHeight="false" outlineLevel="0" collapsed="false"/>
    <row r="9" customFormat="false" ht="12.75" hidden="true" customHeight="false" outlineLevel="0" collapsed="false">
      <c r="A9" s="0" t="s">
        <v>36</v>
      </c>
      <c r="C9" s="0" t="s">
        <v>4</v>
      </c>
    </row>
    <row r="10" customFormat="false" ht="12.75" hidden="true" customHeight="false" outlineLevel="0" collapsed="false">
      <c r="A10" s="0" t="s">
        <v>15</v>
      </c>
      <c r="B10" s="0" t="s">
        <v>5</v>
      </c>
      <c r="C10" s="23" t="n">
        <v>37226</v>
      </c>
      <c r="D10" s="0" t="s">
        <v>33</v>
      </c>
    </row>
    <row r="11" customFormat="false" ht="12.75" hidden="true" customHeight="false" outlineLevel="0" collapsed="false">
      <c r="A11" s="0" t="s">
        <v>30</v>
      </c>
      <c r="B11" s="0" t="s">
        <v>29</v>
      </c>
      <c r="C11" s="0" t="n">
        <v>34.7</v>
      </c>
      <c r="D11" s="0" t="n">
        <v>34.7</v>
      </c>
    </row>
    <row r="12" customFormat="false" ht="12.75" hidden="true" customHeight="false" outlineLevel="0" collapsed="false">
      <c r="A12" s="0" t="s">
        <v>24</v>
      </c>
      <c r="B12" s="0" t="s">
        <v>21</v>
      </c>
      <c r="C12" s="0" t="n">
        <v>17.5</v>
      </c>
      <c r="D12" s="0" t="n">
        <v>17.5</v>
      </c>
    </row>
    <row r="14" customFormat="false" ht="12.75" hidden="false" customHeight="false" outlineLevel="0" collapsed="false">
      <c r="A14" s="24" t="s">
        <v>37</v>
      </c>
    </row>
    <row r="15" customFormat="false" ht="12.75" hidden="false" customHeight="false" outlineLevel="0" collapsed="false">
      <c r="A15" s="0" t="s">
        <v>30</v>
      </c>
      <c r="B15" s="0" t="s">
        <v>29</v>
      </c>
      <c r="C15" s="25" t="n">
        <f aca="false">C11*C3</f>
        <v>555200</v>
      </c>
    </row>
    <row r="16" customFormat="false" ht="12.75" hidden="false" customHeight="false" outlineLevel="0" collapsed="false">
      <c r="A16" s="0" t="s">
        <v>24</v>
      </c>
      <c r="B16" s="0" t="s">
        <v>21</v>
      </c>
      <c r="C16" s="25" t="n">
        <f aca="false">C12*C5</f>
        <v>742000</v>
      </c>
    </row>
    <row r="17" customFormat="false" ht="12.75" hidden="false" customHeight="false" outlineLevel="0" collapsed="false">
      <c r="A17" s="0" t="s">
        <v>33</v>
      </c>
      <c r="C17" s="25" t="n">
        <f aca="false">SUM(C15:C16)</f>
        <v>1297200</v>
      </c>
    </row>
    <row r="19" customFormat="false" ht="12.75" hidden="false" customHeight="false" outlineLevel="0" collapsed="false">
      <c r="A19" s="26" t="s">
        <v>38</v>
      </c>
      <c r="B19" s="27" t="n">
        <v>0.5</v>
      </c>
      <c r="C19" s="28" t="n">
        <f aca="false">C17*B19</f>
        <v>648600</v>
      </c>
    </row>
    <row r="20" customFormat="false" ht="12.75" hidden="false" customHeight="false" outlineLevel="0" collapsed="false">
      <c r="A20" s="26"/>
      <c r="B20" s="29"/>
    </row>
    <row r="21" customFormat="false" ht="12.75" hidden="false" customHeight="false" outlineLevel="0" collapsed="false">
      <c r="A21" s="26" t="s">
        <v>39</v>
      </c>
      <c r="B21" s="29"/>
    </row>
    <row r="22" customFormat="false" ht="12.75" hidden="false" customHeight="false" outlineLevel="0" collapsed="false">
      <c r="A22" s="30" t="s">
        <v>40</v>
      </c>
      <c r="B22" s="31" t="n">
        <v>0.25</v>
      </c>
      <c r="C22" s="28" t="n">
        <f aca="false">C19*B22/12</f>
        <v>13512.5</v>
      </c>
    </row>
    <row r="23" customFormat="false" ht="12.75" hidden="false" customHeight="false" outlineLevel="0" collapsed="false">
      <c r="A23" s="30" t="s">
        <v>41</v>
      </c>
      <c r="B23" s="31" t="n">
        <v>0.03</v>
      </c>
      <c r="C23" s="28" t="n">
        <f aca="false">C22</f>
        <v>13512.5</v>
      </c>
    </row>
    <row r="24" customFormat="false" ht="12.75" hidden="false" customHeight="false" outlineLevel="0" collapsed="false">
      <c r="A24" s="32" t="s">
        <v>42</v>
      </c>
      <c r="B24" s="33"/>
      <c r="C24" s="34" t="n">
        <f aca="false">C23</f>
        <v>13512.5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&amp;LTAB6 EPMI Financials - ISDA&amp;C&amp;9Replacement Cost Calculation&amp;RPage &amp;P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17.56"/>
    <col collapsed="false" customWidth="true" hidden="false" outlineLevel="0" max="3" min="3" style="0" width="13.28"/>
    <col collapsed="false" customWidth="true" hidden="false" outlineLevel="0" max="4" min="4" style="0" width="14.99"/>
    <col collapsed="false" customWidth="true" hidden="false" outlineLevel="0" max="5" min="5" style="0" width="14.7"/>
  </cols>
  <sheetData>
    <row r="1" customFormat="false" ht="12.75" hidden="false" customHeight="false" outlineLevel="0" collapsed="false">
      <c r="L1" s="0" t="s">
        <v>43</v>
      </c>
    </row>
    <row r="2" customFormat="false" ht="12.75" hidden="false" customHeight="false" outlineLevel="0" collapsed="false">
      <c r="B2" s="0" t="s">
        <v>44</v>
      </c>
      <c r="C2" s="0" t="s">
        <v>45</v>
      </c>
      <c r="D2" s="0" t="s">
        <v>46</v>
      </c>
    </row>
    <row r="3" customFormat="false" ht="28.5" hidden="false" customHeight="true" outlineLevel="0" collapsed="false">
      <c r="A3" s="0" t="s">
        <v>47</v>
      </c>
      <c r="B3" s="35" t="n">
        <v>461987.12</v>
      </c>
      <c r="C3" s="25" t="n">
        <v>0</v>
      </c>
      <c r="D3" s="36" t="n">
        <v>461987.12</v>
      </c>
      <c r="E3" s="37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2002-01-02T09:51:55Z</dcterms:created>
  <dc:creator>thermans</dc:creator>
  <dc:description/>
  <dc:language>en-US</dc:language>
  <cp:lastModifiedBy>Gail A. Dapoliite</cp:lastModifiedBy>
  <cp:lastPrinted>2002-01-02T20:50:03Z</cp:lastPrinted>
  <cp:revision>0</cp:revision>
  <dc:subject/>
  <dc:title/>
</cp:coreProperties>
</file>