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ationValue" sheetId="1" state="visible" r:id="rId3"/>
    <sheet name="Replacement Cost" sheetId="2" state="visible" r:id="rId4"/>
    <sheet name="ARAP" sheetId="3" state="visible" r:id="rId5"/>
    <sheet name="DPCache_ENA Physical" sheetId="4" state="visible" r:id="rId6"/>
    <sheet name="DPCache_ENA Physical_2" sheetId="5" state="visible" r:id="rId7"/>
  </sheets>
  <definedNames>
    <definedName function="false" hidden="false" localSheetId="0" name="_xlnm.Print_Area" vbProcedure="false">LiquidationValue!$1:$117</definedName>
    <definedName function="false" hidden="false" localSheetId="0" name="_xlnm.Print_Titles" vbProcedure="false">LiquidationValue!$1:$1</definedName>
    <definedName function="false" hidden="false" localSheetId="1" name="_xlnm.Print_Area" vbProcedure="false">'Replacement Cost'!$A$1:$Y$64</definedName>
    <definedName function="false" hidden="false" localSheetId="1" name="_xlnm.Print_Titles" vbProcedure="false">'Replacement Cost'!$A:$D</definedName>
    <definedName function="false" hidden="false" localSheetId="2" name="Excel_BuiltIn_Print_Area" vbProcedure="false">#REF!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0</xdr:row>
                <xdr:rowOff>7</xdr:rowOff>
              </xdr:from>
              <xdr:to>
                <xdr:col>17</xdr:col>
                <xdr:colOff>91</xdr:colOff>
                <xdr:row>4</xdr:row>
                <xdr:rowOff>14</xdr:rowOff>
              </xdr:to>
            </anchor>
          </commentPr>
        </mc:Choice>
        <mc:Fallback/>
      </mc:AlternateContent>
    </comment>
    <comment ref="K3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1</xdr:row>
                <xdr:rowOff>6</xdr:rowOff>
              </xdr:from>
              <xdr:to>
                <xdr:col>17</xdr:col>
                <xdr:colOff>91</xdr:colOff>
                <xdr:row>5</xdr:row>
                <xdr:rowOff>13</xdr:rowOff>
              </xdr:to>
            </anchor>
          </commentPr>
        </mc:Choice>
        <mc:Fallback/>
      </mc:AlternateContent>
    </comment>
    <comment ref="K4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2</xdr:row>
                <xdr:rowOff>7</xdr:rowOff>
              </xdr:from>
              <xdr:to>
                <xdr:col>17</xdr:col>
                <xdr:colOff>91</xdr:colOff>
                <xdr:row>6</xdr:row>
                <xdr:rowOff>13</xdr:rowOff>
              </xdr:to>
            </anchor>
          </commentPr>
        </mc:Choice>
        <mc:Fallback/>
      </mc:AlternateContent>
    </comment>
    <comment ref="K5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3</xdr:row>
                <xdr:rowOff>7</xdr:rowOff>
              </xdr:from>
              <xdr:to>
                <xdr:col>17</xdr:col>
                <xdr:colOff>91</xdr:colOff>
                <xdr:row>7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4</xdr:row>
                <xdr:rowOff>7</xdr:rowOff>
              </xdr:from>
              <xdr:to>
                <xdr:col>17</xdr:col>
                <xdr:colOff>91</xdr:colOff>
                <xdr:row>8</xdr:row>
                <xdr:rowOff>13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5</xdr:row>
                <xdr:rowOff>7</xdr:rowOff>
              </xdr:from>
              <xdr:to>
                <xdr:col>17</xdr:col>
                <xdr:colOff>91</xdr:colOff>
                <xdr:row>9</xdr:row>
                <xdr:rowOff>13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6</xdr:row>
                <xdr:rowOff>7</xdr:rowOff>
              </xdr:from>
              <xdr:to>
                <xdr:col>17</xdr:col>
                <xdr:colOff>91</xdr:colOff>
                <xdr:row>10</xdr:row>
                <xdr:rowOff>13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smintz:
</t>
        </r>
        <r>
          <rPr>
            <sz val="8"/>
            <color rgb="FF000000"/>
            <rFont val="Tahoma"/>
            <family val="0"/>
          </rPr>
          <t xml:space="preserve">This is calculated contract price per RGS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68</xdr:colOff>
                <xdr:row>7</xdr:row>
                <xdr:rowOff>7</xdr:rowOff>
              </xdr:from>
              <xdr:to>
                <xdr:col>17</xdr:col>
                <xdr:colOff>91</xdr:colOff>
                <xdr:row>11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<sst xmlns="http://schemas.openxmlformats.org/spreadsheetml/2006/main" count="2980" uniqueCount="74">
  <si>
    <t xml:space="preserve">Deal ID</t>
  </si>
  <si>
    <t xml:space="preserve">Deal Date</t>
  </si>
  <si>
    <t xml:space="preserve">Forward Date</t>
  </si>
  <si>
    <t xml:space="preserve">Contract ID</t>
  </si>
  <si>
    <t xml:space="preserve">Utility</t>
  </si>
  <si>
    <t xml:space="preserve">Nominal Vol</t>
  </si>
  <si>
    <t xml:space="preserve">Disc Vol</t>
  </si>
  <si>
    <t xml:space="preserve">ContractPrice</t>
  </si>
  <si>
    <t xml:space="preserve">Bid/Offer</t>
  </si>
  <si>
    <t xml:space="preserve">B/O</t>
  </si>
  <si>
    <t xml:space="preserve">Nymex 11/30</t>
  </si>
  <si>
    <t xml:space="preserve">Notional Value</t>
  </si>
  <si>
    <t xml:space="preserve">Liquidated Non-Discounted</t>
  </si>
  <si>
    <t xml:space="preserve">Liquidated Discounted</t>
  </si>
  <si>
    <t xml:space="preserve">Deal Type</t>
  </si>
  <si>
    <t xml:space="preserve">Counterparty</t>
  </si>
  <si>
    <t xml:space="preserve">Selling Index</t>
  </si>
  <si>
    <t xml:space="preserve">Delivery Index</t>
  </si>
  <si>
    <t xml:space="preserve">Buy</t>
  </si>
  <si>
    <t xml:space="preserve">Physical</t>
  </si>
  <si>
    <t xml:space="preserve">TCO Pool</t>
  </si>
  <si>
    <t xml:space="preserve"> </t>
  </si>
  <si>
    <t xml:space="preserve">Index</t>
  </si>
  <si>
    <t xml:space="preserve">ENA</t>
  </si>
  <si>
    <t xml:space="preserve">IF-CGT/APPALAC</t>
  </si>
  <si>
    <t xml:space="preserve">Michigan Consolidated Gas Co.</t>
  </si>
  <si>
    <t xml:space="preserve">GD-MICHCON</t>
  </si>
  <si>
    <t xml:space="preserve">MICH_CG-GD</t>
  </si>
  <si>
    <t xml:space="preserve">Pacific Gas &amp; Electric Co.</t>
  </si>
  <si>
    <t xml:space="preserve">NYMEX</t>
  </si>
  <si>
    <t xml:space="preserve">NGI-PGE/CG</t>
  </si>
  <si>
    <t xml:space="preserve">Fixed</t>
  </si>
  <si>
    <t xml:space="preserve">N/A</t>
  </si>
  <si>
    <t xml:space="preserve">Sum of Nominal Vol</t>
  </si>
  <si>
    <t xml:space="preserve">Grand Total</t>
  </si>
  <si>
    <t xml:space="preserve">Fixed Total</t>
  </si>
  <si>
    <t xml:space="preserve">Index Total</t>
  </si>
  <si>
    <t xml:space="preserve">Average of B/O</t>
  </si>
  <si>
    <t xml:space="preserve">NGI-PGE/CG Total</t>
  </si>
  <si>
    <t xml:space="preserve">IF-CGT/APPALAC Total</t>
  </si>
  <si>
    <t xml:space="preserve">MICH_CG-GD Total</t>
  </si>
  <si>
    <t xml:space="preserve">Notional Values - Fixed Price Transactions</t>
  </si>
  <si>
    <t xml:space="preserve">Margin Requirement</t>
  </si>
  <si>
    <t xml:space="preserve">Margin Requirement - Basis </t>
  </si>
  <si>
    <t xml:space="preserve">Cumulative Margin Required *</t>
  </si>
  <si>
    <t xml:space="preserve">Monthly Cost of Capital - NPW</t>
  </si>
  <si>
    <t xml:space="preserve">PV of Monthly Cost of Credit at T-Bill Rate</t>
  </si>
  <si>
    <t xml:space="preserve">Total Cost of Credit to NPW</t>
  </si>
  <si>
    <t xml:space="preserve">Note: * - Cumulative margin required assumes the PROMPT month is 100% collateralized (as NPW is being require to FULLY collateralized all physical purchases of power.</t>
  </si>
  <si>
    <t xml:space="preserve">Purchases from ENA</t>
  </si>
  <si>
    <t xml:space="preserve">Sales to ENA</t>
  </si>
  <si>
    <t xml:space="preserve">Total</t>
  </si>
  <si>
    <t xml:space="preserve">November Physical</t>
  </si>
  <si>
    <t xml:space="preserve">Due 12/26/01</t>
  </si>
  <si>
    <t xml:space="preserve">Ticket</t>
  </si>
  <si>
    <t xml:space="preserve">RateSchedule</t>
  </si>
  <si>
    <t xml:space="preserve">ContractPV</t>
  </si>
  <si>
    <t xml:space="preserve">WholesaleVol</t>
  </si>
  <si>
    <t xml:space="preserve">Service Level</t>
  </si>
  <si>
    <t xml:space="preserve">ContToMidPV</t>
  </si>
  <si>
    <t xml:space="preserve">Nominal_Price</t>
  </si>
  <si>
    <t xml:space="preserve">Deal Status</t>
  </si>
  <si>
    <t xml:space="preserve">DealActivity_NM</t>
  </si>
  <si>
    <t xml:space="preserve">CounterPartyType_ID</t>
  </si>
  <si>
    <t xml:space="preserve">NymexDelta</t>
  </si>
  <si>
    <t xml:space="preserve">CashFlow</t>
  </si>
  <si>
    <t xml:space="preserve">Total Basis Delta</t>
  </si>
  <si>
    <t xml:space="preserve">Customer Count</t>
  </si>
  <si>
    <t xml:space="preserve">Comments</t>
  </si>
  <si>
    <t xml:space="preserve">Firm</t>
  </si>
  <si>
    <t xml:space="preserve">Active</t>
  </si>
  <si>
    <t xml:space="preserve">DS#000415</t>
  </si>
  <si>
    <t xml:space="preserve">NGI PG&amp;E CG</t>
  </si>
  <si>
    <t xml:space="preserve">DS #000362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</si>
</sst>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\$* #,##0.00_);_(\$* \(#,##0.00\);_(\$* \-??_);_(@_)"/>
    <numFmt numFmtId="169" formatCode="[$-409]m/d/yyyy"/>
    <numFmt numFmtId="170" formatCode="mm/dd/yy"/>
    <numFmt numFmtId="171" formatCode="_(\$* #,##0_);_(\$* \(#,##0\);_(\$* \-??_);_(@_)"/>
    <numFmt numFmtId="172" formatCode="0%"/>
    <numFmt numFmtId="173" formatCode="0.00%"/>
    <numFmt numFmtId="174" formatCode="\$#,##0.00_)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4" createdVersion="3">
  <cacheSource type="worksheet">
    <worksheetSource ref="A1:AI115" sheet="DPCache_ENA Physical"/>
  </cacheSource>
  <cacheFields count="35">
    <cacheField name="Deal ID" numFmtId="0">
      <sharedItems containsSemiMixedTypes="0" containsString="0" containsNumber="1" containsInteger="1" minValue="24196" maxValue="29014" count="9">
        <n v="24196"/>
        <n v="24197"/>
        <n v="24221"/>
        <n v="24545"/>
        <n v="28050"/>
        <n v="28280"/>
        <n v="28422"/>
        <n v="29012"/>
        <n v="29014"/>
      </sharedItems>
    </cacheField>
    <cacheField name="Ticket" numFmtId="0">
      <sharedItems containsSemiMixedTypes="0" containsString="0" containsNumber="1" containsInteger="1" minValue="362" maxValue="962" count="7">
        <n v="362"/>
        <n v="415"/>
        <n v="857"/>
        <n v="858"/>
        <n v="874"/>
        <n v="939"/>
        <n v="962"/>
      </sharedItems>
    </cacheField>
    <cacheField name="Deal Date" numFmtId="0">
      <sharedItems containsSemiMixedTypes="0" containsNonDate="0" containsDate="1" containsString="0" minDate="2001-04-17T00:00:00" maxDate="2001-11-30T00:00:00" count="7">
        <d v="2001-04-17T00:00:00"/>
        <d v="2001-04-18T00:00:00"/>
        <d v="2001-05-07T00:00:00"/>
        <d v="2001-09-06T00:00:00"/>
        <d v="2001-09-21T00:00:00"/>
        <d v="2001-10-12T00:00:00"/>
        <d v="2001-11-30T00:00:00"/>
      </sharedItems>
    </cacheField>
    <cacheField name="Forward Date" numFmtId="0">
      <sharedItems containsSemiMixedTypes="0" containsNonDate="0" containsDate="1" containsString="0" minDate="2001-12-01T00:00:00" maxDate="2003-11-01T00:00:00" count="24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</sharedItems>
    </cacheField>
    <cacheField name="Contract ID" numFmtId="0">
      <sharedItems containsSemiMixedTypes="0" containsString="0" containsNumber="1" containsInteger="1" minValue="9992868" maxValue="9997394" count="8">
        <n v="9992868"/>
        <n v="9993196"/>
        <n v="9993197"/>
        <n v="9996667"/>
        <n v="9996668"/>
        <n v="9996801"/>
        <n v="9997392"/>
        <n v="9997394"/>
      </sharedItems>
    </cacheField>
    <cacheField name="Utility" numFmtId="0">
      <sharedItems count="3">
        <s v="Michigan Consolidated Gas Co."/>
        <s v="Pacific Gas &amp; Electric Co."/>
        <s v="TCO Pool"/>
      </sharedItems>
    </cacheField>
    <cacheField name="RateSchedule" numFmtId="0">
      <sharedItems count="1">
        <s v="Firm"/>
      </sharedItems>
    </cacheField>
    <cacheField name="ContractPV" numFmtId="0">
      <sharedItems containsSemiMixedTypes="0" containsString="0" containsNumber="1" minValue="-401203.13" maxValue="966195.2" count="114">
        <n v="-401203.13"/>
        <n v="-391572.8"/>
        <n v="-333672.79"/>
        <n v="-325281.91"/>
        <n v="-285511"/>
        <n v="-273012.43"/>
        <n v="-265735.09"/>
        <n v="-251566.04"/>
        <n v="-244494.78"/>
        <n v="-182198.1"/>
        <n v="-176715.1"/>
        <n v="-136680.9"/>
        <n v="-132339.88"/>
        <n v="-126231.35"/>
        <n v="-101686.18"/>
        <n v="-98270.49"/>
        <n v="-92884.08"/>
        <n v="-92435.74"/>
        <n v="-88878.47"/>
        <n v="-45148.54"/>
        <n v="-24030.35"/>
        <n v="-21025.39"/>
        <n v="-19914.88"/>
        <n v="-17367.66"/>
        <n v="-16080.75"/>
        <n v="-15704.61"/>
        <n v="-15429.5"/>
        <n v="-14735.88"/>
        <n v="-13998.88"/>
        <n v="-12809.4"/>
        <n v="-10177.97"/>
        <n v="-8824.51"/>
        <n v="-7616.46"/>
        <n v="-6651.94"/>
        <n v="-6592.61"/>
        <n v="-5627.42"/>
        <n v="-5013.96"/>
        <n v="-4978.32"/>
        <n v="-4861.1"/>
        <n v="-4794.76"/>
        <n v="-1946.49"/>
        <n v="-1943.06"/>
        <n v="-1937.04"/>
        <n v="-1752.15"/>
        <n v="-486.61"/>
        <n v="772.42"/>
        <n v="1225.84"/>
        <n v="3208.54"/>
        <n v="3985.84"/>
        <n v="4506.52"/>
        <n v="6179.33"/>
        <n v="6599.93"/>
        <n v="18348.52"/>
        <n v="20780.64"/>
        <n v="21275.77"/>
        <n v="21415.8"/>
        <n v="22150.01"/>
        <n v="23857"/>
        <n v="26380.61"/>
        <n v="28676.81"/>
        <n v="32256.08"/>
        <n v="34343.79"/>
        <n v="38648.75"/>
        <n v="39614.48"/>
        <n v="40341.72"/>
        <n v="41884.49"/>
        <n v="42694.27"/>
        <n v="50150.11"/>
        <n v="64484.05"/>
        <n v="65752.99"/>
        <n v="82157.98"/>
        <n v="82444.38"/>
        <n v="85604.04"/>
        <n v="89434.93"/>
        <n v="104525.66"/>
        <n v="118532.38"/>
        <n v="147553.78"/>
        <n v="162256.89"/>
        <n v="168745.15"/>
        <n v="169597.3"/>
        <n v="176563.66"/>
        <n v="179462.37"/>
        <n v="179759.16"/>
        <n v="185646.77"/>
        <n v="188470.52"/>
        <n v="204917.06"/>
        <n v="212507.36"/>
        <n v="230465.21"/>
        <n v="238013.93"/>
        <n v="241649.56"/>
        <n v="249489.33"/>
        <n v="281804.26"/>
        <n v="292820.73"/>
        <n v="322714.06"/>
        <n v="332593.16"/>
        <n v="399814.72"/>
        <n v="401631.7"/>
        <n v="446426.84"/>
        <n v="448447.39"/>
        <n v="459137.34"/>
        <n v="485397.42"/>
        <n v="498441.97"/>
        <n v="521353.85"/>
        <n v="523923.01"/>
        <n v="564800.64"/>
        <n v="565551.8"/>
        <n v="593922.29"/>
        <n v="608927.04"/>
        <n v="627475.22"/>
        <n v="699424.03"/>
        <n v="714949.47"/>
        <n v="732122.21"/>
        <n v="785060.57"/>
        <n v="966195.2"/>
      </sharedItems>
    </cacheField>
    <cacheField name="Nominal Vol" numFmtId="0">
      <sharedItems containsSemiMixedTypes="0" containsString="0" containsNumber="1" containsInteger="1" minValue="-310000" maxValue="310000" count="105">
        <n v="-310000"/>
        <n v="-108796"/>
        <n v="-108735"/>
        <n v="-90643"/>
        <n v="-90596"/>
        <n v="-89299"/>
        <n v="-80009"/>
        <n v="-79070"/>
        <n v="-74286"/>
        <n v="-74249"/>
        <n v="-74136"/>
        <n v="-68551"/>
        <n v="-68521"/>
        <n v="-66287"/>
        <n v="-59961"/>
        <n v="-58557"/>
        <n v="-55027"/>
        <n v="-53601"/>
        <n v="-49718"/>
        <n v="-49698"/>
        <n v="-49195"/>
        <n v="-38060"/>
        <n v="-37361"/>
        <n v="-37348"/>
        <n v="-34866"/>
        <n v="-34009"/>
        <n v="-28530"/>
        <n v="-27845"/>
        <n v="-27837"/>
        <n v="-25595"/>
        <n v="-25496"/>
        <n v="-25359"/>
        <n v="-25178"/>
        <n v="-24436"/>
        <n v="-21117"/>
        <n v="-18870"/>
        <n v="-18850"/>
        <n v="-18799"/>
        <n v="-18065"/>
        <n v="-12837"/>
        <n v="-4483"/>
        <n v="-1896"/>
        <n v="1884"/>
        <n v="2881"/>
        <n v="3448"/>
        <n v="4464"/>
        <n v="5217"/>
        <n v="5701"/>
        <n v="5826"/>
        <n v="5888"/>
        <n v="6574"/>
        <n v="7211"/>
        <n v="7448"/>
        <n v="8802"/>
        <n v="9328"/>
        <n v="9486"/>
        <n v="10195"/>
        <n v="10504"/>
        <n v="10779"/>
        <n v="10948"/>
        <n v="10993"/>
        <n v="11358"/>
        <n v="11598"/>
        <n v="12783"/>
        <n v="14153"/>
        <n v="18135"/>
        <n v="22753"/>
        <n v="22793"/>
        <n v="23991"/>
        <n v="24327"/>
        <n v="24989"/>
        <n v="25245"/>
        <n v="25485"/>
        <n v="26472"/>
        <n v="27012"/>
        <n v="27722"/>
        <n v="28196"/>
        <n v="29112"/>
        <n v="31536"/>
        <n v="31733"/>
        <n v="32915"/>
        <n v="34713"/>
        <n v="35850"/>
        <n v="37189"/>
        <n v="43218"/>
        <n v="43648"/>
        <n v="49492"/>
        <n v="59495"/>
        <n v="61381"/>
        <n v="68227"/>
        <n v="68329"/>
        <n v="73959"/>
        <n v="78400"/>
        <n v="78736"/>
        <n v="79124"/>
        <n v="84040"/>
        <n v="85782"/>
        <n v="86800"/>
        <n v="90205"/>
        <n v="93105"/>
        <n v="105913"/>
        <n v="108264"/>
        <n v="116297"/>
        <n v="142878"/>
        <n v="310000"/>
      </sharedItems>
    </cacheField>
    <cacheField name="Disc Vol" numFmtId="0">
      <sharedItems containsSemiMixedTypes="0" containsString="0" containsNumber="1" minValue="-308966.47" maxValue="308966.47" count="114">
        <n v="-308966.47"/>
        <n v="-108433.28"/>
        <n v="-105830.49"/>
        <n v="-90181.84"/>
        <n v="-89001.28"/>
        <n v="-87914.03"/>
        <n v="-77871.81"/>
        <n v="-77165.14"/>
        <n v="-73787.14"/>
        <n v="-73758.82"/>
        <n v="-71820.3"/>
        <n v="-67990.82"/>
        <n v="-66079.67"/>
        <n v="-64324.66"/>
        <n v="-59558.34"/>
        <n v="-57146.31"/>
        <n v="-54577.34"/>
        <n v="-51847.7"/>
        <n v="-49242.73"/>
        <n v="-47760.84"/>
        <n v="-47442.23"/>
        <n v="-37696.17"/>
        <n v="-36940.78"/>
        <n v="-35767.53"/>
        <n v="-34116.58"/>
        <n v="-32683.37"/>
        <n v="-28209.11"/>
        <n v="-27482.75"/>
        <n v="-26559.59"/>
        <n v="-25103.81"/>
        <n v="-24982.63"/>
        <n v="-24636.82"/>
        <n v="-24417.08"/>
        <n v="-24021.21"/>
        <n v="-20842.28"/>
        <n v="-18570.24"/>
        <n v="-18438.23"/>
        <n v="-18004.08"/>
        <n v="-17758.35"/>
        <n v="-12202.31"/>
        <n v="-4244.49"/>
        <n v="-1802.26"/>
        <n v="1783.77"/>
        <n v="2694.16"/>
        <n v="3264.56"/>
        <n v="4226.5"/>
        <n v="4959.06"/>
        <n v="5616.39"/>
        <n v="5750.21"/>
        <n v="5788.05"/>
        <n v="6447.84"/>
        <n v="7051.74"/>
        <n v="7129.89"/>
        <n v="8717.86"/>
        <n v="8760.08"/>
        <n v="9282.11"/>
        <n v="9690.93"/>
        <n v="9904.45"/>
        <n v="10445.61"/>
        <n v="10706.62"/>
        <n v="10903.17"/>
        <n v="11320.13"/>
        <n v="11538.99"/>
        <n v="12150.98"/>
        <n v="13554.08"/>
        <n v="17428.12"/>
        <n v="21747.06"/>
        <n v="22204.86"/>
        <n v="23136.23"/>
        <n v="23914.06"/>
        <n v="24171.6"/>
        <n v="24870.32"/>
        <n v="24995.92"/>
        <n v="26022.65"/>
        <n v="26449.87"/>
        <n v="26493.61"/>
        <n v="27361.35"/>
        <n v="27777.53"/>
        <n v="28250.18"/>
        <n v="30201.48"/>
        <n v="31320.17"/>
        <n v="32035.78"/>
        <n v="33966.87"/>
        <n v="35079.43"/>
        <n v="35615.26"/>
        <n v="36770.72"/>
        <n v="41533.42"/>
        <n v="43157.07"/>
        <n v="47562.87"/>
        <n v="49018.89"/>
        <n v="58926.27"/>
        <n v="59194.06"/>
        <n v="65796.15"/>
        <n v="66093.94"/>
        <n v="67669.47"/>
        <n v="71539.78"/>
        <n v="73462.34"/>
        <n v="76839.18"/>
        <n v="77217.84"/>
        <n v="77873.52"/>
        <n v="83242.54"/>
        <n v="83353.25"/>
        <n v="86090.7"/>
        <n v="86358.39"/>
        <n v="86510.61"/>
        <n v="87534.6"/>
        <n v="89746.06"/>
        <n v="92479.77"/>
        <n v="103083.87"/>
        <n v="105372.07"/>
        <n v="107903.05"/>
        <n v="115705.32"/>
        <n v="142401.65"/>
        <n v="308966.47"/>
      </sharedItems>
    </cacheField>
    <cacheField name="WholesaleVol" numFmtId="0">
      <sharedItems containsSemiMixedTypes="0" containsString="0" containsNumber="1" containsInteger="1" minValue="1884" maxValue="310000" count="104">
        <n v="1884"/>
        <n v="1896"/>
        <n v="2881"/>
        <n v="3448"/>
        <n v="4464"/>
        <n v="4483"/>
        <n v="5217"/>
        <n v="5701"/>
        <n v="5826"/>
        <n v="5888"/>
        <n v="6574"/>
        <n v="7211"/>
        <n v="7448"/>
        <n v="8802"/>
        <n v="9328"/>
        <n v="9486"/>
        <n v="10195"/>
        <n v="10504"/>
        <n v="10779"/>
        <n v="10948"/>
        <n v="10993"/>
        <n v="11358"/>
        <n v="11598"/>
        <n v="12783"/>
        <n v="12837"/>
        <n v="14153"/>
        <n v="18065"/>
        <n v="18135"/>
        <n v="18799"/>
        <n v="18850"/>
        <n v="18870"/>
        <n v="21117"/>
        <n v="22753"/>
        <n v="22793"/>
        <n v="23991"/>
        <n v="24327"/>
        <n v="24436"/>
        <n v="24989"/>
        <n v="25178"/>
        <n v="25245"/>
        <n v="25359"/>
        <n v="25485"/>
        <n v="25496"/>
        <n v="25595"/>
        <n v="26472"/>
        <n v="27012"/>
        <n v="27722"/>
        <n v="27837"/>
        <n v="27845"/>
        <n v="28196"/>
        <n v="28530"/>
        <n v="29112"/>
        <n v="31536"/>
        <n v="31733"/>
        <n v="32915"/>
        <n v="34009"/>
        <n v="34713"/>
        <n v="34866"/>
        <n v="35850"/>
        <n v="37189"/>
        <n v="37348"/>
        <n v="37361"/>
        <n v="38060"/>
        <n v="43218"/>
        <n v="43648"/>
        <n v="49195"/>
        <n v="49492"/>
        <n v="49698"/>
        <n v="49718"/>
        <n v="53601"/>
        <n v="55027"/>
        <n v="58557"/>
        <n v="59495"/>
        <n v="59961"/>
        <n v="61381"/>
        <n v="66287"/>
        <n v="68227"/>
        <n v="68329"/>
        <n v="68521"/>
        <n v="68551"/>
        <n v="73959"/>
        <n v="74136"/>
        <n v="74249"/>
        <n v="74286"/>
        <n v="78400"/>
        <n v="78736"/>
        <n v="79070"/>
        <n v="79124"/>
        <n v="80009"/>
        <n v="84040"/>
        <n v="85782"/>
        <n v="86800"/>
        <n v="89299"/>
        <n v="90205"/>
        <n v="90596"/>
        <n v="90643"/>
        <n v="93105"/>
        <n v="105913"/>
        <n v="108264"/>
        <n v="108735"/>
        <n v="108796"/>
        <n v="116297"/>
        <n v="142878"/>
        <n v="310000"/>
      </sharedItems>
    </cacheField>
    <cacheField name="ContractPrice" numFmtId="0">
      <sharedItems containsSemiMixedTypes="0" containsString="0" containsNumber="1" minValue="-0.0225" maxValue="6.785" count="7">
        <n v="-0.0225"/>
        <n v="-0.02"/>
        <n v="0.0025"/>
        <n v="0.27"/>
        <n v="0.455"/>
        <n v="3.7"/>
        <n v="6.785"/>
      </sharedItems>
    </cacheField>
    <cacheField name="Bid/Offer" numFmtId="0">
      <sharedItems containsSemiMixedTypes="0" containsString="0" containsNumber="1" minValue="0" maxValue="2.75" count="31">
        <n v="0"/>
        <n v="0.01"/>
        <n v="0.07"/>
        <n v="0.085"/>
        <n v="0.09"/>
        <n v="0.095"/>
        <n v="0.1"/>
        <n v="0.115"/>
        <n v="0.14"/>
        <n v="0.16"/>
        <n v="0.22"/>
        <n v="0.225"/>
        <n v="0.25"/>
        <n v="0.26"/>
        <n v="0.29"/>
        <n v="0.32"/>
        <n v="0.335"/>
        <n v="0.34"/>
        <n v="0.345"/>
        <n v="0.365"/>
        <n v="0.39"/>
        <n v="0.41"/>
        <n v="0.47"/>
        <n v="0.475"/>
        <n v="0.51"/>
        <n v="0.54"/>
        <n v="0.64"/>
        <n v="0.72"/>
        <n v="2.54"/>
        <n v="2.6"/>
        <n v="2.75"/>
      </sharedItems>
    </cacheField>
    <cacheField name="B/O" numFmtId="0">
      <sharedItems containsSemiMixedTypes="0" containsString="0" containsNumber="1" minValue="-2.66617812069564" maxValue="4.12" count="55">
        <n v="-2.66617812069564"/>
        <n v="-2.65474291248459"/>
        <n v="-2.65474263759697"/>
        <n v="-2.46283675115207"/>
        <n v="-2.45535348387097"/>
        <n v="-2.4552784516129"/>
        <n v="0"/>
        <n v="0.00999999999999934"/>
        <n v="0.01"/>
        <n v="0.0226209073475276"/>
        <n v="0.0226209081504472"/>
        <n v="0.0699999999999998"/>
        <n v="0.085"/>
        <n v="0.0899999999999999"/>
        <n v="0.0950000000000002"/>
        <n v="0.1"/>
        <n v="0.115"/>
        <n v="0.14"/>
        <n v="0.16"/>
        <n v="0.220000000000001"/>
        <n v="0.225"/>
        <n v="0.25"/>
        <n v="0.26"/>
        <n v="0.29"/>
        <n v="0.32"/>
        <n v="0.335"/>
        <n v="0.34"/>
        <n v="0.344999999999999"/>
        <n v="0.365"/>
        <n v="0.39"/>
        <n v="0.41"/>
        <n v="0.47"/>
        <n v="0.475"/>
        <n v="0.51"/>
        <n v="0.54"/>
        <n v="0.64"/>
        <n v="0.72"/>
        <n v="3.02"/>
        <n v="3.045"/>
        <n v="3.08"/>
        <n v="3.11"/>
        <n v="3.125"/>
        <n v="3.21"/>
        <n v="3.325"/>
        <n v="3.4"/>
        <n v="3.435"/>
        <n v="3.56"/>
        <n v="3.7"/>
        <n v="3.76"/>
        <n v="3.79"/>
        <n v="3.84"/>
        <n v="3.87"/>
        <n v="3.88"/>
        <n v="3.95"/>
        <n v="4.12"/>
      </sharedItems>
    </cacheField>
    <cacheField name="Nymex 11/30" numFmtId="0">
      <sharedItems containsSemiMixedTypes="0" containsString="0" containsNumber="1" minValue="2.43535348387097" maxValue="6.76237909265247" count="25">
        <n v="2.43535348387097"/>
        <n v="2.44033675115207"/>
        <n v="2.4577784516129"/>
        <n v="2.7"/>
        <n v="2.77"/>
        <n v="2.79"/>
        <n v="2.82"/>
        <n v="2.87"/>
        <n v="2.93"/>
        <n v="2.93617812069564"/>
        <n v="2.96"/>
        <n v="3.12"/>
        <n v="3.15"/>
        <n v="3.17"/>
        <n v="3.23"/>
        <n v="3.24"/>
        <n v="3.27"/>
        <n v="3.29"/>
        <n v="3.33"/>
        <n v="3.41"/>
        <n v="3.48"/>
        <n v="6.35474263759697"/>
        <n v="6.35474291248459"/>
        <n v="6.76237909184955"/>
        <n v="6.76237909265247"/>
      </sharedItems>
    </cacheField>
    <cacheField name="Notional Value" numFmtId="0">
      <sharedItems containsSemiMixedTypes="0" containsString="0" containsNumber="1" minValue="-787400" maxValue="787400" count="114">
        <n v="-787400"/>
        <n v="-415733.76"/>
        <n v="-406705.92"/>
        <n v="-392914.5"/>
        <n v="-371644.6"/>
        <n v="-354124.365"/>
        <n v="-353421.84"/>
        <n v="-297726"/>
        <n v="-292138.05"/>
        <n v="-290953.125"/>
        <n v="-281681.44"/>
        <n v="-280300.16"/>
        <n v="-274674.225"/>
        <n v="-269899.55"/>
        <n v="-261364.4"/>
        <n v="-252439.9"/>
        <n v="-250852"/>
        <n v="-243040"/>
        <n v="-231121.875"/>
        <n v="-227109.7"/>
        <n v="-226576"/>
        <n v="-225680"/>
        <n v="-212185.97"/>
        <n v="-186089.92"/>
        <n v="-179674.9"/>
        <n v="-162499.68"/>
        <n v="-149465.84"/>
        <n v="-139830.64"/>
        <n v="-134435.84"/>
        <n v="-126393.6"/>
        <n v="-119941.44"/>
        <n v="-119201.25"/>
        <n v="-118575.36"/>
        <n v="-115420.725"/>
        <n v="-114542.12"/>
        <n v="-105066.38"/>
        <n v="-101862.93"/>
        <n v="-98706.55"/>
        <n v="-95866.4"/>
        <n v="-92786.22"/>
        <n v="-90931.32"/>
        <n v="-88987.62"/>
        <n v="-88766.7"/>
        <n v="-87540.975"/>
        <n v="-86385.47"/>
        <n v="-85833"/>
        <n v="-83563.245"/>
        <n v="-81000.68"/>
        <n v="-68187.6"/>
        <n v="-53215.28"/>
        <n v="-49598.04"/>
        <n v="-41492.92"/>
        <n v="-40650.48"/>
        <n v="-39556.6"/>
        <n v="-36472.48"/>
        <n v="-35315.91"/>
        <n v="-34188.23"/>
        <n v="-33684.375"/>
        <n v="-31540.95"/>
        <n v="-31234.5"/>
        <n v="-28823.76"/>
        <n v="-26582.04"/>
        <n v="-22581.69"/>
        <n v="-22209.88"/>
        <n v="-20241.96"/>
        <n v="-20225.28"/>
        <n v="-19383.4"/>
        <n v="-18701.46"/>
        <n v="-17275.68"/>
        <n v="-13343.76"/>
        <n v="-11898.53"/>
        <n v="-7291.08"/>
        <n v="6882.48"/>
        <n v="16228.46"/>
        <n v="46598.31"/>
        <n v="57537.025"/>
        <n v="59377.5"/>
        <n v="59874.815"/>
        <n v="62506.32"/>
        <n v="66799.8"/>
        <n v="77422.35"/>
        <n v="77828.66"/>
        <n v="79880.85"/>
        <n v="80739.9"/>
        <n v="81520.075"/>
        <n v="82421.2"/>
        <n v="89490.96"/>
        <n v="98542.98"/>
        <n v="105426.2"/>
        <n v="105731.63"/>
        <n v="107212.95"/>
        <n v="119371.59"/>
        <n v="131091.48"/>
        <n v="137718.86"/>
        <n v="157377.22"/>
        <n v="169722.75"/>
        <n v="172387.875"/>
        <n v="174439.98"/>
        <n v="193823.67"/>
        <n v="196055.86"/>
        <n v="198323.7"/>
        <n v="207210.12"/>
        <n v="213572.25"/>
        <n v="236397.45"/>
        <n v="245572.25"/>
        <n v="253347.185"/>
        <n v="256530.69"/>
        <n v="261721.7"/>
        <n v="274721.3"/>
        <n v="287232.31"/>
        <n v="299189"/>
        <n v="350606.52"/>
        <n v="390358.65"/>
        <n v="787400"/>
      </sharedItems>
    </cacheField>
    <cacheField name="Liquidated Non-Discounted" numFmtId="0">
      <sharedItems containsSemiMixedTypes="0" containsString="0" containsNumber="1" minValue="-966195.2" maxValue="754959.58" count="113">
        <n v="-966195.2"/>
        <n v="-761911.32"/>
        <n v="-732122.21"/>
        <n v="-434950.78"/>
        <n v="-340764.3"/>
        <n v="-337366.7"/>
        <n v="-318837.48"/>
        <n v="-311913.785"/>
        <n v="-308847"/>
        <n v="-270689.94"/>
        <n v="-255174.9"/>
        <n v="-253923.6"/>
        <n v="-250734.225"/>
        <n v="-240396.325"/>
        <n v="-228609.03"/>
        <n v="-223998.675"/>
        <n v="-211821.23"/>
        <n v="-210480.295"/>
        <n v="-209673.765"/>
        <n v="-193712.715"/>
        <n v="-189360.385"/>
        <n v="-186337.38"/>
        <n v="-161715.84"/>
        <n v="-149713.3"/>
        <n v="-137785.245"/>
        <n v="-130734.45"/>
        <n v="-124041"/>
        <n v="-120106.98"/>
        <n v="-113445.475"/>
        <n v="-112496.725"/>
        <n v="-104998.85"/>
        <n v="-99106.15"/>
        <n v="-95443.46"/>
        <n v="-95396.4"/>
        <n v="-90490.2"/>
        <n v="-89082.72"/>
        <n v="-88681.2"/>
        <n v="-85454.325"/>
        <n v="-85374.75"/>
        <n v="-83027.39"/>
        <n v="-81495.45"/>
        <n v="-78965.24"/>
        <n v="-78930.39"/>
        <n v="-75312.43"/>
        <n v="-72177.17"/>
        <n v="-68265.035"/>
        <n v="-55493.1"/>
        <n v="-43308.18"/>
        <n v="-38911.29"/>
        <n v="-37156.34"/>
        <n v="-37134.615"/>
        <n v="-36271.335"/>
        <n v="-33500.88"/>
        <n v="-31635.81"/>
        <n v="-30366.9"/>
        <n v="-29616.475"/>
        <n v="-24805.84"/>
        <n v="-21201.15"/>
        <n v="-19575.36"/>
        <n v="-18988.8"/>
        <n v="-18414.23"/>
        <n v="-15964.02"/>
        <n v="-13012.56"/>
        <n v="-10050.92"/>
        <n v="-7954.44"/>
        <n v="-5765.04"/>
        <n v="-4081.08"/>
        <n v="-3059.52"/>
        <n v="-2264.4"/>
        <n v="-1072.02"/>
        <n v="-227.52"/>
        <n v="763.465"/>
        <n v="800.090000000001"/>
        <n v="812.925"/>
        <n v="845.955"/>
        <n v="942.5"/>
        <n v="1377.88"/>
        <n v="1725.68"/>
        <n v="1943.24"/>
        <n v="3801.06"/>
        <n v="3902.59"/>
        <n v="5411.45"/>
        <n v="7417.8"/>
        <n v="7612.41"/>
        <n v="9604"/>
        <n v="10276.2"/>
        <n v="10633"/>
        <n v="11005.4"/>
        <n v="11092.785"/>
        <n v="12973.8"/>
        <n v="14838.73"/>
        <n v="42490.47"/>
        <n v="84915.1"/>
        <n v="88249.32"/>
        <n v="88942.625"/>
        <n v="92140.47"/>
        <n v="100520.45"/>
        <n v="123621.88"/>
        <n v="124994.61"/>
        <n v="137862.09"/>
        <n v="164500.38"/>
        <n v="183956.6"/>
        <n v="242564.34"/>
        <n v="248840.13"/>
        <n v="253189.09"/>
        <n v="262197.77"/>
        <n v="268543.89"/>
        <n v="281489.2"/>
        <n v="299872.76"/>
        <n v="326768.015"/>
        <n v="374048.4"/>
        <n v="691370.58"/>
        <n v="754959.58"/>
      </sharedItems>
    </cacheField>
    <cacheField name="Liquidated Discounted" numFmtId="0">
      <sharedItems containsSemiMixedTypes="0" containsString="0" containsNumber="1" minValue="-966195.2" maxValue="754959.58" count="114">
        <n v="-966195.2"/>
        <n v="-761911.32"/>
        <n v="-732122.21"/>
        <n v="-432737.8968"/>
        <n v="-338475.9582"/>
        <n v="-335650.2644"/>
        <n v="-310320.74615"/>
        <n v="-306323.19375"/>
        <n v="-303581.99715"/>
        <n v="-268872.1644"/>
        <n v="-249027.534"/>
        <n v="-248685.30225"/>
        <n v="-247806.3555"/>
        <n v="-233279.709"/>
        <n v="-221857.40655"/>
        <n v="-221841.3691"/>
        <n v="-211821.23"/>
        <n v="-202981.12275"/>
        <n v="-202815.2763"/>
        <n v="-187376.3199"/>
        <n v="-184556.12085"/>
        <n v="-182613.6751"/>
        <n v="-159896.94435"/>
        <n v="-143877.68175"/>
        <n v="-136235.5176"/>
        <n v="-125638.5955"/>
        <n v="-121374.8278"/>
        <n v="-117525.3702"/>
        <n v="-111969.60775"/>
        <n v="-107736.1615"/>
        <n v="-102194.1382"/>
        <n v="-97816.82625"/>
        <n v="-94026.93905"/>
        <n v="-91359.477"/>
        <n v="-88753.5935"/>
        <n v="-87175.8775"/>
        <n v="-86445.5508"/>
        <n v="-84186.0332"/>
        <n v="-83736.332"/>
        <n v="-80112.101"/>
        <n v="-79217.36065"/>
        <n v="-76382.256"/>
        <n v="-76118.1967"/>
        <n v="-73498.0866"/>
        <n v="-72177.17"/>
        <n v="-65132.4447"/>
        <n v="-53330.0472"/>
        <n v="-41475.4848"/>
        <n v="-38713.31145"/>
        <n v="-36852.7146"/>
        <n v="-36027.7763"/>
        <n v="-35298.5969"/>
        <n v="-31963.5666"/>
        <n v="-30955.83685"/>
        <n v="-30076.617"/>
        <n v="-28152.15165"/>
        <n v="-24526.8216"/>
        <n v="-20794.284"/>
        <n v="-19320.7056"/>
        <n v="-18666.46125"/>
        <n v="-18140.9397"/>
        <n v="-15174.7236"/>
        <n v="-12320.2475"/>
        <n v="-9516.1924"/>
        <n v="-7718.9592"/>
        <n v="-5458.3362"/>
        <n v="-3922.0044"/>
        <n v="-2930.0496"/>
        <n v="-2160.4896"/>
        <n v="-1036.954"/>
        <n v="-216.2712"/>
        <n v="713.9524"/>
        <n v="778.718100000001"/>
        <n v="799.12575"/>
        <n v="829.72035"/>
        <n v="928.512"/>
        <n v="1304.5719"/>
        <n v="1620.6148"/>
        <n v="1832.32325"/>
        <n v="3751.6104"/>
        <n v="3818.7071"/>
        <n v="5218.6453"/>
        <n v="7334.3686"/>
        <n v="7429.0203"/>
        <n v="9539.5062"/>
        <n v="10177.9659"/>
        <n v="10546.11075"/>
        <n v="10578.902775"/>
        <n v="10915.468"/>
        <n v="11018.2929"/>
        <n v="12907.7935"/>
        <n v="14049.2619"/>
        <n v="40389.6461"/>
        <n v="83473.70475"/>
        <n v="86939.5524"/>
        <n v="87235.73975"/>
        <n v="87912.2429"/>
        <n v="99212.7275"/>
        <n v="118390.5243"/>
        <n v="122307.9393"/>
        <n v="136311.4782"/>
        <n v="158088.3804"/>
        <n v="182198.101"/>
        <n v="233922.0318"/>
        <n v="244907.223"/>
        <n v="246806.6766"/>
        <n v="262197.77"/>
        <n v="266740.5111"/>
        <n v="274707.8984"/>
        <n v="290995.4393"/>
        <n v="325105.5332"/>
        <n v="364056.8856"/>
        <n v="691370.58"/>
        <n v="754959.58"/>
      </sharedItems>
    </cacheField>
    <cacheField name="Deal Type" numFmtId="0">
      <sharedItems count="2">
        <s v="Fixed"/>
        <s v="Index"/>
      </sharedItems>
    </cacheField>
    <cacheField name="Counterparty" numFmtId="0">
      <sharedItems count="1">
        <s v="ENA"/>
      </sharedItems>
    </cacheField>
    <cacheField name="Selling Index" numFmtId="0">
      <sharedItems count="4">
        <s v="GD-MICHCON"/>
        <s v="IF-CGT/APPALAC"/>
        <s v="N/A"/>
        <s v="NYMEX"/>
      </sharedItems>
    </cacheField>
    <cacheField name="Delivery Index" numFmtId="0">
      <sharedItems count="3">
        <s v="IF-CGT/APPALAC"/>
        <s v="MICH_CG-GD"/>
        <s v="NGI-PGE/CG"/>
      </sharedItems>
    </cacheField>
    <cacheField name="Service Level" numFmtId="0">
      <sharedItems count="1">
        <s v="Firm"/>
      </sharedItems>
    </cacheField>
    <cacheField name="Buy" numFmtId="0">
      <sharedItems containsSemiMixedTypes="0" containsString="0" containsNumber="1" containsInteger="1" minValue="0" maxValue="1" count="2">
        <n v="0"/>
        <n v="1"/>
      </sharedItems>
    </cacheField>
    <cacheField name="Physical" numFmtId="0">
      <sharedItems containsSemiMixedTypes="0" containsString="0" containsNumber="1" containsInteger="1" minValue="1" maxValue="1" count="1">
        <n v="1"/>
      </sharedItems>
    </cacheField>
    <cacheField name="ContToMidPV" numFmtId="0">
      <sharedItems containsSemiMixedTypes="0" containsString="0" containsNumber="1" minValue="-579432.32" maxValue="357829.82" count="114">
        <n v="-579432.32"/>
        <n v="-454606.18"/>
        <n v="-439057.52"/>
        <n v="-356417.02"/>
        <n v="-352612.28"/>
        <n v="-327074.89"/>
        <n v="-321410.13"/>
        <n v="-319972.32"/>
        <n v="-283123.86"/>
        <n v="-263621.69"/>
        <n v="-262328.97"/>
        <n v="-260933.47"/>
        <n v="-251136.78"/>
        <n v="-238822.85"/>
        <n v="-232523.05"/>
        <n v="-217409.4"/>
        <n v="-215416.58"/>
        <n v="-200859.48"/>
        <n v="-193801.35"/>
        <n v="-193428.54"/>
        <n v="-168139.95"/>
        <n v="-152629.24"/>
        <n v="-143258.72"/>
        <n v="-133280.75"/>
        <n v="-127829.44"/>
        <n v="-123775.27"/>
        <n v="-117951.76"/>
        <n v="-114111.3"/>
        <n v="-107319.86"/>
        <n v="-103042.85"/>
        <n v="-100026.88"/>
        <n v="-96765.55"/>
        <n v="-94290.77"/>
        <n v="-92614.6"/>
        <n v="-90965.58"/>
        <n v="-89558.04"/>
        <n v="-88960.47"/>
        <n v="-85110.13"/>
        <n v="-83951.89"/>
        <n v="-80249.72"/>
        <n v="-79819.98"/>
        <n v="-77050.87"/>
        <n v="-69025.16"/>
        <n v="-56467.12"/>
        <n v="-43915.23"/>
        <n v="-40905.73"/>
        <n v="-38924.31"/>
        <n v="-38081.16"/>
        <n v="-38062.02"/>
        <n v="-37356.44"/>
        <n v="-33843.77"/>
        <n v="-32533.78"/>
        <n v="-31558.65"/>
        <n v="-30371.39"/>
        <n v="-25738.92"/>
        <n v="-21890.41"/>
        <n v="-20298.23"/>
        <n v="-19650.44"/>
        <n v="-19095.72"/>
        <n v="-16067.35"/>
        <n v="-13508.18"/>
        <n v="-13097.93"/>
        <n v="-11570.17"/>
        <n v="-10116.86"/>
        <n v="-10041.41"/>
        <n v="-7988.15"/>
        <n v="-7982.04"/>
        <n v="-7963.39"/>
        <n v="-6229.74"/>
        <n v="-6209.84"/>
        <n v="-5839.47"/>
        <n v="-5779.4"/>
        <n v="-5703.25"/>
        <n v="-4639.24"/>
        <n v="-3420.77"/>
        <n v="-645.34"/>
        <n v="-621.54"/>
        <n v="-557.11"/>
        <n v="-342.43"/>
        <n v="35.26"/>
        <n v="43.8"/>
        <n v="49.52"/>
        <n v="255.95"/>
        <n v="948.84"/>
        <n v="1847.76"/>
        <n v="2084.23"/>
        <n v="2285.85"/>
        <n v="3089.66"/>
        <n v="5077.64"/>
        <n v="7162.27"/>
        <n v="7444.79"/>
        <n v="7640.83"/>
        <n v="8482.26"/>
        <n v="13752.15"/>
        <n v="39535.48"/>
        <n v="81552"/>
        <n v="84940.95"/>
        <n v="85227.42"/>
        <n v="86053.08"/>
        <n v="97014.11"/>
        <n v="115886.81"/>
        <n v="119578.61"/>
        <n v="133356.23"/>
        <n v="154745.12"/>
        <n v="178258.68"/>
        <n v="227974.86"/>
        <n v="238443.38"/>
        <n v="242727.23"/>
        <n v="262313.29"/>
        <n v="267763.02"/>
        <n v="283083.17"/>
        <n v="319694.61"/>
        <n v="354532.13"/>
        <n v="357829.82"/>
      </sharedItems>
    </cacheField>
    <cacheField name="Nominal_Price" numFmtId="0">
      <sharedItems containsSemiMixedTypes="0" containsString="0" containsNumber="1" minValue="-581370.58" maxValue="802573" count="113">
        <n v="-581370.58"/>
        <n v="-456930.91"/>
        <n v="-440526.22"/>
        <n v="-358826.67"/>
        <n v="-354415.45"/>
        <n v="-336051.46"/>
        <n v="-328753.95"/>
        <n v="-324058.24"/>
        <n v="-285037.99"/>
        <n v="-270129.34"/>
        <n v="-268804.7"/>
        <n v="-263083.31"/>
        <n v="-258798.14"/>
        <n v="-246108.56"/>
        <n v="-234767.27"/>
        <n v="-224761.4"/>
        <n v="-223375.2"/>
        <n v="-207651.83"/>
        <n v="-200961.39"/>
        <n v="-195295.43"/>
        <n v="-170052.61"/>
        <n v="-158819.83"/>
        <n v="-144888.34"/>
        <n v="-138686.56"/>
        <n v="-130637.4"/>
        <n v="-126494.17"/>
        <n v="-119506.48"/>
        <n v="-119153.56"/>
        <n v="-104401.05"/>
        <n v="-101533.8"/>
        <n v="-101041.34"/>
        <n v="-96135.71"/>
        <n v="-94213.85"/>
        <n v="-90907.24"/>
        <n v="-90701.11"/>
        <n v="-87989.63"/>
        <n v="-86579.79"/>
        <n v="-72344.98"/>
        <n v="-40061.92"/>
        <n v="-31951.13"/>
        <n v="-13833.94"/>
        <n v="-10685.35"/>
        <n v="7434"/>
        <n v="12725"/>
        <n v="13915"/>
        <n v="30842"/>
        <n v="33111"/>
        <n v="38350"/>
        <n v="39009"/>
        <n v="39144"/>
        <n v="39245"/>
        <n v="40780"/>
        <n v="43528"/>
        <n v="45531"/>
        <n v="47513"/>
        <n v="57556"/>
        <n v="63155"/>
        <n v="64893"/>
        <n v="65107"/>
        <n v="65721"/>
        <n v="69453"/>
        <n v="71475"/>
        <n v="72872"/>
        <n v="73234"/>
        <n v="76036"/>
        <n v="80040"/>
        <n v="85882"/>
        <n v="90126"/>
        <n v="94364"/>
        <n v="98185"/>
        <n v="103047"/>
        <n v="118328"/>
        <n v="130798"/>
        <n v="131950"/>
        <n v="160886"/>
        <n v="169243"/>
        <n v="172999"/>
        <n v="174571"/>
        <n v="176031"/>
        <n v="177270"/>
        <n v="186006"/>
        <n v="186068"/>
        <n v="187090"/>
        <n v="191935"/>
        <n v="203516"/>
        <n v="208623"/>
        <n v="213206"/>
        <n v="215261"/>
        <n v="221716"/>
        <n v="222538"/>
        <n v="231749"/>
        <n v="238518"/>
        <n v="239871"/>
        <n v="242945"/>
        <n v="246171"/>
        <n v="248378"/>
        <n v="266646"/>
        <n v="271930"/>
        <n v="277477"/>
        <n v="316115"/>
        <n v="325106"/>
        <n v="361602"/>
        <n v="454424"/>
        <n v="492590"/>
        <n v="494104"/>
        <n v="552858"/>
        <n v="559103"/>
        <n v="594255"/>
        <n v="689979"/>
        <n v="698035"/>
        <n v="761360"/>
        <n v="768335"/>
        <n v="802573"/>
      </sharedItems>
    </cacheField>
    <cacheField name="Deal Status" numFmtId="0">
      <sharedItems count="1">
        <s v="Active"/>
      </sharedItems>
    </cacheField>
    <cacheField name="DealActivity_NM" numFmtId="0">
      <sharedItems count="2">
        <s v="N/A"/>
        <s v="NGI PG&amp;E CG"/>
      </sharedItems>
    </cacheField>
    <cacheField name="CounterPartyType_ID" numFmtId="0">
      <sharedItems containsSemiMixedTypes="0" containsString="0" containsNumber="1" containsInteger="1" minValue="3" maxValue="3" count="1">
        <n v="3"/>
      </sharedItems>
    </cacheField>
    <cacheField name="NymexDelta" numFmtId="0">
      <sharedItems containsSemiMixedTypes="0" containsString="0" containsNumber="1" minValue="0" maxValue="142401.65" count="43">
        <n v="0"/>
        <n v="3264.56"/>
        <n v="4226.5"/>
        <n v="9690.93"/>
        <n v="12150.98"/>
        <n v="21747.06"/>
        <n v="23914.06"/>
        <n v="24870.32"/>
        <n v="24995.92"/>
        <n v="26022.65"/>
        <n v="26449.87"/>
        <n v="26493.61"/>
        <n v="27361.35"/>
        <n v="27777.53"/>
        <n v="30201.48"/>
        <n v="31320.17"/>
        <n v="33966.87"/>
        <n v="35079.43"/>
        <n v="35615.26"/>
        <n v="36770.72"/>
        <n v="41533.42"/>
        <n v="43157.07"/>
        <n v="47562.87"/>
        <n v="49018.89"/>
        <n v="58926.27"/>
        <n v="59194.06"/>
        <n v="65796.15"/>
        <n v="66093.94"/>
        <n v="67669.47"/>
        <n v="71539.78"/>
        <n v="73462.34"/>
        <n v="76839.18"/>
        <n v="77217.84"/>
        <n v="83242.54"/>
        <n v="83353.25"/>
        <n v="87534.6"/>
        <n v="89746.06"/>
        <n v="92479.77"/>
        <n v="103083.87"/>
        <n v="105372.07"/>
        <n v="107903.05"/>
        <n v="115705.32"/>
        <n v="142401.65"/>
      </sharedItems>
    </cacheField>
    <cacheField name="CashFlow" numFmtId="0">
      <sharedItems containsSemiMixedTypes="0" containsString="0" containsNumber="1" minValue="-776901.59" maxValue="966195.2" count="114">
        <n v="-776901.59"/>
        <n v="-754959.58"/>
        <n v="-691370.58"/>
        <n v="-666036.68"/>
        <n v="-590330.29"/>
        <n v="-542548.07"/>
        <n v="-531901.11"/>
        <n v="-488544.68"/>
        <n v="-473857.31"/>
        <n v="-450031.24"/>
        <n v="-346552.65"/>
        <n v="-320520.92"/>
        <n v="-304556.65"/>
        <n v="-266690.06"/>
        <n v="-262197.77"/>
        <n v="-259708.06"/>
        <n v="-242294.61"/>
        <n v="-232368.03"/>
        <n v="-229832.48"/>
        <n v="-206146.44"/>
        <n v="-205783.87"/>
        <n v="-193645.99"/>
        <n v="-190050.67"/>
        <n v="-183832.12"/>
        <n v="-177481.4"/>
        <n v="-174047.12"/>
        <n v="-173115.85"/>
        <n v="-171230.96"/>
        <n v="-165650.25"/>
        <n v="-125046.59"/>
        <n v="-116066.51"/>
        <n v="-93541.83"/>
        <n v="-89455.11"/>
        <n v="-88266.31"/>
        <n v="-83297.08"/>
        <n v="-69513.75"/>
        <n v="-67924.99"/>
        <n v="-63906.9"/>
        <n v="-63584.49"/>
        <n v="-61550.45"/>
        <n v="-31264.91"/>
        <n v="-7030.6"/>
        <n v="11819.29"/>
        <n v="13139.21"/>
        <n v="22150.01"/>
        <n v="28676.81"/>
        <n v="29060.23"/>
        <n v="36354.86"/>
        <n v="36459.45"/>
        <n v="38463.13"/>
        <n v="38494.72"/>
        <n v="39914.42"/>
        <n v="40845.93"/>
        <n v="44464.29"/>
        <n v="46764.98"/>
        <n v="56744.54"/>
        <n v="63220.42"/>
        <n v="65752.99"/>
        <n v="70888.5"/>
        <n v="72168.07"/>
        <n v="72177.17"/>
        <n v="75534.25"/>
        <n v="76158.94"/>
        <n v="82444.38"/>
        <n v="98416.2"/>
        <n v="126458.45"/>
        <n v="147553.78"/>
        <n v="156122.38"/>
        <n v="162256.89"/>
        <n v="165909.88"/>
        <n v="168745.15"/>
        <n v="169597.3"/>
        <n v="176563.66"/>
        <n v="179014.89"/>
        <n v="179462.37"/>
        <n v="179759.16"/>
        <n v="185646.77"/>
        <n v="188470.52"/>
        <n v="204917.06"/>
        <n v="211821.23"/>
        <n v="212507.36"/>
        <n v="214023.36"/>
        <n v="223380.18"/>
        <n v="230465.21"/>
        <n v="235174.65"/>
        <n v="238013.93"/>
        <n v="241242.16"/>
        <n v="241649.56"/>
        <n v="247209.43"/>
        <n v="249489.33"/>
        <n v="281804.26"/>
        <n v="292820.73"/>
        <n v="322714.06"/>
        <n v="332593.16"/>
        <n v="399814.72"/>
        <n v="401631.7"/>
        <n v="446426.84"/>
        <n v="448447.39"/>
        <n v="459137.34"/>
        <n v="485397.42"/>
        <n v="498441.97"/>
        <n v="521353.85"/>
        <n v="523923.01"/>
        <n v="564800.64"/>
        <n v="565551.8"/>
        <n v="593922.29"/>
        <n v="608927.04"/>
        <n v="627475.22"/>
        <n v="699424.03"/>
        <n v="714949.47"/>
        <n v="732122.21"/>
        <n v="761911.32"/>
        <n v="785060.57"/>
        <n v="966195.2"/>
      </sharedItems>
    </cacheField>
    <cacheField name="Total Basis Delta" numFmtId="0">
      <sharedItems containsSemiMixedTypes="0" containsString="0" containsNumber="1" minValue="-108433.28" maxValue="142401.65" count="109">
        <n v="-108433.28"/>
        <n v="-105830.49"/>
        <n v="-90181.84"/>
        <n v="-89001.28"/>
        <n v="-87914.03"/>
        <n v="-77871.81"/>
        <n v="-77165.14"/>
        <n v="-73787.14"/>
        <n v="-73758.82"/>
        <n v="-71820.3"/>
        <n v="-67990.82"/>
        <n v="-66079.67"/>
        <n v="-64324.66"/>
        <n v="-59558.34"/>
        <n v="-57146.31"/>
        <n v="-54577.34"/>
        <n v="-51847.7"/>
        <n v="-49242.73"/>
        <n v="-47760.84"/>
        <n v="-47442.23"/>
        <n v="-37696.17"/>
        <n v="-36940.78"/>
        <n v="-35767.53"/>
        <n v="-34116.58"/>
        <n v="-32683.37"/>
        <n v="-28209.11"/>
        <n v="-27482.75"/>
        <n v="-26559.59"/>
        <n v="-25103.81"/>
        <n v="-24982.63"/>
        <n v="-24636.82"/>
        <n v="-24417.08"/>
        <n v="-24021.21"/>
        <n v="-20842.28"/>
        <n v="-18570.24"/>
        <n v="-18438.23"/>
        <n v="-18004.08"/>
        <n v="-17758.35"/>
        <n v="-12202.31"/>
        <n v="-4244.49"/>
        <n v="-1802.26"/>
        <n v="0"/>
        <n v="1783.77"/>
        <n v="2694.16"/>
        <n v="3264.56"/>
        <n v="4226.5"/>
        <n v="4959.06"/>
        <n v="5616.39"/>
        <n v="5750.21"/>
        <n v="5788.05"/>
        <n v="6447.84"/>
        <n v="7051.74"/>
        <n v="7129.89"/>
        <n v="8717.86"/>
        <n v="8760.08"/>
        <n v="9282.11"/>
        <n v="9690.93"/>
        <n v="9904.45"/>
        <n v="10445.61"/>
        <n v="10706.62"/>
        <n v="10903.17"/>
        <n v="11320.13"/>
        <n v="11538.99"/>
        <n v="12150.98"/>
        <n v="13554.08"/>
        <n v="17428.12"/>
        <n v="21747.06"/>
        <n v="22204.86"/>
        <n v="23136.23"/>
        <n v="23914.06"/>
        <n v="24171.6"/>
        <n v="24870.32"/>
        <n v="24995.92"/>
        <n v="26022.65"/>
        <n v="26449.87"/>
        <n v="26493.61"/>
        <n v="27361.35"/>
        <n v="27777.53"/>
        <n v="28250.18"/>
        <n v="30201.48"/>
        <n v="31320.17"/>
        <n v="32035.78"/>
        <n v="33966.87"/>
        <n v="35079.43"/>
        <n v="35615.26"/>
        <n v="36770.72"/>
        <n v="41533.42"/>
        <n v="43157.07"/>
        <n v="47562.87"/>
        <n v="49018.89"/>
        <n v="58926.27"/>
        <n v="59194.06"/>
        <n v="65796.15"/>
        <n v="66093.94"/>
        <n v="67669.47"/>
        <n v="71539.78"/>
        <n v="73462.34"/>
        <n v="76839.18"/>
        <n v="77217.84"/>
        <n v="83242.54"/>
        <n v="83353.25"/>
        <n v="87534.6"/>
        <n v="89746.06"/>
        <n v="92479.77"/>
        <n v="103083.87"/>
        <n v="105372.07"/>
        <n v="107903.05"/>
        <n v="115705.32"/>
        <n v="142401.65"/>
      </sharedItems>
    </cacheField>
    <cacheField name="Customer Count" numFmtId="0">
      <sharedItems containsSemiMixedTypes="0" containsString="0" containsNumber="1" containsInteger="1" minValue="1" maxValue="1" count="1">
        <n v="1"/>
      </sharedItems>
    </cacheField>
    <cacheField name="Comments" numFmtId="0">
      <sharedItems containsBlank="1" count="3">
        <s v="DS #000362"/>
        <s v="DS#000415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4" createdVersion="3">
  <cacheSource type="worksheet">
    <worksheetSource ref="A1:AH115" sheet="DPCache_ENA Physical_2"/>
  </cacheSource>
  <cacheFields count="34">
    <cacheField name="Deal ID" numFmtId="0">
      <sharedItems containsSemiMixedTypes="0" containsString="0" containsNumber="1" containsInteger="1" minValue="24196" maxValue="29014" count="9">
        <n v="24196"/>
        <n v="24197"/>
        <n v="24221"/>
        <n v="24545"/>
        <n v="28050"/>
        <n v="28280"/>
        <n v="28422"/>
        <n v="29012"/>
        <n v="29014"/>
      </sharedItems>
    </cacheField>
    <cacheField name="Ticket" numFmtId="0">
      <sharedItems containsSemiMixedTypes="0" containsString="0" containsNumber="1" containsInteger="1" minValue="362" maxValue="962" count="7">
        <n v="362"/>
        <n v="415"/>
        <n v="857"/>
        <n v="858"/>
        <n v="874"/>
        <n v="939"/>
        <n v="962"/>
      </sharedItems>
    </cacheField>
    <cacheField name="Deal Date" numFmtId="0">
      <sharedItems containsSemiMixedTypes="0" containsNonDate="0" containsDate="1" containsString="0" minDate="2001-04-17T00:00:00" maxDate="2001-11-30T00:00:00" count="7">
        <d v="2001-04-17T00:00:00"/>
        <d v="2001-04-18T00:00:00"/>
        <d v="2001-05-07T00:00:00"/>
        <d v="2001-09-06T00:00:00"/>
        <d v="2001-09-21T00:00:00"/>
        <d v="2001-10-12T00:00:00"/>
        <d v="2001-11-30T00:00:00"/>
      </sharedItems>
    </cacheField>
    <cacheField name="Forward Date" numFmtId="0">
      <sharedItems containsSemiMixedTypes="0" containsNonDate="0" containsDate="1" containsString="0" minDate="2001-12-01T00:00:00" maxDate="2003-11-01T00:00:00" count="24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</sharedItems>
    </cacheField>
    <cacheField name="Contract ID" numFmtId="0">
      <sharedItems containsSemiMixedTypes="0" containsString="0" containsNumber="1" containsInteger="1" minValue="9992868" maxValue="9997394" count="8">
        <n v="9992868"/>
        <n v="9993196"/>
        <n v="9993197"/>
        <n v="9996667"/>
        <n v="9996668"/>
        <n v="9996801"/>
        <n v="9997392"/>
        <n v="9997394"/>
      </sharedItems>
    </cacheField>
    <cacheField name="Utility" numFmtId="0">
      <sharedItems count="3">
        <s v="Michigan Consolidated Gas Co."/>
        <s v="Pacific Gas &amp; Electric Co."/>
        <s v="TCO Pool"/>
      </sharedItems>
    </cacheField>
    <cacheField name="RateSchedule" numFmtId="0">
      <sharedItems count="1">
        <s v="Firm"/>
      </sharedItems>
    </cacheField>
    <cacheField name="ContractPV" numFmtId="0">
      <sharedItems containsSemiMixedTypes="0" containsString="0" containsNumber="1" minValue="-401203.13" maxValue="966195.2" count="114">
        <n v="-401203.13"/>
        <n v="-391572.8"/>
        <n v="-333672.79"/>
        <n v="-325281.91"/>
        <n v="-285511"/>
        <n v="-273012.43"/>
        <n v="-265735.09"/>
        <n v="-251566.04"/>
        <n v="-244494.78"/>
        <n v="-182198.1"/>
        <n v="-176715.1"/>
        <n v="-136680.9"/>
        <n v="-132339.88"/>
        <n v="-126231.35"/>
        <n v="-101686.18"/>
        <n v="-98270.49"/>
        <n v="-92884.08"/>
        <n v="-92435.74"/>
        <n v="-88878.47"/>
        <n v="-45148.54"/>
        <n v="-24030.35"/>
        <n v="-21025.39"/>
        <n v="-19914.88"/>
        <n v="-17367.66"/>
        <n v="-16080.75"/>
        <n v="-15704.61"/>
        <n v="-15429.5"/>
        <n v="-14735.88"/>
        <n v="-13998.88"/>
        <n v="-12809.4"/>
        <n v="-10177.97"/>
        <n v="-8824.51"/>
        <n v="-7616.46"/>
        <n v="-6651.94"/>
        <n v="-6592.61"/>
        <n v="-5627.42"/>
        <n v="-5013.96"/>
        <n v="-4978.32"/>
        <n v="-4861.1"/>
        <n v="-4794.76"/>
        <n v="-1946.49"/>
        <n v="-1943.06"/>
        <n v="-1937.04"/>
        <n v="-1752.15"/>
        <n v="-486.61"/>
        <n v="772.42"/>
        <n v="1225.84"/>
        <n v="3208.54"/>
        <n v="3985.84"/>
        <n v="4506.52"/>
        <n v="6179.33"/>
        <n v="6599.93"/>
        <n v="18348.52"/>
        <n v="20780.64"/>
        <n v="21275.77"/>
        <n v="21415.8"/>
        <n v="22150.01"/>
        <n v="23857"/>
        <n v="26380.61"/>
        <n v="28676.81"/>
        <n v="32256.08"/>
        <n v="34343.79"/>
        <n v="38648.75"/>
        <n v="39614.48"/>
        <n v="40341.72"/>
        <n v="41884.49"/>
        <n v="42694.27"/>
        <n v="50150.11"/>
        <n v="64484.05"/>
        <n v="65752.99"/>
        <n v="82157.98"/>
        <n v="82444.38"/>
        <n v="85604.04"/>
        <n v="89434.93"/>
        <n v="104525.66"/>
        <n v="118532.38"/>
        <n v="147553.78"/>
        <n v="162256.89"/>
        <n v="168745.15"/>
        <n v="169597.3"/>
        <n v="176563.66"/>
        <n v="179462.37"/>
        <n v="179759.16"/>
        <n v="185646.77"/>
        <n v="188470.52"/>
        <n v="204917.06"/>
        <n v="212507.36"/>
        <n v="230465.21"/>
        <n v="238013.93"/>
        <n v="241649.56"/>
        <n v="249489.33"/>
        <n v="281804.26"/>
        <n v="292820.73"/>
        <n v="322714.06"/>
        <n v="332593.16"/>
        <n v="399814.72"/>
        <n v="401631.7"/>
        <n v="446426.84"/>
        <n v="448447.39"/>
        <n v="459137.34"/>
        <n v="485397.42"/>
        <n v="498441.97"/>
        <n v="521353.85"/>
        <n v="523923.01"/>
        <n v="564800.64"/>
        <n v="565551.8"/>
        <n v="593922.29"/>
        <n v="608927.04"/>
        <n v="627475.22"/>
        <n v="699424.03"/>
        <n v="714949.47"/>
        <n v="732122.21"/>
        <n v="785060.57"/>
        <n v="966195.2"/>
      </sharedItems>
    </cacheField>
    <cacheField name="Nominal Vol" numFmtId="0">
      <sharedItems containsSemiMixedTypes="0" containsString="0" containsNumber="1" containsInteger="1" minValue="-310000" maxValue="310000" count="105">
        <n v="-310000"/>
        <n v="-108796"/>
        <n v="-108735"/>
        <n v="-90643"/>
        <n v="-90596"/>
        <n v="-89299"/>
        <n v="-80009"/>
        <n v="-79070"/>
        <n v="-74286"/>
        <n v="-74249"/>
        <n v="-74136"/>
        <n v="-68551"/>
        <n v="-68521"/>
        <n v="-66287"/>
        <n v="-59961"/>
        <n v="-58557"/>
        <n v="-55027"/>
        <n v="-53601"/>
        <n v="-49718"/>
        <n v="-49698"/>
        <n v="-49195"/>
        <n v="-38060"/>
        <n v="-37361"/>
        <n v="-37348"/>
        <n v="-34866"/>
        <n v="-34009"/>
        <n v="-28530"/>
        <n v="-27845"/>
        <n v="-27837"/>
        <n v="-25595"/>
        <n v="-25496"/>
        <n v="-25359"/>
        <n v="-25178"/>
        <n v="-24436"/>
        <n v="-21117"/>
        <n v="-18870"/>
        <n v="-18850"/>
        <n v="-18799"/>
        <n v="-18065"/>
        <n v="-12837"/>
        <n v="-4483"/>
        <n v="-1896"/>
        <n v="1884"/>
        <n v="2881"/>
        <n v="3448"/>
        <n v="4464"/>
        <n v="5217"/>
        <n v="5701"/>
        <n v="5826"/>
        <n v="5888"/>
        <n v="6574"/>
        <n v="7211"/>
        <n v="7448"/>
        <n v="8802"/>
        <n v="9328"/>
        <n v="9486"/>
        <n v="10195"/>
        <n v="10504"/>
        <n v="10779"/>
        <n v="10948"/>
        <n v="10993"/>
        <n v="11358"/>
        <n v="11598"/>
        <n v="12783"/>
        <n v="14153"/>
        <n v="18135"/>
        <n v="22753"/>
        <n v="22793"/>
        <n v="23991"/>
        <n v="24327"/>
        <n v="24989"/>
        <n v="25245"/>
        <n v="25485"/>
        <n v="26472"/>
        <n v="27012"/>
        <n v="27722"/>
        <n v="28196"/>
        <n v="29112"/>
        <n v="31536"/>
        <n v="31733"/>
        <n v="32915"/>
        <n v="34713"/>
        <n v="35850"/>
        <n v="37189"/>
        <n v="43218"/>
        <n v="43648"/>
        <n v="49492"/>
        <n v="59495"/>
        <n v="61381"/>
        <n v="68227"/>
        <n v="68329"/>
        <n v="73959"/>
        <n v="78400"/>
        <n v="78736"/>
        <n v="79124"/>
        <n v="84040"/>
        <n v="85782"/>
        <n v="86800"/>
        <n v="90205"/>
        <n v="93105"/>
        <n v="105913"/>
        <n v="108264"/>
        <n v="116297"/>
        <n v="142878"/>
        <n v="310000"/>
      </sharedItems>
    </cacheField>
    <cacheField name="Disc Vol" numFmtId="0">
      <sharedItems containsSemiMixedTypes="0" containsString="0" containsNumber="1" minValue="-308966.47" maxValue="308966.47" count="114">
        <n v="-308966.47"/>
        <n v="-108433.28"/>
        <n v="-105830.49"/>
        <n v="-90181.84"/>
        <n v="-89001.28"/>
        <n v="-87914.03"/>
        <n v="-77871.81"/>
        <n v="-77165.14"/>
        <n v="-73787.14"/>
        <n v="-73758.82"/>
        <n v="-71820.3"/>
        <n v="-67990.82"/>
        <n v="-66079.67"/>
        <n v="-64324.66"/>
        <n v="-59558.34"/>
        <n v="-57146.31"/>
        <n v="-54577.34"/>
        <n v="-51847.7"/>
        <n v="-49242.73"/>
        <n v="-47760.84"/>
        <n v="-47442.23"/>
        <n v="-37696.17"/>
        <n v="-36940.78"/>
        <n v="-35767.53"/>
        <n v="-34116.58"/>
        <n v="-32683.37"/>
        <n v="-28209.11"/>
        <n v="-27482.75"/>
        <n v="-26559.59"/>
        <n v="-25103.81"/>
        <n v="-24982.63"/>
        <n v="-24636.82"/>
        <n v="-24417.08"/>
        <n v="-24021.21"/>
        <n v="-20842.28"/>
        <n v="-18570.24"/>
        <n v="-18438.23"/>
        <n v="-18004.08"/>
        <n v="-17758.35"/>
        <n v="-12202.31"/>
        <n v="-4244.49"/>
        <n v="-1802.26"/>
        <n v="1783.77"/>
        <n v="2694.16"/>
        <n v="3264.56"/>
        <n v="4226.5"/>
        <n v="4959.06"/>
        <n v="5616.39"/>
        <n v="5750.21"/>
        <n v="5788.05"/>
        <n v="6447.84"/>
        <n v="7051.74"/>
        <n v="7129.89"/>
        <n v="8717.86"/>
        <n v="8760.08"/>
        <n v="9282.11"/>
        <n v="9690.93"/>
        <n v="9904.45"/>
        <n v="10445.61"/>
        <n v="10706.62"/>
        <n v="10903.17"/>
        <n v="11320.13"/>
        <n v="11538.99"/>
        <n v="12150.98"/>
        <n v="13554.08"/>
        <n v="17428.12"/>
        <n v="21747.06"/>
        <n v="22204.86"/>
        <n v="23136.23"/>
        <n v="23914.06"/>
        <n v="24171.6"/>
        <n v="24870.32"/>
        <n v="24995.92"/>
        <n v="26022.65"/>
        <n v="26449.87"/>
        <n v="26493.61"/>
        <n v="27361.35"/>
        <n v="27777.53"/>
        <n v="28250.18"/>
        <n v="30201.48"/>
        <n v="31320.17"/>
        <n v="32035.78"/>
        <n v="33966.87"/>
        <n v="35079.43"/>
        <n v="35615.26"/>
        <n v="36770.72"/>
        <n v="41533.42"/>
        <n v="43157.07"/>
        <n v="47562.87"/>
        <n v="49018.89"/>
        <n v="58926.27"/>
        <n v="59194.06"/>
        <n v="65796.15"/>
        <n v="66093.94"/>
        <n v="67669.47"/>
        <n v="71539.78"/>
        <n v="73462.34"/>
        <n v="76839.18"/>
        <n v="77217.84"/>
        <n v="77873.52"/>
        <n v="83242.54"/>
        <n v="83353.25"/>
        <n v="86090.7"/>
        <n v="86358.39"/>
        <n v="86510.61"/>
        <n v="87534.6"/>
        <n v="89746.06"/>
        <n v="92479.77"/>
        <n v="103083.87"/>
        <n v="105372.07"/>
        <n v="107903.05"/>
        <n v="115705.32"/>
        <n v="142401.65"/>
        <n v="308966.47"/>
      </sharedItems>
    </cacheField>
    <cacheField name="WholesaleVol" numFmtId="0">
      <sharedItems containsSemiMixedTypes="0" containsString="0" containsNumber="1" containsInteger="1" minValue="1884" maxValue="310000" count="104">
        <n v="1884"/>
        <n v="1896"/>
        <n v="2881"/>
        <n v="3448"/>
        <n v="4464"/>
        <n v="4483"/>
        <n v="5217"/>
        <n v="5701"/>
        <n v="5826"/>
        <n v="5888"/>
        <n v="6574"/>
        <n v="7211"/>
        <n v="7448"/>
        <n v="8802"/>
        <n v="9328"/>
        <n v="9486"/>
        <n v="10195"/>
        <n v="10504"/>
        <n v="10779"/>
        <n v="10948"/>
        <n v="10993"/>
        <n v="11358"/>
        <n v="11598"/>
        <n v="12783"/>
        <n v="12837"/>
        <n v="14153"/>
        <n v="18065"/>
        <n v="18135"/>
        <n v="18799"/>
        <n v="18850"/>
        <n v="18870"/>
        <n v="21117"/>
        <n v="22753"/>
        <n v="22793"/>
        <n v="23991"/>
        <n v="24327"/>
        <n v="24436"/>
        <n v="24989"/>
        <n v="25178"/>
        <n v="25245"/>
        <n v="25359"/>
        <n v="25485"/>
        <n v="25496"/>
        <n v="25595"/>
        <n v="26472"/>
        <n v="27012"/>
        <n v="27722"/>
        <n v="27837"/>
        <n v="27845"/>
        <n v="28196"/>
        <n v="28530"/>
        <n v="29112"/>
        <n v="31536"/>
        <n v="31733"/>
        <n v="32915"/>
        <n v="34009"/>
        <n v="34713"/>
        <n v="34866"/>
        <n v="35850"/>
        <n v="37189"/>
        <n v="37348"/>
        <n v="37361"/>
        <n v="38060"/>
        <n v="43218"/>
        <n v="43648"/>
        <n v="49195"/>
        <n v="49492"/>
        <n v="49698"/>
        <n v="49718"/>
        <n v="53601"/>
        <n v="55027"/>
        <n v="58557"/>
        <n v="59495"/>
        <n v="59961"/>
        <n v="61381"/>
        <n v="66287"/>
        <n v="68227"/>
        <n v="68329"/>
        <n v="68521"/>
        <n v="68551"/>
        <n v="73959"/>
        <n v="74136"/>
        <n v="74249"/>
        <n v="74286"/>
        <n v="78400"/>
        <n v="78736"/>
        <n v="79070"/>
        <n v="79124"/>
        <n v="80009"/>
        <n v="84040"/>
        <n v="85782"/>
        <n v="86800"/>
        <n v="89299"/>
        <n v="90205"/>
        <n v="90596"/>
        <n v="90643"/>
        <n v="93105"/>
        <n v="105913"/>
        <n v="108264"/>
        <n v="108735"/>
        <n v="108796"/>
        <n v="116297"/>
        <n v="142878"/>
        <n v="310000"/>
      </sharedItems>
    </cacheField>
    <cacheField name="ContractPrice" numFmtId="0">
      <sharedItems containsSemiMixedTypes="0" containsString="0" containsNumber="1" minValue="-0.0225" maxValue="6.785" count="7">
        <n v="-0.0225"/>
        <n v="-0.02"/>
        <n v="0.0025"/>
        <n v="0.27"/>
        <n v="0.455"/>
        <n v="3.7"/>
        <n v="6.785"/>
      </sharedItems>
    </cacheField>
    <cacheField name="Bid/Offer" numFmtId="0">
      <sharedItems containsSemiMixedTypes="0" containsString="0" containsNumber="1" minValue="0" maxValue="2.75" count="31">
        <n v="0"/>
        <n v="0.01"/>
        <n v="0.07"/>
        <n v="0.085"/>
        <n v="0.09"/>
        <n v="0.095"/>
        <n v="0.1"/>
        <n v="0.115"/>
        <n v="0.14"/>
        <n v="0.16"/>
        <n v="0.22"/>
        <n v="0.225"/>
        <n v="0.25"/>
        <n v="0.26"/>
        <n v="0.29"/>
        <n v="0.32"/>
        <n v="0.335"/>
        <n v="0.34"/>
        <n v="0.345"/>
        <n v="0.365"/>
        <n v="0.39"/>
        <n v="0.41"/>
        <n v="0.47"/>
        <n v="0.475"/>
        <n v="0.51"/>
        <n v="0.54"/>
        <n v="0.64"/>
        <n v="0.72"/>
        <n v="2.54"/>
        <n v="2.6"/>
        <n v="2.75"/>
      </sharedItems>
    </cacheField>
    <cacheField name="Nymex 11/30" numFmtId="0">
      <sharedItems containsSemiMixedTypes="0" containsString="0" containsNumber="1" minValue="2.43535348387097" maxValue="6.76237909265247" count="25">
        <n v="2.43535348387097"/>
        <n v="2.44033675115207"/>
        <n v="2.4577784516129"/>
        <n v="2.7"/>
        <n v="2.77"/>
        <n v="2.79"/>
        <n v="2.82"/>
        <n v="2.87"/>
        <n v="2.93"/>
        <n v="2.93617812069564"/>
        <n v="2.96"/>
        <n v="3.12"/>
        <n v="3.15"/>
        <n v="3.17"/>
        <n v="3.23"/>
        <n v="3.24"/>
        <n v="3.27"/>
        <n v="3.29"/>
        <n v="3.33"/>
        <n v="3.41"/>
        <n v="3.48"/>
        <n v="6.35474263759697"/>
        <n v="6.35474291248459"/>
        <n v="6.76237909184955"/>
        <n v="6.76237909265247"/>
      </sharedItems>
    </cacheField>
    <cacheField name="Notional Value" numFmtId="0">
      <sharedItems containsSemiMixedTypes="0" containsString="0" containsNumber="1" minValue="-787400" maxValue="787400" count="114">
        <n v="-787400"/>
        <n v="-415733.76"/>
        <n v="-406705.92"/>
        <n v="-392914.5"/>
        <n v="-371644.6"/>
        <n v="-354124.365"/>
        <n v="-353421.84"/>
        <n v="-297726"/>
        <n v="-292138.05"/>
        <n v="-290953.125"/>
        <n v="-281681.44"/>
        <n v="-280300.16"/>
        <n v="-274674.225"/>
        <n v="-269899.55"/>
        <n v="-261364.4"/>
        <n v="-252439.9"/>
        <n v="-250852"/>
        <n v="-243040"/>
        <n v="-231121.875"/>
        <n v="-227109.7"/>
        <n v="-226576"/>
        <n v="-225680"/>
        <n v="-212185.97"/>
        <n v="-186089.92"/>
        <n v="-179674.9"/>
        <n v="-162499.68"/>
        <n v="-149465.84"/>
        <n v="-139830.64"/>
        <n v="-134435.84"/>
        <n v="-126393.6"/>
        <n v="-119941.44"/>
        <n v="-119201.25"/>
        <n v="-118575.36"/>
        <n v="-115420.725"/>
        <n v="-114542.12"/>
        <n v="-105066.38"/>
        <n v="-101862.93"/>
        <n v="-98706.55"/>
        <n v="-95866.4"/>
        <n v="-92786.22"/>
        <n v="-90931.32"/>
        <n v="-88987.62"/>
        <n v="-88766.7"/>
        <n v="-87540.975"/>
        <n v="-86385.47"/>
        <n v="-85833"/>
        <n v="-83563.245"/>
        <n v="-81000.68"/>
        <n v="-68187.6"/>
        <n v="-53215.28"/>
        <n v="-49598.04"/>
        <n v="-41492.92"/>
        <n v="-40650.48"/>
        <n v="-39556.6"/>
        <n v="-36472.48"/>
        <n v="-35315.91"/>
        <n v="-34188.23"/>
        <n v="-33684.375"/>
        <n v="-31540.95"/>
        <n v="-31234.5"/>
        <n v="-28823.76"/>
        <n v="-26582.04"/>
        <n v="-22581.69"/>
        <n v="-22209.88"/>
        <n v="-20241.96"/>
        <n v="-20225.28"/>
        <n v="-19383.4"/>
        <n v="-18701.46"/>
        <n v="-17275.68"/>
        <n v="-13343.76"/>
        <n v="-11898.53"/>
        <n v="-7291.08"/>
        <n v="6882.48"/>
        <n v="16228.46"/>
        <n v="46598.31"/>
        <n v="57537.025"/>
        <n v="59377.5"/>
        <n v="59874.815"/>
        <n v="62506.32"/>
        <n v="66799.8"/>
        <n v="77422.35"/>
        <n v="77828.66"/>
        <n v="79880.85"/>
        <n v="80739.9"/>
        <n v="81520.075"/>
        <n v="82421.2"/>
        <n v="89490.96"/>
        <n v="98542.98"/>
        <n v="105426.2"/>
        <n v="105731.63"/>
        <n v="107212.95"/>
        <n v="119371.59"/>
        <n v="131091.48"/>
        <n v="137718.86"/>
        <n v="157377.22"/>
        <n v="169722.75"/>
        <n v="172387.875"/>
        <n v="174439.98"/>
        <n v="193823.67"/>
        <n v="196055.86"/>
        <n v="198323.7"/>
        <n v="207210.12"/>
        <n v="213572.25"/>
        <n v="236397.45"/>
        <n v="245572.25"/>
        <n v="253347.185"/>
        <n v="256530.69"/>
        <n v="261721.7"/>
        <n v="274721.3"/>
        <n v="287232.31"/>
        <n v="299189"/>
        <n v="350606.52"/>
        <n v="390358.65"/>
        <n v="787400"/>
      </sharedItems>
    </cacheField>
    <cacheField name="Liquidated Non-Discounted" numFmtId="0">
      <sharedItems containsSemiMixedTypes="0" containsString="0" containsNumber="1" minValue="-966195.2" maxValue="754959.58" count="113">
        <n v="-966195.2"/>
        <n v="-761911.32"/>
        <n v="-732122.21"/>
        <n v="-434950.78"/>
        <n v="-340764.3"/>
        <n v="-337366.7"/>
        <n v="-318837.48"/>
        <n v="-311913.785"/>
        <n v="-308847"/>
        <n v="-270689.94"/>
        <n v="-255174.9"/>
        <n v="-253923.6"/>
        <n v="-250734.225"/>
        <n v="-240396.325"/>
        <n v="-228609.03"/>
        <n v="-223998.675"/>
        <n v="-211821.23"/>
        <n v="-210480.295"/>
        <n v="-209673.765"/>
        <n v="-193712.715"/>
        <n v="-189360.385"/>
        <n v="-186337.38"/>
        <n v="-161715.84"/>
        <n v="-149713.3"/>
        <n v="-137785.245"/>
        <n v="-130734.45"/>
        <n v="-124041"/>
        <n v="-120106.98"/>
        <n v="-113445.475"/>
        <n v="-112496.725"/>
        <n v="-104998.85"/>
        <n v="-99106.15"/>
        <n v="-95443.46"/>
        <n v="-95396.4"/>
        <n v="-90490.2"/>
        <n v="-89082.72"/>
        <n v="-88681.2"/>
        <n v="-85454.325"/>
        <n v="-85374.75"/>
        <n v="-83027.39"/>
        <n v="-81495.45"/>
        <n v="-78965.24"/>
        <n v="-78930.39"/>
        <n v="-75312.43"/>
        <n v="-72177.17"/>
        <n v="-68265.035"/>
        <n v="-55493.1"/>
        <n v="-43308.18"/>
        <n v="-38911.29"/>
        <n v="-37156.34"/>
        <n v="-37134.615"/>
        <n v="-36271.335"/>
        <n v="-33500.88"/>
        <n v="-31635.81"/>
        <n v="-30366.9"/>
        <n v="-29616.475"/>
        <n v="-24805.84"/>
        <n v="-21201.15"/>
        <n v="-19575.36"/>
        <n v="-18988.8"/>
        <n v="-18414.23"/>
        <n v="-15964.02"/>
        <n v="-13012.56"/>
        <n v="-10050.92"/>
        <n v="-7954.44"/>
        <n v="-5765.04"/>
        <n v="-4081.08"/>
        <n v="-3059.52"/>
        <n v="-2264.4"/>
        <n v="-1072.02"/>
        <n v="-227.52"/>
        <n v="763.465"/>
        <n v="800.090000000001"/>
        <n v="812.925"/>
        <n v="845.955"/>
        <n v="942.5"/>
        <n v="1377.88"/>
        <n v="1725.68"/>
        <n v="1943.24"/>
        <n v="3801.06"/>
        <n v="3902.59"/>
        <n v="5411.45"/>
        <n v="7417.8"/>
        <n v="7612.41"/>
        <n v="9604"/>
        <n v="10276.2"/>
        <n v="10633"/>
        <n v="11005.4"/>
        <n v="11092.785"/>
        <n v="12973.8"/>
        <n v="14838.73"/>
        <n v="42490.47"/>
        <n v="84915.1"/>
        <n v="88249.32"/>
        <n v="88942.625"/>
        <n v="92140.47"/>
        <n v="100520.45"/>
        <n v="123621.88"/>
        <n v="124994.61"/>
        <n v="137862.09"/>
        <n v="164500.38"/>
        <n v="183956.6"/>
        <n v="242564.34"/>
        <n v="248840.13"/>
        <n v="253189.09"/>
        <n v="262197.77"/>
        <n v="268543.89"/>
        <n v="281489.2"/>
        <n v="299872.76"/>
        <n v="326768.015"/>
        <n v="374048.4"/>
        <n v="691370.58"/>
        <n v="754959.58"/>
      </sharedItems>
    </cacheField>
    <cacheField name="Liquidated Discounted" numFmtId="0">
      <sharedItems containsSemiMixedTypes="0" containsString="0" containsNumber="1" minValue="-966195.2" maxValue="754959.58" count="114">
        <n v="-966195.2"/>
        <n v="-761911.32"/>
        <n v="-732122.21"/>
        <n v="-432737.8968"/>
        <n v="-338475.9582"/>
        <n v="-335650.2644"/>
        <n v="-310320.74615"/>
        <n v="-306323.19375"/>
        <n v="-303581.99715"/>
        <n v="-268872.1644"/>
        <n v="-249027.534"/>
        <n v="-248685.30225"/>
        <n v="-247806.3555"/>
        <n v="-233279.709"/>
        <n v="-221857.40655"/>
        <n v="-221841.3691"/>
        <n v="-211821.23"/>
        <n v="-202981.12275"/>
        <n v="-202815.2763"/>
        <n v="-187376.3199"/>
        <n v="-184556.12085"/>
        <n v="-182613.6751"/>
        <n v="-159896.94435"/>
        <n v="-143877.68175"/>
        <n v="-136235.5176"/>
        <n v="-125638.5955"/>
        <n v="-121374.8278"/>
        <n v="-117525.3702"/>
        <n v="-111969.60775"/>
        <n v="-107736.1615"/>
        <n v="-102194.1382"/>
        <n v="-97816.82625"/>
        <n v="-94026.93905"/>
        <n v="-91359.477"/>
        <n v="-88753.5935"/>
        <n v="-87175.8775"/>
        <n v="-86445.5508"/>
        <n v="-84186.0332"/>
        <n v="-83736.332"/>
        <n v="-80112.101"/>
        <n v="-79217.36065"/>
        <n v="-76382.256"/>
        <n v="-76118.1967"/>
        <n v="-73498.0866"/>
        <n v="-72177.17"/>
        <n v="-65132.4447"/>
        <n v="-53330.0472"/>
        <n v="-41475.4848"/>
        <n v="-38713.31145"/>
        <n v="-36852.7146"/>
        <n v="-36027.7763"/>
        <n v="-35298.5969"/>
        <n v="-31963.5666"/>
        <n v="-30955.83685"/>
        <n v="-30076.617"/>
        <n v="-28152.15165"/>
        <n v="-24526.8216"/>
        <n v="-20794.284"/>
        <n v="-19320.7056"/>
        <n v="-18666.46125"/>
        <n v="-18140.9397"/>
        <n v="-15174.7236"/>
        <n v="-12320.2475"/>
        <n v="-9516.1924"/>
        <n v="-7718.9592"/>
        <n v="-5458.3362"/>
        <n v="-3922.0044"/>
        <n v="-2930.0496"/>
        <n v="-2160.4896"/>
        <n v="-1036.954"/>
        <n v="-216.2712"/>
        <n v="713.9524"/>
        <n v="778.718100000001"/>
        <n v="799.12575"/>
        <n v="829.72035"/>
        <n v="928.512"/>
        <n v="1304.5719"/>
        <n v="1620.6148"/>
        <n v="1832.32325"/>
        <n v="3751.6104"/>
        <n v="3818.7071"/>
        <n v="5218.6453"/>
        <n v="7334.3686"/>
        <n v="7429.0203"/>
        <n v="9539.5062"/>
        <n v="10177.9659"/>
        <n v="10546.11075"/>
        <n v="10578.902775"/>
        <n v="10915.468"/>
        <n v="11018.2929"/>
        <n v="12907.7935"/>
        <n v="14049.2619"/>
        <n v="40389.6461"/>
        <n v="83473.70475"/>
        <n v="86939.5524"/>
        <n v="87235.73975"/>
        <n v="87912.2429"/>
        <n v="99212.7275"/>
        <n v="118390.5243"/>
        <n v="122307.9393"/>
        <n v="136311.4782"/>
        <n v="158088.3804"/>
        <n v="182198.101"/>
        <n v="233922.0318"/>
        <n v="244907.223"/>
        <n v="246806.6766"/>
        <n v="262197.77"/>
        <n v="266740.5111"/>
        <n v="274707.8984"/>
        <n v="290995.4393"/>
        <n v="325105.5332"/>
        <n v="364056.8856"/>
        <n v="691370.58"/>
        <n v="754959.58"/>
      </sharedItems>
    </cacheField>
    <cacheField name="Deal Type" numFmtId="0">
      <sharedItems count="2">
        <s v="Fixed"/>
        <s v="Index"/>
      </sharedItems>
    </cacheField>
    <cacheField name="Counterparty" numFmtId="0">
      <sharedItems count="1">
        <s v="ENA"/>
      </sharedItems>
    </cacheField>
    <cacheField name="Selling Index" numFmtId="0">
      <sharedItems count="4">
        <s v="GD-MICHCON"/>
        <s v="IF-CGT/APPALAC"/>
        <s v="N/A"/>
        <s v="NYMEX"/>
      </sharedItems>
    </cacheField>
    <cacheField name="Delivery Index" numFmtId="0">
      <sharedItems count="3">
        <s v="IF-CGT/APPALAC"/>
        <s v="MICH_CG-GD"/>
        <s v="NGI-PGE/CG"/>
      </sharedItems>
    </cacheField>
    <cacheField name="Service Level" numFmtId="0">
      <sharedItems count="1">
        <s v="Firm"/>
      </sharedItems>
    </cacheField>
    <cacheField name="Buy" numFmtId="0">
      <sharedItems containsSemiMixedTypes="0" containsString="0" containsNumber="1" containsInteger="1" minValue="0" maxValue="1" count="2">
        <n v="0"/>
        <n v="1"/>
      </sharedItems>
    </cacheField>
    <cacheField name="Physical" numFmtId="0">
      <sharedItems containsSemiMixedTypes="0" containsString="0" containsNumber="1" containsInteger="1" minValue="1" maxValue="1" count="1">
        <n v="1"/>
      </sharedItems>
    </cacheField>
    <cacheField name="ContToMidPV" numFmtId="0">
      <sharedItems containsSemiMixedTypes="0" containsString="0" containsNumber="1" minValue="-579432.32" maxValue="357829.82" count="114">
        <n v="-579432.32"/>
        <n v="-454606.18"/>
        <n v="-439057.52"/>
        <n v="-356417.02"/>
        <n v="-352612.28"/>
        <n v="-327074.89"/>
        <n v="-321410.13"/>
        <n v="-319972.32"/>
        <n v="-283123.86"/>
        <n v="-263621.69"/>
        <n v="-262328.97"/>
        <n v="-260933.47"/>
        <n v="-251136.78"/>
        <n v="-238822.85"/>
        <n v="-232523.05"/>
        <n v="-217409.4"/>
        <n v="-215416.58"/>
        <n v="-200859.48"/>
        <n v="-193801.35"/>
        <n v="-193428.54"/>
        <n v="-168139.95"/>
        <n v="-152629.24"/>
        <n v="-143258.72"/>
        <n v="-133280.75"/>
        <n v="-127829.44"/>
        <n v="-123775.27"/>
        <n v="-117951.76"/>
        <n v="-114111.3"/>
        <n v="-107319.86"/>
        <n v="-103042.85"/>
        <n v="-100026.88"/>
        <n v="-96765.55"/>
        <n v="-94290.77"/>
        <n v="-92614.6"/>
        <n v="-90965.58"/>
        <n v="-89558.04"/>
        <n v="-88960.47"/>
        <n v="-85110.13"/>
        <n v="-83951.89"/>
        <n v="-80249.72"/>
        <n v="-79819.98"/>
        <n v="-77050.87"/>
        <n v="-69025.16"/>
        <n v="-56467.12"/>
        <n v="-43915.23"/>
        <n v="-40905.73"/>
        <n v="-38924.31"/>
        <n v="-38081.16"/>
        <n v="-38062.02"/>
        <n v="-37356.44"/>
        <n v="-33843.77"/>
        <n v="-32533.78"/>
        <n v="-31558.65"/>
        <n v="-30371.39"/>
        <n v="-25738.92"/>
        <n v="-21890.41"/>
        <n v="-20298.23"/>
        <n v="-19650.44"/>
        <n v="-19095.72"/>
        <n v="-16067.35"/>
        <n v="-13508.18"/>
        <n v="-13097.93"/>
        <n v="-11570.17"/>
        <n v="-10116.86"/>
        <n v="-10041.41"/>
        <n v="-7988.15"/>
        <n v="-7982.04"/>
        <n v="-7963.39"/>
        <n v="-6229.74"/>
        <n v="-6209.84"/>
        <n v="-5839.47"/>
        <n v="-5779.4"/>
        <n v="-5703.25"/>
        <n v="-4639.24"/>
        <n v="-3420.77"/>
        <n v="-645.34"/>
        <n v="-621.54"/>
        <n v="-557.11"/>
        <n v="-342.43"/>
        <n v="35.26"/>
        <n v="43.8"/>
        <n v="49.52"/>
        <n v="255.95"/>
        <n v="948.84"/>
        <n v="1847.76"/>
        <n v="2084.23"/>
        <n v="2285.85"/>
        <n v="3089.66"/>
        <n v="5077.64"/>
        <n v="7162.27"/>
        <n v="7444.79"/>
        <n v="7640.83"/>
        <n v="8482.26"/>
        <n v="13752.15"/>
        <n v="39535.48"/>
        <n v="81552"/>
        <n v="84940.95"/>
        <n v="85227.42"/>
        <n v="86053.08"/>
        <n v="97014.11"/>
        <n v="115886.81"/>
        <n v="119578.61"/>
        <n v="133356.23"/>
        <n v="154745.12"/>
        <n v="178258.68"/>
        <n v="227974.86"/>
        <n v="238443.38"/>
        <n v="242727.23"/>
        <n v="262313.29"/>
        <n v="267763.02"/>
        <n v="283083.17"/>
        <n v="319694.61"/>
        <n v="354532.13"/>
        <n v="357829.82"/>
      </sharedItems>
    </cacheField>
    <cacheField name="Nominal_Price" numFmtId="0">
      <sharedItems containsSemiMixedTypes="0" containsString="0" containsNumber="1" minValue="-581370.58" maxValue="802573" count="113">
        <n v="-581370.58"/>
        <n v="-456930.91"/>
        <n v="-440526.22"/>
        <n v="-358826.67"/>
        <n v="-354415.45"/>
        <n v="-336051.46"/>
        <n v="-328753.95"/>
        <n v="-324058.24"/>
        <n v="-285037.99"/>
        <n v="-270129.34"/>
        <n v="-268804.7"/>
        <n v="-263083.31"/>
        <n v="-258798.14"/>
        <n v="-246108.56"/>
        <n v="-234767.27"/>
        <n v="-224761.4"/>
        <n v="-223375.2"/>
        <n v="-207651.83"/>
        <n v="-200961.39"/>
        <n v="-195295.43"/>
        <n v="-170052.61"/>
        <n v="-158819.83"/>
        <n v="-144888.34"/>
        <n v="-138686.56"/>
        <n v="-130637.4"/>
        <n v="-126494.17"/>
        <n v="-119506.48"/>
        <n v="-119153.56"/>
        <n v="-104401.05"/>
        <n v="-101533.8"/>
        <n v="-101041.34"/>
        <n v="-96135.71"/>
        <n v="-94213.85"/>
        <n v="-90907.24"/>
        <n v="-90701.11"/>
        <n v="-87989.63"/>
        <n v="-86579.79"/>
        <n v="-72344.98"/>
        <n v="-40061.92"/>
        <n v="-31951.13"/>
        <n v="-13833.94"/>
        <n v="-10685.35"/>
        <n v="7434"/>
        <n v="12725"/>
        <n v="13915"/>
        <n v="30842"/>
        <n v="33111"/>
        <n v="38350"/>
        <n v="39009"/>
        <n v="39144"/>
        <n v="39245"/>
        <n v="40780"/>
        <n v="43528"/>
        <n v="45531"/>
        <n v="47513"/>
        <n v="57556"/>
        <n v="63155"/>
        <n v="64893"/>
        <n v="65107"/>
        <n v="65721"/>
        <n v="69453"/>
        <n v="71475"/>
        <n v="72872"/>
        <n v="73234"/>
        <n v="76036"/>
        <n v="80040"/>
        <n v="85882"/>
        <n v="90126"/>
        <n v="94364"/>
        <n v="98185"/>
        <n v="103047"/>
        <n v="118328"/>
        <n v="130798"/>
        <n v="131950"/>
        <n v="160886"/>
        <n v="169243"/>
        <n v="172999"/>
        <n v="174571"/>
        <n v="176031"/>
        <n v="177270"/>
        <n v="186006"/>
        <n v="186068"/>
        <n v="187090"/>
        <n v="191935"/>
        <n v="203516"/>
        <n v="208623"/>
        <n v="213206"/>
        <n v="215261"/>
        <n v="221716"/>
        <n v="222538"/>
        <n v="231749"/>
        <n v="238518"/>
        <n v="239871"/>
        <n v="242945"/>
        <n v="246171"/>
        <n v="248378"/>
        <n v="266646"/>
        <n v="271930"/>
        <n v="277477"/>
        <n v="316115"/>
        <n v="325106"/>
        <n v="361602"/>
        <n v="454424"/>
        <n v="492590"/>
        <n v="494104"/>
        <n v="552858"/>
        <n v="559103"/>
        <n v="594255"/>
        <n v="689979"/>
        <n v="698035"/>
        <n v="761360"/>
        <n v="768335"/>
        <n v="802573"/>
      </sharedItems>
    </cacheField>
    <cacheField name="Deal Status" numFmtId="0">
      <sharedItems count="1">
        <s v="Active"/>
      </sharedItems>
    </cacheField>
    <cacheField name="DealActivity_NM" numFmtId="0">
      <sharedItems count="2">
        <s v="N/A"/>
        <s v="NGI PG&amp;E CG"/>
      </sharedItems>
    </cacheField>
    <cacheField name="CounterPartyType_ID" numFmtId="0">
      <sharedItems containsSemiMixedTypes="0" containsString="0" containsNumber="1" containsInteger="1" minValue="3" maxValue="3" count="1">
        <n v="3"/>
      </sharedItems>
    </cacheField>
    <cacheField name="NymexDelta" numFmtId="0">
      <sharedItems containsSemiMixedTypes="0" containsString="0" containsNumber="1" minValue="0" maxValue="142401.65" count="43">
        <n v="0"/>
        <n v="3264.56"/>
        <n v="4226.5"/>
        <n v="9690.93"/>
        <n v="12150.98"/>
        <n v="21747.06"/>
        <n v="23914.06"/>
        <n v="24870.32"/>
        <n v="24995.92"/>
        <n v="26022.65"/>
        <n v="26449.87"/>
        <n v="26493.61"/>
        <n v="27361.35"/>
        <n v="27777.53"/>
        <n v="30201.48"/>
        <n v="31320.17"/>
        <n v="33966.87"/>
        <n v="35079.43"/>
        <n v="35615.26"/>
        <n v="36770.72"/>
        <n v="41533.42"/>
        <n v="43157.07"/>
        <n v="47562.87"/>
        <n v="49018.89"/>
        <n v="58926.27"/>
        <n v="59194.06"/>
        <n v="65796.15"/>
        <n v="66093.94"/>
        <n v="67669.47"/>
        <n v="71539.78"/>
        <n v="73462.34"/>
        <n v="76839.18"/>
        <n v="77217.84"/>
        <n v="83242.54"/>
        <n v="83353.25"/>
        <n v="87534.6"/>
        <n v="89746.06"/>
        <n v="92479.77"/>
        <n v="103083.87"/>
        <n v="105372.07"/>
        <n v="107903.05"/>
        <n v="115705.32"/>
        <n v="142401.65"/>
      </sharedItems>
    </cacheField>
    <cacheField name="CashFlow" numFmtId="0">
      <sharedItems containsSemiMixedTypes="0" containsString="0" containsNumber="1" minValue="-776901.59" maxValue="966195.2" count="114">
        <n v="-776901.59"/>
        <n v="-754959.58"/>
        <n v="-691370.58"/>
        <n v="-666036.68"/>
        <n v="-590330.29"/>
        <n v="-542548.07"/>
        <n v="-531901.11"/>
        <n v="-488544.68"/>
        <n v="-473857.31"/>
        <n v="-450031.24"/>
        <n v="-346552.65"/>
        <n v="-320520.92"/>
        <n v="-304556.65"/>
        <n v="-266690.06"/>
        <n v="-262197.77"/>
        <n v="-259708.06"/>
        <n v="-242294.61"/>
        <n v="-232368.03"/>
        <n v="-229832.48"/>
        <n v="-206146.44"/>
        <n v="-205783.87"/>
        <n v="-193645.99"/>
        <n v="-190050.67"/>
        <n v="-183832.12"/>
        <n v="-177481.4"/>
        <n v="-174047.12"/>
        <n v="-173115.85"/>
        <n v="-171230.96"/>
        <n v="-165650.25"/>
        <n v="-125046.59"/>
        <n v="-116066.51"/>
        <n v="-93541.83"/>
        <n v="-89455.11"/>
        <n v="-88266.31"/>
        <n v="-83297.08"/>
        <n v="-69513.75"/>
        <n v="-67924.99"/>
        <n v="-63906.9"/>
        <n v="-63584.49"/>
        <n v="-61550.45"/>
        <n v="-31264.91"/>
        <n v="-7030.6"/>
        <n v="11819.29"/>
        <n v="13139.21"/>
        <n v="22150.01"/>
        <n v="28676.81"/>
        <n v="29060.23"/>
        <n v="36354.86"/>
        <n v="36459.45"/>
        <n v="38463.13"/>
        <n v="38494.72"/>
        <n v="39914.42"/>
        <n v="40845.93"/>
        <n v="44464.29"/>
        <n v="46764.98"/>
        <n v="56744.54"/>
        <n v="63220.42"/>
        <n v="65752.99"/>
        <n v="70888.5"/>
        <n v="72168.07"/>
        <n v="72177.17"/>
        <n v="75534.25"/>
        <n v="76158.94"/>
        <n v="82444.38"/>
        <n v="98416.2"/>
        <n v="126458.45"/>
        <n v="147553.78"/>
        <n v="156122.38"/>
        <n v="162256.89"/>
        <n v="165909.88"/>
        <n v="168745.15"/>
        <n v="169597.3"/>
        <n v="176563.66"/>
        <n v="179014.89"/>
        <n v="179462.37"/>
        <n v="179759.16"/>
        <n v="185646.77"/>
        <n v="188470.52"/>
        <n v="204917.06"/>
        <n v="211821.23"/>
        <n v="212507.36"/>
        <n v="214023.36"/>
        <n v="223380.18"/>
        <n v="230465.21"/>
        <n v="235174.65"/>
        <n v="238013.93"/>
        <n v="241242.16"/>
        <n v="241649.56"/>
        <n v="247209.43"/>
        <n v="249489.33"/>
        <n v="281804.26"/>
        <n v="292820.73"/>
        <n v="322714.06"/>
        <n v="332593.16"/>
        <n v="399814.72"/>
        <n v="401631.7"/>
        <n v="446426.84"/>
        <n v="448447.39"/>
        <n v="459137.34"/>
        <n v="485397.42"/>
        <n v="498441.97"/>
        <n v="521353.85"/>
        <n v="523923.01"/>
        <n v="564800.64"/>
        <n v="565551.8"/>
        <n v="593922.29"/>
        <n v="608927.04"/>
        <n v="627475.22"/>
        <n v="699424.03"/>
        <n v="714949.47"/>
        <n v="732122.21"/>
        <n v="761911.32"/>
        <n v="785060.57"/>
        <n v="966195.2"/>
      </sharedItems>
    </cacheField>
    <cacheField name="Total Basis Delta" numFmtId="0">
      <sharedItems containsSemiMixedTypes="0" containsString="0" containsNumber="1" minValue="-108433.28" maxValue="142401.65" count="109">
        <n v="-108433.28"/>
        <n v="-105830.49"/>
        <n v="-90181.84"/>
        <n v="-89001.28"/>
        <n v="-87914.03"/>
        <n v="-77871.81"/>
        <n v="-77165.14"/>
        <n v="-73787.14"/>
        <n v="-73758.82"/>
        <n v="-71820.3"/>
        <n v="-67990.82"/>
        <n v="-66079.67"/>
        <n v="-64324.66"/>
        <n v="-59558.34"/>
        <n v="-57146.31"/>
        <n v="-54577.34"/>
        <n v="-51847.7"/>
        <n v="-49242.73"/>
        <n v="-47760.84"/>
        <n v="-47442.23"/>
        <n v="-37696.17"/>
        <n v="-36940.78"/>
        <n v="-35767.53"/>
        <n v="-34116.58"/>
        <n v="-32683.37"/>
        <n v="-28209.11"/>
        <n v="-27482.75"/>
        <n v="-26559.59"/>
        <n v="-25103.81"/>
        <n v="-24982.63"/>
        <n v="-24636.82"/>
        <n v="-24417.08"/>
        <n v="-24021.21"/>
        <n v="-20842.28"/>
        <n v="-18570.24"/>
        <n v="-18438.23"/>
        <n v="-18004.08"/>
        <n v="-17758.35"/>
        <n v="-12202.31"/>
        <n v="-4244.49"/>
        <n v="-1802.26"/>
        <n v="0"/>
        <n v="1783.77"/>
        <n v="2694.16"/>
        <n v="3264.56"/>
        <n v="4226.5"/>
        <n v="4959.06"/>
        <n v="5616.39"/>
        <n v="5750.21"/>
        <n v="5788.05"/>
        <n v="6447.84"/>
        <n v="7051.74"/>
        <n v="7129.89"/>
        <n v="8717.86"/>
        <n v="8760.08"/>
        <n v="9282.11"/>
        <n v="9690.93"/>
        <n v="9904.45"/>
        <n v="10445.61"/>
        <n v="10706.62"/>
        <n v="10903.17"/>
        <n v="11320.13"/>
        <n v="11538.99"/>
        <n v="12150.98"/>
        <n v="13554.08"/>
        <n v="17428.12"/>
        <n v="21747.06"/>
        <n v="22204.86"/>
        <n v="23136.23"/>
        <n v="23914.06"/>
        <n v="24171.6"/>
        <n v="24870.32"/>
        <n v="24995.92"/>
        <n v="26022.65"/>
        <n v="26449.87"/>
        <n v="26493.61"/>
        <n v="27361.35"/>
        <n v="27777.53"/>
        <n v="28250.18"/>
        <n v="30201.48"/>
        <n v="31320.17"/>
        <n v="32035.78"/>
        <n v="33966.87"/>
        <n v="35079.43"/>
        <n v="35615.26"/>
        <n v="36770.72"/>
        <n v="41533.42"/>
        <n v="43157.07"/>
        <n v="47562.87"/>
        <n v="49018.89"/>
        <n v="58926.27"/>
        <n v="59194.06"/>
        <n v="65796.15"/>
        <n v="66093.94"/>
        <n v="67669.47"/>
        <n v="71539.78"/>
        <n v="73462.34"/>
        <n v="76839.18"/>
        <n v="77217.84"/>
        <n v="83242.54"/>
        <n v="83353.25"/>
        <n v="87534.6"/>
        <n v="89746.06"/>
        <n v="92479.77"/>
        <n v="103083.87"/>
        <n v="105372.07"/>
        <n v="107903.05"/>
        <n v="115705.32"/>
        <n v="142401.65"/>
      </sharedItems>
    </cacheField>
    <cacheField name="Customer Count" numFmtId="0">
      <sharedItems containsSemiMixedTypes="0" containsString="0" containsNumber="1" containsInteger="1" minValue="1" maxValue="1" count="1">
        <n v="1"/>
      </sharedItems>
    </cacheField>
    <cacheField name="Comments" numFmtId="0">
      <sharedItems containsBlank="1" count="3">
        <s v="DS #000362"/>
        <s v="DS#00041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x v="8"/>
    <x v="6"/>
    <x v="6"/>
    <x v="0"/>
    <x v="7"/>
    <x v="2"/>
    <x v="0"/>
    <x v="50"/>
    <x v="0"/>
    <x v="0"/>
    <x v="103"/>
    <x v="1"/>
    <x v="28"/>
    <x v="4"/>
    <x v="0"/>
    <x v="113"/>
    <x v="112"/>
    <x v="113"/>
    <x v="1"/>
    <x v="0"/>
    <x v="1"/>
    <x v="0"/>
    <x v="0"/>
    <x v="0"/>
    <x v="0"/>
    <x v="64"/>
    <x v="110"/>
    <x v="0"/>
    <x v="0"/>
    <x v="0"/>
    <x v="0"/>
    <x v="1"/>
    <x v="41"/>
    <x v="0"/>
    <x v="2"/>
  </r>
  <r>
    <x v="7"/>
    <x v="5"/>
    <x v="6"/>
    <x v="0"/>
    <x v="6"/>
    <x v="2"/>
    <x v="0"/>
    <x v="45"/>
    <x v="104"/>
    <x v="113"/>
    <x v="103"/>
    <x v="2"/>
    <x v="28"/>
    <x v="5"/>
    <x v="2"/>
    <x v="0"/>
    <x v="1"/>
    <x v="1"/>
    <x v="1"/>
    <x v="0"/>
    <x v="1"/>
    <x v="0"/>
    <x v="0"/>
    <x v="1"/>
    <x v="0"/>
    <x v="87"/>
    <x v="111"/>
    <x v="0"/>
    <x v="0"/>
    <x v="0"/>
    <x v="0"/>
    <x v="111"/>
    <x v="41"/>
    <x v="0"/>
    <x v="2"/>
  </r>
  <r>
    <x v="5"/>
    <x v="4"/>
    <x v="4"/>
    <x v="0"/>
    <x v="5"/>
    <x v="0"/>
    <x v="0"/>
    <x v="40"/>
    <x v="97"/>
    <x v="104"/>
    <x v="91"/>
    <x v="0"/>
    <x v="29"/>
    <x v="3"/>
    <x v="1"/>
    <x v="21"/>
    <x v="16"/>
    <x v="16"/>
    <x v="1"/>
    <x v="0"/>
    <x v="0"/>
    <x v="1"/>
    <x v="0"/>
    <x v="1"/>
    <x v="0"/>
    <x v="70"/>
    <x v="85"/>
    <x v="0"/>
    <x v="0"/>
    <x v="0"/>
    <x v="0"/>
    <x v="79"/>
    <x v="41"/>
    <x v="0"/>
    <x v="2"/>
  </r>
  <r>
    <x v="3"/>
    <x v="1"/>
    <x v="2"/>
    <x v="0"/>
    <x v="1"/>
    <x v="1"/>
    <x v="0"/>
    <x v="0"/>
    <x v="1"/>
    <x v="1"/>
    <x v="100"/>
    <x v="5"/>
    <x v="30"/>
    <x v="2"/>
    <x v="21"/>
    <x v="110"/>
    <x v="111"/>
    <x v="112"/>
    <x v="1"/>
    <x v="0"/>
    <x v="3"/>
    <x v="2"/>
    <x v="0"/>
    <x v="0"/>
    <x v="0"/>
    <x v="113"/>
    <x v="109"/>
    <x v="0"/>
    <x v="0"/>
    <x v="0"/>
    <x v="0"/>
    <x v="2"/>
    <x v="0"/>
    <x v="0"/>
    <x v="1"/>
  </r>
  <r>
    <x v="4"/>
    <x v="2"/>
    <x v="3"/>
    <x v="0"/>
    <x v="3"/>
    <x v="1"/>
    <x v="0"/>
    <x v="20"/>
    <x v="5"/>
    <x v="4"/>
    <x v="92"/>
    <x v="3"/>
    <x v="30"/>
    <x v="0"/>
    <x v="9"/>
    <x v="104"/>
    <x v="105"/>
    <x v="106"/>
    <x v="1"/>
    <x v="0"/>
    <x v="3"/>
    <x v="2"/>
    <x v="0"/>
    <x v="0"/>
    <x v="0"/>
    <x v="62"/>
    <x v="96"/>
    <x v="0"/>
    <x v="0"/>
    <x v="0"/>
    <x v="0"/>
    <x v="14"/>
    <x v="3"/>
    <x v="0"/>
    <x v="2"/>
  </r>
  <r>
    <x v="0"/>
    <x v="0"/>
    <x v="0"/>
    <x v="0"/>
    <x v="0"/>
    <x v="1"/>
    <x v="0"/>
    <x v="113"/>
    <x v="103"/>
    <x v="112"/>
    <x v="102"/>
    <x v="6"/>
    <x v="30"/>
    <x v="9"/>
    <x v="24"/>
    <x v="3"/>
    <x v="0"/>
    <x v="0"/>
    <x v="0"/>
    <x v="0"/>
    <x v="2"/>
    <x v="2"/>
    <x v="0"/>
    <x v="1"/>
    <x v="0"/>
    <x v="0"/>
    <x v="0"/>
    <x v="0"/>
    <x v="1"/>
    <x v="0"/>
    <x v="42"/>
    <x v="113"/>
    <x v="108"/>
    <x v="0"/>
    <x v="0"/>
  </r>
  <r>
    <x v="1"/>
    <x v="0"/>
    <x v="0"/>
    <x v="0"/>
    <x v="0"/>
    <x v="1"/>
    <x v="0"/>
    <x v="111"/>
    <x v="101"/>
    <x v="110"/>
    <x v="98"/>
    <x v="6"/>
    <x v="30"/>
    <x v="10"/>
    <x v="23"/>
    <x v="7"/>
    <x v="2"/>
    <x v="2"/>
    <x v="0"/>
    <x v="0"/>
    <x v="2"/>
    <x v="2"/>
    <x v="0"/>
    <x v="1"/>
    <x v="0"/>
    <x v="2"/>
    <x v="2"/>
    <x v="0"/>
    <x v="0"/>
    <x v="0"/>
    <x v="40"/>
    <x v="110"/>
    <x v="106"/>
    <x v="0"/>
    <x v="0"/>
  </r>
  <r>
    <x v="2"/>
    <x v="1"/>
    <x v="1"/>
    <x v="0"/>
    <x v="2"/>
    <x v="1"/>
    <x v="0"/>
    <x v="65"/>
    <x v="61"/>
    <x v="61"/>
    <x v="21"/>
    <x v="5"/>
    <x v="30"/>
    <x v="1"/>
    <x v="22"/>
    <x v="59"/>
    <x v="44"/>
    <x v="44"/>
    <x v="1"/>
    <x v="0"/>
    <x v="3"/>
    <x v="2"/>
    <x v="0"/>
    <x v="1"/>
    <x v="0"/>
    <x v="49"/>
    <x v="62"/>
    <x v="0"/>
    <x v="1"/>
    <x v="0"/>
    <x v="0"/>
    <x v="60"/>
    <x v="61"/>
    <x v="0"/>
    <x v="1"/>
  </r>
  <r>
    <x v="5"/>
    <x v="4"/>
    <x v="4"/>
    <x v="1"/>
    <x v="5"/>
    <x v="0"/>
    <x v="0"/>
    <x v="41"/>
    <x v="97"/>
    <x v="103"/>
    <x v="91"/>
    <x v="0"/>
    <x v="6"/>
    <x v="15"/>
    <x v="3"/>
    <x v="17"/>
    <x v="86"/>
    <x v="87"/>
    <x v="1"/>
    <x v="0"/>
    <x v="0"/>
    <x v="1"/>
    <x v="0"/>
    <x v="1"/>
    <x v="0"/>
    <x v="65"/>
    <x v="92"/>
    <x v="0"/>
    <x v="0"/>
    <x v="0"/>
    <x v="0"/>
    <x v="86"/>
    <x v="41"/>
    <x v="0"/>
    <x v="2"/>
  </r>
  <r>
    <x v="3"/>
    <x v="1"/>
    <x v="2"/>
    <x v="1"/>
    <x v="1"/>
    <x v="1"/>
    <x v="0"/>
    <x v="2"/>
    <x v="3"/>
    <x v="3"/>
    <x v="95"/>
    <x v="5"/>
    <x v="5"/>
    <x v="14"/>
    <x v="3"/>
    <x v="105"/>
    <x v="109"/>
    <x v="110"/>
    <x v="1"/>
    <x v="0"/>
    <x v="3"/>
    <x v="2"/>
    <x v="0"/>
    <x v="0"/>
    <x v="0"/>
    <x v="111"/>
    <x v="107"/>
    <x v="0"/>
    <x v="0"/>
    <x v="0"/>
    <x v="0"/>
    <x v="4"/>
    <x v="2"/>
    <x v="0"/>
    <x v="1"/>
  </r>
  <r>
    <x v="4"/>
    <x v="2"/>
    <x v="3"/>
    <x v="1"/>
    <x v="3"/>
    <x v="1"/>
    <x v="0"/>
    <x v="22"/>
    <x v="10"/>
    <x v="9"/>
    <x v="81"/>
    <x v="3"/>
    <x v="5"/>
    <x v="14"/>
    <x v="3"/>
    <x v="101"/>
    <x v="89"/>
    <x v="90"/>
    <x v="1"/>
    <x v="0"/>
    <x v="3"/>
    <x v="2"/>
    <x v="0"/>
    <x v="0"/>
    <x v="0"/>
    <x v="92"/>
    <x v="90"/>
    <x v="0"/>
    <x v="0"/>
    <x v="0"/>
    <x v="0"/>
    <x v="18"/>
    <x v="8"/>
    <x v="0"/>
    <x v="2"/>
  </r>
  <r>
    <x v="0"/>
    <x v="0"/>
    <x v="0"/>
    <x v="1"/>
    <x v="0"/>
    <x v="1"/>
    <x v="0"/>
    <x v="112"/>
    <x v="102"/>
    <x v="111"/>
    <x v="101"/>
    <x v="6"/>
    <x v="18"/>
    <x v="38"/>
    <x v="3"/>
    <x v="5"/>
    <x v="3"/>
    <x v="3"/>
    <x v="0"/>
    <x v="0"/>
    <x v="2"/>
    <x v="2"/>
    <x v="0"/>
    <x v="1"/>
    <x v="0"/>
    <x v="1"/>
    <x v="1"/>
    <x v="0"/>
    <x v="1"/>
    <x v="0"/>
    <x v="41"/>
    <x v="112"/>
    <x v="107"/>
    <x v="0"/>
    <x v="0"/>
  </r>
  <r>
    <x v="1"/>
    <x v="0"/>
    <x v="0"/>
    <x v="1"/>
    <x v="0"/>
    <x v="1"/>
    <x v="0"/>
    <x v="107"/>
    <x v="98"/>
    <x v="106"/>
    <x v="93"/>
    <x v="6"/>
    <x v="18"/>
    <x v="38"/>
    <x v="3"/>
    <x v="12"/>
    <x v="5"/>
    <x v="5"/>
    <x v="0"/>
    <x v="0"/>
    <x v="2"/>
    <x v="2"/>
    <x v="0"/>
    <x v="1"/>
    <x v="0"/>
    <x v="4"/>
    <x v="4"/>
    <x v="0"/>
    <x v="0"/>
    <x v="0"/>
    <x v="36"/>
    <x v="106"/>
    <x v="102"/>
    <x v="0"/>
    <x v="0"/>
  </r>
  <r>
    <x v="2"/>
    <x v="1"/>
    <x v="1"/>
    <x v="1"/>
    <x v="2"/>
    <x v="1"/>
    <x v="0"/>
    <x v="66"/>
    <x v="62"/>
    <x v="62"/>
    <x v="22"/>
    <x v="5"/>
    <x v="18"/>
    <x v="27"/>
    <x v="3"/>
    <x v="55"/>
    <x v="48"/>
    <x v="48"/>
    <x v="1"/>
    <x v="0"/>
    <x v="3"/>
    <x v="2"/>
    <x v="0"/>
    <x v="1"/>
    <x v="0"/>
    <x v="45"/>
    <x v="64"/>
    <x v="0"/>
    <x v="1"/>
    <x v="0"/>
    <x v="0"/>
    <x v="61"/>
    <x v="62"/>
    <x v="0"/>
    <x v="1"/>
  </r>
  <r>
    <x v="5"/>
    <x v="4"/>
    <x v="4"/>
    <x v="2"/>
    <x v="5"/>
    <x v="0"/>
    <x v="0"/>
    <x v="43"/>
    <x v="92"/>
    <x v="99"/>
    <x v="84"/>
    <x v="0"/>
    <x v="6"/>
    <x v="15"/>
    <x v="5"/>
    <x v="20"/>
    <x v="84"/>
    <x v="84"/>
    <x v="1"/>
    <x v="0"/>
    <x v="0"/>
    <x v="1"/>
    <x v="0"/>
    <x v="1"/>
    <x v="0"/>
    <x v="66"/>
    <x v="89"/>
    <x v="0"/>
    <x v="0"/>
    <x v="0"/>
    <x v="0"/>
    <x v="82"/>
    <x v="41"/>
    <x v="0"/>
    <x v="2"/>
  </r>
  <r>
    <x v="3"/>
    <x v="1"/>
    <x v="2"/>
    <x v="2"/>
    <x v="1"/>
    <x v="1"/>
    <x v="0"/>
    <x v="5"/>
    <x v="8"/>
    <x v="8"/>
    <x v="83"/>
    <x v="5"/>
    <x v="3"/>
    <x v="12"/>
    <x v="5"/>
    <x v="102"/>
    <x v="106"/>
    <x v="107"/>
    <x v="1"/>
    <x v="0"/>
    <x v="3"/>
    <x v="2"/>
    <x v="0"/>
    <x v="0"/>
    <x v="0"/>
    <x v="108"/>
    <x v="103"/>
    <x v="0"/>
    <x v="0"/>
    <x v="0"/>
    <x v="0"/>
    <x v="7"/>
    <x v="7"/>
    <x v="0"/>
    <x v="1"/>
  </r>
  <r>
    <x v="4"/>
    <x v="2"/>
    <x v="3"/>
    <x v="2"/>
    <x v="3"/>
    <x v="1"/>
    <x v="0"/>
    <x v="24"/>
    <x v="14"/>
    <x v="14"/>
    <x v="73"/>
    <x v="3"/>
    <x v="3"/>
    <x v="12"/>
    <x v="5"/>
    <x v="96"/>
    <x v="88"/>
    <x v="89"/>
    <x v="1"/>
    <x v="0"/>
    <x v="3"/>
    <x v="2"/>
    <x v="0"/>
    <x v="0"/>
    <x v="0"/>
    <x v="90"/>
    <x v="83"/>
    <x v="0"/>
    <x v="0"/>
    <x v="0"/>
    <x v="0"/>
    <x v="22"/>
    <x v="13"/>
    <x v="0"/>
    <x v="2"/>
  </r>
  <r>
    <x v="0"/>
    <x v="0"/>
    <x v="0"/>
    <x v="2"/>
    <x v="0"/>
    <x v="1"/>
    <x v="0"/>
    <x v="108"/>
    <x v="99"/>
    <x v="107"/>
    <x v="96"/>
    <x v="6"/>
    <x v="16"/>
    <x v="41"/>
    <x v="5"/>
    <x v="9"/>
    <x v="4"/>
    <x v="4"/>
    <x v="0"/>
    <x v="0"/>
    <x v="2"/>
    <x v="2"/>
    <x v="0"/>
    <x v="1"/>
    <x v="0"/>
    <x v="3"/>
    <x v="3"/>
    <x v="0"/>
    <x v="1"/>
    <x v="0"/>
    <x v="37"/>
    <x v="107"/>
    <x v="103"/>
    <x v="0"/>
    <x v="0"/>
  </r>
  <r>
    <x v="1"/>
    <x v="0"/>
    <x v="0"/>
    <x v="2"/>
    <x v="0"/>
    <x v="1"/>
    <x v="0"/>
    <x v="101"/>
    <x v="91"/>
    <x v="96"/>
    <x v="80"/>
    <x v="6"/>
    <x v="16"/>
    <x v="41"/>
    <x v="5"/>
    <x v="18"/>
    <x v="9"/>
    <x v="9"/>
    <x v="0"/>
    <x v="0"/>
    <x v="2"/>
    <x v="2"/>
    <x v="0"/>
    <x v="1"/>
    <x v="0"/>
    <x v="8"/>
    <x v="8"/>
    <x v="0"/>
    <x v="0"/>
    <x v="0"/>
    <x v="30"/>
    <x v="100"/>
    <x v="96"/>
    <x v="0"/>
    <x v="0"/>
  </r>
  <r>
    <x v="2"/>
    <x v="1"/>
    <x v="1"/>
    <x v="2"/>
    <x v="2"/>
    <x v="1"/>
    <x v="0"/>
    <x v="63"/>
    <x v="58"/>
    <x v="59"/>
    <x v="18"/>
    <x v="5"/>
    <x v="16"/>
    <x v="25"/>
    <x v="5"/>
    <x v="57"/>
    <x v="51"/>
    <x v="50"/>
    <x v="1"/>
    <x v="0"/>
    <x v="3"/>
    <x v="2"/>
    <x v="0"/>
    <x v="1"/>
    <x v="0"/>
    <x v="48"/>
    <x v="61"/>
    <x v="0"/>
    <x v="1"/>
    <x v="0"/>
    <x v="0"/>
    <x v="58"/>
    <x v="59"/>
    <x v="0"/>
    <x v="1"/>
  </r>
  <r>
    <x v="5"/>
    <x v="4"/>
    <x v="4"/>
    <x v="3"/>
    <x v="5"/>
    <x v="0"/>
    <x v="0"/>
    <x v="42"/>
    <x v="97"/>
    <x v="102"/>
    <x v="91"/>
    <x v="0"/>
    <x v="6"/>
    <x v="15"/>
    <x v="5"/>
    <x v="16"/>
    <x v="86"/>
    <x v="86"/>
    <x v="1"/>
    <x v="0"/>
    <x v="0"/>
    <x v="1"/>
    <x v="0"/>
    <x v="1"/>
    <x v="0"/>
    <x v="67"/>
    <x v="95"/>
    <x v="0"/>
    <x v="0"/>
    <x v="0"/>
    <x v="0"/>
    <x v="88"/>
    <x v="41"/>
    <x v="0"/>
    <x v="2"/>
  </r>
  <r>
    <x v="3"/>
    <x v="1"/>
    <x v="2"/>
    <x v="3"/>
    <x v="1"/>
    <x v="1"/>
    <x v="0"/>
    <x v="7"/>
    <x v="11"/>
    <x v="11"/>
    <x v="79"/>
    <x v="5"/>
    <x v="2"/>
    <x v="11"/>
    <x v="5"/>
    <x v="99"/>
    <x v="103"/>
    <x v="105"/>
    <x v="1"/>
    <x v="0"/>
    <x v="3"/>
    <x v="2"/>
    <x v="0"/>
    <x v="0"/>
    <x v="0"/>
    <x v="107"/>
    <x v="102"/>
    <x v="0"/>
    <x v="0"/>
    <x v="0"/>
    <x v="0"/>
    <x v="9"/>
    <x v="10"/>
    <x v="0"/>
    <x v="1"/>
  </r>
  <r>
    <x v="4"/>
    <x v="2"/>
    <x v="3"/>
    <x v="3"/>
    <x v="3"/>
    <x v="1"/>
    <x v="0"/>
    <x v="27"/>
    <x v="16"/>
    <x v="16"/>
    <x v="70"/>
    <x v="3"/>
    <x v="2"/>
    <x v="11"/>
    <x v="5"/>
    <x v="94"/>
    <x v="87"/>
    <x v="88"/>
    <x v="1"/>
    <x v="0"/>
    <x v="3"/>
    <x v="2"/>
    <x v="0"/>
    <x v="0"/>
    <x v="0"/>
    <x v="91"/>
    <x v="78"/>
    <x v="0"/>
    <x v="0"/>
    <x v="0"/>
    <x v="0"/>
    <x v="25"/>
    <x v="15"/>
    <x v="0"/>
    <x v="2"/>
  </r>
  <r>
    <x v="0"/>
    <x v="0"/>
    <x v="0"/>
    <x v="3"/>
    <x v="0"/>
    <x v="1"/>
    <x v="0"/>
    <x v="105"/>
    <x v="95"/>
    <x v="101"/>
    <x v="89"/>
    <x v="6"/>
    <x v="15"/>
    <x v="40"/>
    <x v="5"/>
    <x v="14"/>
    <x v="8"/>
    <x v="7"/>
    <x v="0"/>
    <x v="0"/>
    <x v="2"/>
    <x v="2"/>
    <x v="0"/>
    <x v="1"/>
    <x v="0"/>
    <x v="6"/>
    <x v="7"/>
    <x v="0"/>
    <x v="1"/>
    <x v="0"/>
    <x v="34"/>
    <x v="104"/>
    <x v="100"/>
    <x v="0"/>
    <x v="0"/>
  </r>
  <r>
    <x v="1"/>
    <x v="0"/>
    <x v="0"/>
    <x v="3"/>
    <x v="0"/>
    <x v="1"/>
    <x v="0"/>
    <x v="99"/>
    <x v="89"/>
    <x v="94"/>
    <x v="76"/>
    <x v="6"/>
    <x v="15"/>
    <x v="40"/>
    <x v="5"/>
    <x v="22"/>
    <x v="12"/>
    <x v="11"/>
    <x v="0"/>
    <x v="0"/>
    <x v="2"/>
    <x v="2"/>
    <x v="0"/>
    <x v="1"/>
    <x v="0"/>
    <x v="11"/>
    <x v="11"/>
    <x v="0"/>
    <x v="0"/>
    <x v="0"/>
    <x v="28"/>
    <x v="98"/>
    <x v="94"/>
    <x v="0"/>
    <x v="0"/>
  </r>
  <r>
    <x v="2"/>
    <x v="1"/>
    <x v="1"/>
    <x v="3"/>
    <x v="2"/>
    <x v="1"/>
    <x v="0"/>
    <x v="64"/>
    <x v="60"/>
    <x v="60"/>
    <x v="20"/>
    <x v="5"/>
    <x v="15"/>
    <x v="24"/>
    <x v="5"/>
    <x v="56"/>
    <x v="49"/>
    <x v="49"/>
    <x v="1"/>
    <x v="0"/>
    <x v="3"/>
    <x v="2"/>
    <x v="0"/>
    <x v="1"/>
    <x v="0"/>
    <x v="46"/>
    <x v="62"/>
    <x v="0"/>
    <x v="1"/>
    <x v="0"/>
    <x v="0"/>
    <x v="59"/>
    <x v="60"/>
    <x v="0"/>
    <x v="1"/>
  </r>
  <r>
    <x v="3"/>
    <x v="1"/>
    <x v="2"/>
    <x v="4"/>
    <x v="1"/>
    <x v="1"/>
    <x v="0"/>
    <x v="9"/>
    <x v="18"/>
    <x v="18"/>
    <x v="68"/>
    <x v="5"/>
    <x v="0"/>
    <x v="6"/>
    <x v="4"/>
    <x v="93"/>
    <x v="101"/>
    <x v="102"/>
    <x v="1"/>
    <x v="0"/>
    <x v="3"/>
    <x v="2"/>
    <x v="0"/>
    <x v="0"/>
    <x v="0"/>
    <x v="104"/>
    <x v="100"/>
    <x v="0"/>
    <x v="0"/>
    <x v="0"/>
    <x v="0"/>
    <x v="11"/>
    <x v="17"/>
    <x v="0"/>
    <x v="1"/>
  </r>
  <r>
    <x v="4"/>
    <x v="2"/>
    <x v="3"/>
    <x v="4"/>
    <x v="3"/>
    <x v="1"/>
    <x v="0"/>
    <x v="30"/>
    <x v="21"/>
    <x v="21"/>
    <x v="62"/>
    <x v="3"/>
    <x v="0"/>
    <x v="6"/>
    <x v="4"/>
    <x v="88"/>
    <x v="85"/>
    <x v="85"/>
    <x v="1"/>
    <x v="0"/>
    <x v="3"/>
    <x v="2"/>
    <x v="0"/>
    <x v="0"/>
    <x v="0"/>
    <x v="89"/>
    <x v="71"/>
    <x v="0"/>
    <x v="0"/>
    <x v="0"/>
    <x v="0"/>
    <x v="30"/>
    <x v="20"/>
    <x v="0"/>
    <x v="2"/>
  </r>
  <r>
    <x v="0"/>
    <x v="0"/>
    <x v="0"/>
    <x v="4"/>
    <x v="0"/>
    <x v="1"/>
    <x v="0"/>
    <x v="95"/>
    <x v="87"/>
    <x v="90"/>
    <x v="72"/>
    <x v="6"/>
    <x v="12"/>
    <x v="37"/>
    <x v="4"/>
    <x v="24"/>
    <x v="15"/>
    <x v="14"/>
    <x v="0"/>
    <x v="0"/>
    <x v="2"/>
    <x v="2"/>
    <x v="0"/>
    <x v="1"/>
    <x v="0"/>
    <x v="14"/>
    <x v="14"/>
    <x v="0"/>
    <x v="1"/>
    <x v="0"/>
    <x v="24"/>
    <x v="94"/>
    <x v="90"/>
    <x v="0"/>
    <x v="0"/>
  </r>
  <r>
    <x v="1"/>
    <x v="0"/>
    <x v="0"/>
    <x v="4"/>
    <x v="0"/>
    <x v="1"/>
    <x v="0"/>
    <x v="94"/>
    <x v="86"/>
    <x v="89"/>
    <x v="66"/>
    <x v="6"/>
    <x v="12"/>
    <x v="37"/>
    <x v="4"/>
    <x v="26"/>
    <x v="21"/>
    <x v="20"/>
    <x v="0"/>
    <x v="0"/>
    <x v="2"/>
    <x v="2"/>
    <x v="0"/>
    <x v="1"/>
    <x v="0"/>
    <x v="19"/>
    <x v="19"/>
    <x v="0"/>
    <x v="0"/>
    <x v="0"/>
    <x v="23"/>
    <x v="93"/>
    <x v="89"/>
    <x v="0"/>
    <x v="0"/>
  </r>
  <r>
    <x v="2"/>
    <x v="1"/>
    <x v="1"/>
    <x v="4"/>
    <x v="2"/>
    <x v="1"/>
    <x v="0"/>
    <x v="60"/>
    <x v="53"/>
    <x v="53"/>
    <x v="13"/>
    <x v="5"/>
    <x v="12"/>
    <x v="21"/>
    <x v="4"/>
    <x v="61"/>
    <x v="54"/>
    <x v="54"/>
    <x v="1"/>
    <x v="0"/>
    <x v="3"/>
    <x v="2"/>
    <x v="0"/>
    <x v="1"/>
    <x v="0"/>
    <x v="52"/>
    <x v="55"/>
    <x v="0"/>
    <x v="1"/>
    <x v="0"/>
    <x v="0"/>
    <x v="55"/>
    <x v="53"/>
    <x v="0"/>
    <x v="1"/>
  </r>
  <r>
    <x v="3"/>
    <x v="1"/>
    <x v="2"/>
    <x v="5"/>
    <x v="1"/>
    <x v="1"/>
    <x v="0"/>
    <x v="11"/>
    <x v="22"/>
    <x v="22"/>
    <x v="61"/>
    <x v="5"/>
    <x v="1"/>
    <x v="7"/>
    <x v="6"/>
    <x v="89"/>
    <x v="99"/>
    <x v="100"/>
    <x v="1"/>
    <x v="0"/>
    <x v="3"/>
    <x v="2"/>
    <x v="0"/>
    <x v="0"/>
    <x v="0"/>
    <x v="102"/>
    <x v="94"/>
    <x v="0"/>
    <x v="0"/>
    <x v="0"/>
    <x v="0"/>
    <x v="16"/>
    <x v="21"/>
    <x v="0"/>
    <x v="1"/>
  </r>
  <r>
    <x v="4"/>
    <x v="2"/>
    <x v="3"/>
    <x v="5"/>
    <x v="3"/>
    <x v="1"/>
    <x v="0"/>
    <x v="32"/>
    <x v="26"/>
    <x v="26"/>
    <x v="50"/>
    <x v="3"/>
    <x v="1"/>
    <x v="8"/>
    <x v="6"/>
    <x v="83"/>
    <x v="82"/>
    <x v="82"/>
    <x v="1"/>
    <x v="0"/>
    <x v="3"/>
    <x v="2"/>
    <x v="0"/>
    <x v="0"/>
    <x v="0"/>
    <x v="88"/>
    <x v="67"/>
    <x v="0"/>
    <x v="0"/>
    <x v="0"/>
    <x v="0"/>
    <x v="33"/>
    <x v="25"/>
    <x v="0"/>
    <x v="2"/>
  </r>
  <r>
    <x v="0"/>
    <x v="0"/>
    <x v="0"/>
    <x v="5"/>
    <x v="0"/>
    <x v="1"/>
    <x v="0"/>
    <x v="92"/>
    <x v="85"/>
    <x v="87"/>
    <x v="64"/>
    <x v="6"/>
    <x v="13"/>
    <x v="39"/>
    <x v="6"/>
    <x v="28"/>
    <x v="22"/>
    <x v="22"/>
    <x v="0"/>
    <x v="0"/>
    <x v="2"/>
    <x v="2"/>
    <x v="0"/>
    <x v="1"/>
    <x v="0"/>
    <x v="20"/>
    <x v="20"/>
    <x v="0"/>
    <x v="1"/>
    <x v="0"/>
    <x v="21"/>
    <x v="91"/>
    <x v="87"/>
    <x v="0"/>
    <x v="0"/>
  </r>
  <r>
    <x v="1"/>
    <x v="0"/>
    <x v="0"/>
    <x v="5"/>
    <x v="0"/>
    <x v="1"/>
    <x v="0"/>
    <x v="90"/>
    <x v="83"/>
    <x v="85"/>
    <x v="59"/>
    <x v="6"/>
    <x v="13"/>
    <x v="39"/>
    <x v="6"/>
    <x v="34"/>
    <x v="24"/>
    <x v="24"/>
    <x v="0"/>
    <x v="0"/>
    <x v="2"/>
    <x v="2"/>
    <x v="0"/>
    <x v="1"/>
    <x v="0"/>
    <x v="22"/>
    <x v="22"/>
    <x v="0"/>
    <x v="0"/>
    <x v="0"/>
    <x v="19"/>
    <x v="89"/>
    <x v="85"/>
    <x v="0"/>
    <x v="0"/>
  </r>
  <r>
    <x v="2"/>
    <x v="1"/>
    <x v="1"/>
    <x v="5"/>
    <x v="2"/>
    <x v="1"/>
    <x v="0"/>
    <x v="58"/>
    <x v="51"/>
    <x v="52"/>
    <x v="11"/>
    <x v="5"/>
    <x v="13"/>
    <x v="22"/>
    <x v="6"/>
    <x v="63"/>
    <x v="56"/>
    <x v="56"/>
    <x v="1"/>
    <x v="0"/>
    <x v="3"/>
    <x v="2"/>
    <x v="0"/>
    <x v="1"/>
    <x v="0"/>
    <x v="54"/>
    <x v="54"/>
    <x v="0"/>
    <x v="1"/>
    <x v="0"/>
    <x v="0"/>
    <x v="54"/>
    <x v="52"/>
    <x v="0"/>
    <x v="1"/>
  </r>
  <r>
    <x v="3"/>
    <x v="1"/>
    <x v="2"/>
    <x v="6"/>
    <x v="1"/>
    <x v="1"/>
    <x v="0"/>
    <x v="14"/>
    <x v="27"/>
    <x v="27"/>
    <x v="48"/>
    <x v="5"/>
    <x v="4"/>
    <x v="13"/>
    <x v="7"/>
    <x v="85"/>
    <x v="96"/>
    <x v="97"/>
    <x v="1"/>
    <x v="0"/>
    <x v="3"/>
    <x v="2"/>
    <x v="0"/>
    <x v="0"/>
    <x v="0"/>
    <x v="99"/>
    <x v="82"/>
    <x v="0"/>
    <x v="0"/>
    <x v="0"/>
    <x v="0"/>
    <x v="23"/>
    <x v="26"/>
    <x v="0"/>
    <x v="1"/>
  </r>
  <r>
    <x v="4"/>
    <x v="2"/>
    <x v="3"/>
    <x v="6"/>
    <x v="3"/>
    <x v="1"/>
    <x v="0"/>
    <x v="35"/>
    <x v="34"/>
    <x v="34"/>
    <x v="31"/>
    <x v="3"/>
    <x v="4"/>
    <x v="13"/>
    <x v="7"/>
    <x v="78"/>
    <x v="79"/>
    <x v="79"/>
    <x v="1"/>
    <x v="0"/>
    <x v="3"/>
    <x v="2"/>
    <x v="0"/>
    <x v="0"/>
    <x v="0"/>
    <x v="85"/>
    <x v="60"/>
    <x v="0"/>
    <x v="0"/>
    <x v="0"/>
    <x v="0"/>
    <x v="36"/>
    <x v="33"/>
    <x v="0"/>
    <x v="2"/>
  </r>
  <r>
    <x v="0"/>
    <x v="0"/>
    <x v="0"/>
    <x v="6"/>
    <x v="0"/>
    <x v="1"/>
    <x v="0"/>
    <x v="86"/>
    <x v="79"/>
    <x v="80"/>
    <x v="53"/>
    <x v="6"/>
    <x v="17"/>
    <x v="42"/>
    <x v="7"/>
    <x v="36"/>
    <x v="28"/>
    <x v="28"/>
    <x v="0"/>
    <x v="0"/>
    <x v="2"/>
    <x v="2"/>
    <x v="0"/>
    <x v="1"/>
    <x v="0"/>
    <x v="26"/>
    <x v="26"/>
    <x v="0"/>
    <x v="1"/>
    <x v="0"/>
    <x v="15"/>
    <x v="80"/>
    <x v="80"/>
    <x v="0"/>
    <x v="0"/>
  </r>
  <r>
    <x v="1"/>
    <x v="0"/>
    <x v="0"/>
    <x v="6"/>
    <x v="0"/>
    <x v="1"/>
    <x v="0"/>
    <x v="83"/>
    <x v="75"/>
    <x v="76"/>
    <x v="46"/>
    <x v="6"/>
    <x v="17"/>
    <x v="42"/>
    <x v="7"/>
    <x v="41"/>
    <x v="31"/>
    <x v="31"/>
    <x v="0"/>
    <x v="0"/>
    <x v="2"/>
    <x v="2"/>
    <x v="0"/>
    <x v="1"/>
    <x v="0"/>
    <x v="29"/>
    <x v="28"/>
    <x v="0"/>
    <x v="0"/>
    <x v="0"/>
    <x v="12"/>
    <x v="76"/>
    <x v="76"/>
    <x v="0"/>
    <x v="0"/>
  </r>
  <r>
    <x v="2"/>
    <x v="1"/>
    <x v="1"/>
    <x v="6"/>
    <x v="2"/>
    <x v="1"/>
    <x v="0"/>
    <x v="54"/>
    <x v="48"/>
    <x v="48"/>
    <x v="8"/>
    <x v="5"/>
    <x v="17"/>
    <x v="26"/>
    <x v="7"/>
    <x v="67"/>
    <x v="58"/>
    <x v="58"/>
    <x v="1"/>
    <x v="0"/>
    <x v="3"/>
    <x v="2"/>
    <x v="0"/>
    <x v="1"/>
    <x v="0"/>
    <x v="56"/>
    <x v="49"/>
    <x v="0"/>
    <x v="1"/>
    <x v="0"/>
    <x v="0"/>
    <x v="49"/>
    <x v="48"/>
    <x v="0"/>
    <x v="1"/>
  </r>
  <r>
    <x v="3"/>
    <x v="1"/>
    <x v="2"/>
    <x v="7"/>
    <x v="1"/>
    <x v="1"/>
    <x v="0"/>
    <x v="17"/>
    <x v="31"/>
    <x v="30"/>
    <x v="40"/>
    <x v="5"/>
    <x v="10"/>
    <x v="19"/>
    <x v="8"/>
    <x v="82"/>
    <x v="93"/>
    <x v="94"/>
    <x v="1"/>
    <x v="0"/>
    <x v="3"/>
    <x v="2"/>
    <x v="0"/>
    <x v="0"/>
    <x v="0"/>
    <x v="96"/>
    <x v="77"/>
    <x v="0"/>
    <x v="0"/>
    <x v="0"/>
    <x v="0"/>
    <x v="27"/>
    <x v="29"/>
    <x v="0"/>
    <x v="1"/>
  </r>
  <r>
    <x v="4"/>
    <x v="2"/>
    <x v="3"/>
    <x v="7"/>
    <x v="3"/>
    <x v="1"/>
    <x v="0"/>
    <x v="36"/>
    <x v="36"/>
    <x v="35"/>
    <x v="29"/>
    <x v="3"/>
    <x v="10"/>
    <x v="19"/>
    <x v="8"/>
    <x v="76"/>
    <x v="75"/>
    <x v="75"/>
    <x v="1"/>
    <x v="0"/>
    <x v="3"/>
    <x v="2"/>
    <x v="0"/>
    <x v="0"/>
    <x v="0"/>
    <x v="77"/>
    <x v="58"/>
    <x v="0"/>
    <x v="0"/>
    <x v="0"/>
    <x v="0"/>
    <x v="38"/>
    <x v="34"/>
    <x v="0"/>
    <x v="2"/>
  </r>
  <r>
    <x v="0"/>
    <x v="0"/>
    <x v="0"/>
    <x v="7"/>
    <x v="0"/>
    <x v="1"/>
    <x v="0"/>
    <x v="84"/>
    <x v="76"/>
    <x v="77"/>
    <x v="49"/>
    <x v="6"/>
    <x v="22"/>
    <x v="44"/>
    <x v="8"/>
    <x v="38"/>
    <x v="32"/>
    <x v="32"/>
    <x v="0"/>
    <x v="0"/>
    <x v="2"/>
    <x v="2"/>
    <x v="0"/>
    <x v="1"/>
    <x v="0"/>
    <x v="30"/>
    <x v="29"/>
    <x v="0"/>
    <x v="1"/>
    <x v="0"/>
    <x v="13"/>
    <x v="77"/>
    <x v="77"/>
    <x v="0"/>
    <x v="0"/>
  </r>
  <r>
    <x v="1"/>
    <x v="0"/>
    <x v="0"/>
    <x v="7"/>
    <x v="0"/>
    <x v="1"/>
    <x v="0"/>
    <x v="78"/>
    <x v="71"/>
    <x v="71"/>
    <x v="39"/>
    <x v="6"/>
    <x v="22"/>
    <x v="44"/>
    <x v="8"/>
    <x v="45"/>
    <x v="37"/>
    <x v="37"/>
    <x v="0"/>
    <x v="0"/>
    <x v="2"/>
    <x v="2"/>
    <x v="0"/>
    <x v="1"/>
    <x v="0"/>
    <x v="35"/>
    <x v="33"/>
    <x v="0"/>
    <x v="0"/>
    <x v="0"/>
    <x v="7"/>
    <x v="70"/>
    <x v="71"/>
    <x v="0"/>
    <x v="0"/>
  </r>
  <r>
    <x v="2"/>
    <x v="1"/>
    <x v="1"/>
    <x v="7"/>
    <x v="2"/>
    <x v="1"/>
    <x v="0"/>
    <x v="53"/>
    <x v="47"/>
    <x v="47"/>
    <x v="7"/>
    <x v="5"/>
    <x v="22"/>
    <x v="31"/>
    <x v="8"/>
    <x v="66"/>
    <x v="60"/>
    <x v="60"/>
    <x v="1"/>
    <x v="0"/>
    <x v="3"/>
    <x v="2"/>
    <x v="0"/>
    <x v="1"/>
    <x v="0"/>
    <x v="58"/>
    <x v="50"/>
    <x v="0"/>
    <x v="1"/>
    <x v="0"/>
    <x v="0"/>
    <x v="50"/>
    <x v="47"/>
    <x v="0"/>
    <x v="1"/>
  </r>
  <r>
    <x v="3"/>
    <x v="1"/>
    <x v="2"/>
    <x v="8"/>
    <x v="1"/>
    <x v="1"/>
    <x v="0"/>
    <x v="18"/>
    <x v="33"/>
    <x v="33"/>
    <x v="36"/>
    <x v="5"/>
    <x v="11"/>
    <x v="20"/>
    <x v="10"/>
    <x v="81"/>
    <x v="92"/>
    <x v="93"/>
    <x v="1"/>
    <x v="0"/>
    <x v="3"/>
    <x v="2"/>
    <x v="0"/>
    <x v="0"/>
    <x v="0"/>
    <x v="95"/>
    <x v="75"/>
    <x v="0"/>
    <x v="0"/>
    <x v="0"/>
    <x v="0"/>
    <x v="28"/>
    <x v="32"/>
    <x v="0"/>
    <x v="1"/>
  </r>
  <r>
    <x v="4"/>
    <x v="2"/>
    <x v="3"/>
    <x v="8"/>
    <x v="3"/>
    <x v="1"/>
    <x v="0"/>
    <x v="39"/>
    <x v="38"/>
    <x v="38"/>
    <x v="26"/>
    <x v="3"/>
    <x v="11"/>
    <x v="20"/>
    <x v="10"/>
    <x v="75"/>
    <x v="73"/>
    <x v="73"/>
    <x v="1"/>
    <x v="0"/>
    <x v="3"/>
    <x v="2"/>
    <x v="0"/>
    <x v="0"/>
    <x v="0"/>
    <x v="76"/>
    <x v="56"/>
    <x v="0"/>
    <x v="0"/>
    <x v="0"/>
    <x v="0"/>
    <x v="39"/>
    <x v="37"/>
    <x v="0"/>
    <x v="2"/>
  </r>
  <r>
    <x v="0"/>
    <x v="0"/>
    <x v="0"/>
    <x v="8"/>
    <x v="0"/>
    <x v="1"/>
    <x v="0"/>
    <x v="80"/>
    <x v="73"/>
    <x v="73"/>
    <x v="44"/>
    <x v="6"/>
    <x v="23"/>
    <x v="45"/>
    <x v="10"/>
    <x v="40"/>
    <x v="36"/>
    <x v="35"/>
    <x v="0"/>
    <x v="0"/>
    <x v="2"/>
    <x v="2"/>
    <x v="0"/>
    <x v="1"/>
    <x v="0"/>
    <x v="33"/>
    <x v="32"/>
    <x v="0"/>
    <x v="1"/>
    <x v="0"/>
    <x v="9"/>
    <x v="72"/>
    <x v="73"/>
    <x v="0"/>
    <x v="0"/>
  </r>
  <r>
    <x v="1"/>
    <x v="0"/>
    <x v="0"/>
    <x v="8"/>
    <x v="0"/>
    <x v="1"/>
    <x v="0"/>
    <x v="77"/>
    <x v="69"/>
    <x v="69"/>
    <x v="35"/>
    <x v="6"/>
    <x v="23"/>
    <x v="45"/>
    <x v="10"/>
    <x v="46"/>
    <x v="40"/>
    <x v="39"/>
    <x v="0"/>
    <x v="0"/>
    <x v="2"/>
    <x v="2"/>
    <x v="0"/>
    <x v="1"/>
    <x v="0"/>
    <x v="37"/>
    <x v="36"/>
    <x v="0"/>
    <x v="0"/>
    <x v="0"/>
    <x v="6"/>
    <x v="68"/>
    <x v="69"/>
    <x v="0"/>
    <x v="0"/>
  </r>
  <r>
    <x v="2"/>
    <x v="1"/>
    <x v="1"/>
    <x v="8"/>
    <x v="2"/>
    <x v="1"/>
    <x v="0"/>
    <x v="55"/>
    <x v="49"/>
    <x v="49"/>
    <x v="9"/>
    <x v="5"/>
    <x v="23"/>
    <x v="32"/>
    <x v="10"/>
    <x v="65"/>
    <x v="59"/>
    <x v="59"/>
    <x v="1"/>
    <x v="0"/>
    <x v="3"/>
    <x v="2"/>
    <x v="0"/>
    <x v="1"/>
    <x v="0"/>
    <x v="57"/>
    <x v="51"/>
    <x v="0"/>
    <x v="1"/>
    <x v="0"/>
    <x v="0"/>
    <x v="51"/>
    <x v="49"/>
    <x v="0"/>
    <x v="1"/>
  </r>
  <r>
    <x v="3"/>
    <x v="1"/>
    <x v="2"/>
    <x v="9"/>
    <x v="1"/>
    <x v="1"/>
    <x v="0"/>
    <x v="16"/>
    <x v="29"/>
    <x v="29"/>
    <x v="43"/>
    <x v="5"/>
    <x v="11"/>
    <x v="20"/>
    <x v="10"/>
    <x v="84"/>
    <x v="94"/>
    <x v="95"/>
    <x v="1"/>
    <x v="0"/>
    <x v="3"/>
    <x v="2"/>
    <x v="0"/>
    <x v="0"/>
    <x v="0"/>
    <x v="97"/>
    <x v="79"/>
    <x v="0"/>
    <x v="0"/>
    <x v="0"/>
    <x v="0"/>
    <x v="26"/>
    <x v="28"/>
    <x v="0"/>
    <x v="1"/>
  </r>
  <r>
    <x v="4"/>
    <x v="2"/>
    <x v="3"/>
    <x v="9"/>
    <x v="3"/>
    <x v="1"/>
    <x v="0"/>
    <x v="37"/>
    <x v="37"/>
    <x v="36"/>
    <x v="28"/>
    <x v="3"/>
    <x v="11"/>
    <x v="20"/>
    <x v="10"/>
    <x v="77"/>
    <x v="74"/>
    <x v="74"/>
    <x v="1"/>
    <x v="0"/>
    <x v="3"/>
    <x v="2"/>
    <x v="0"/>
    <x v="0"/>
    <x v="0"/>
    <x v="75"/>
    <x v="59"/>
    <x v="0"/>
    <x v="0"/>
    <x v="0"/>
    <x v="0"/>
    <x v="37"/>
    <x v="35"/>
    <x v="0"/>
    <x v="2"/>
  </r>
  <r>
    <x v="0"/>
    <x v="0"/>
    <x v="0"/>
    <x v="9"/>
    <x v="0"/>
    <x v="1"/>
    <x v="0"/>
    <x v="82"/>
    <x v="74"/>
    <x v="75"/>
    <x v="45"/>
    <x v="6"/>
    <x v="23"/>
    <x v="45"/>
    <x v="10"/>
    <x v="39"/>
    <x v="34"/>
    <x v="34"/>
    <x v="0"/>
    <x v="0"/>
    <x v="2"/>
    <x v="2"/>
    <x v="0"/>
    <x v="1"/>
    <x v="0"/>
    <x v="32"/>
    <x v="31"/>
    <x v="0"/>
    <x v="1"/>
    <x v="0"/>
    <x v="11"/>
    <x v="75"/>
    <x v="75"/>
    <x v="0"/>
    <x v="0"/>
  </r>
  <r>
    <x v="1"/>
    <x v="0"/>
    <x v="0"/>
    <x v="9"/>
    <x v="0"/>
    <x v="1"/>
    <x v="0"/>
    <x v="79"/>
    <x v="72"/>
    <x v="72"/>
    <x v="41"/>
    <x v="6"/>
    <x v="23"/>
    <x v="45"/>
    <x v="10"/>
    <x v="43"/>
    <x v="38"/>
    <x v="38"/>
    <x v="0"/>
    <x v="0"/>
    <x v="2"/>
    <x v="2"/>
    <x v="0"/>
    <x v="1"/>
    <x v="0"/>
    <x v="36"/>
    <x v="34"/>
    <x v="0"/>
    <x v="0"/>
    <x v="0"/>
    <x v="8"/>
    <x v="71"/>
    <x v="72"/>
    <x v="0"/>
    <x v="0"/>
  </r>
  <r>
    <x v="2"/>
    <x v="1"/>
    <x v="1"/>
    <x v="9"/>
    <x v="2"/>
    <x v="1"/>
    <x v="0"/>
    <x v="57"/>
    <x v="50"/>
    <x v="50"/>
    <x v="10"/>
    <x v="5"/>
    <x v="23"/>
    <x v="32"/>
    <x v="10"/>
    <x v="62"/>
    <x v="57"/>
    <x v="57"/>
    <x v="1"/>
    <x v="0"/>
    <x v="3"/>
    <x v="2"/>
    <x v="0"/>
    <x v="1"/>
    <x v="0"/>
    <x v="55"/>
    <x v="53"/>
    <x v="0"/>
    <x v="1"/>
    <x v="0"/>
    <x v="0"/>
    <x v="53"/>
    <x v="50"/>
    <x v="0"/>
    <x v="1"/>
  </r>
  <r>
    <x v="3"/>
    <x v="1"/>
    <x v="2"/>
    <x v="10"/>
    <x v="1"/>
    <x v="1"/>
    <x v="0"/>
    <x v="13"/>
    <x v="24"/>
    <x v="24"/>
    <x v="57"/>
    <x v="5"/>
    <x v="7"/>
    <x v="16"/>
    <x v="10"/>
    <x v="90"/>
    <x v="98"/>
    <x v="99"/>
    <x v="1"/>
    <x v="0"/>
    <x v="3"/>
    <x v="2"/>
    <x v="0"/>
    <x v="0"/>
    <x v="0"/>
    <x v="101"/>
    <x v="91"/>
    <x v="0"/>
    <x v="0"/>
    <x v="0"/>
    <x v="0"/>
    <x v="17"/>
    <x v="23"/>
    <x v="0"/>
    <x v="1"/>
  </r>
  <r>
    <x v="4"/>
    <x v="2"/>
    <x v="3"/>
    <x v="10"/>
    <x v="3"/>
    <x v="1"/>
    <x v="0"/>
    <x v="33"/>
    <x v="32"/>
    <x v="31"/>
    <x v="38"/>
    <x v="3"/>
    <x v="7"/>
    <x v="16"/>
    <x v="10"/>
    <x v="80"/>
    <x v="80"/>
    <x v="80"/>
    <x v="1"/>
    <x v="0"/>
    <x v="3"/>
    <x v="2"/>
    <x v="0"/>
    <x v="0"/>
    <x v="0"/>
    <x v="84"/>
    <x v="66"/>
    <x v="0"/>
    <x v="0"/>
    <x v="0"/>
    <x v="0"/>
    <x v="34"/>
    <x v="30"/>
    <x v="0"/>
    <x v="2"/>
  </r>
  <r>
    <x v="0"/>
    <x v="0"/>
    <x v="0"/>
    <x v="10"/>
    <x v="0"/>
    <x v="1"/>
    <x v="0"/>
    <x v="88"/>
    <x v="82"/>
    <x v="83"/>
    <x v="58"/>
    <x v="6"/>
    <x v="19"/>
    <x v="43"/>
    <x v="10"/>
    <x v="31"/>
    <x v="26"/>
    <x v="26"/>
    <x v="0"/>
    <x v="0"/>
    <x v="2"/>
    <x v="2"/>
    <x v="0"/>
    <x v="1"/>
    <x v="0"/>
    <x v="24"/>
    <x v="24"/>
    <x v="0"/>
    <x v="1"/>
    <x v="0"/>
    <x v="17"/>
    <x v="85"/>
    <x v="83"/>
    <x v="0"/>
    <x v="0"/>
  </r>
  <r>
    <x v="1"/>
    <x v="0"/>
    <x v="0"/>
    <x v="10"/>
    <x v="0"/>
    <x v="1"/>
    <x v="0"/>
    <x v="87"/>
    <x v="81"/>
    <x v="82"/>
    <x v="56"/>
    <x v="6"/>
    <x v="19"/>
    <x v="43"/>
    <x v="10"/>
    <x v="33"/>
    <x v="27"/>
    <x v="27"/>
    <x v="0"/>
    <x v="0"/>
    <x v="2"/>
    <x v="2"/>
    <x v="0"/>
    <x v="1"/>
    <x v="0"/>
    <x v="25"/>
    <x v="25"/>
    <x v="0"/>
    <x v="0"/>
    <x v="0"/>
    <x v="16"/>
    <x v="83"/>
    <x v="82"/>
    <x v="0"/>
    <x v="0"/>
  </r>
  <r>
    <x v="2"/>
    <x v="1"/>
    <x v="1"/>
    <x v="10"/>
    <x v="2"/>
    <x v="1"/>
    <x v="0"/>
    <x v="61"/>
    <x v="55"/>
    <x v="55"/>
    <x v="15"/>
    <x v="5"/>
    <x v="19"/>
    <x v="28"/>
    <x v="10"/>
    <x v="58"/>
    <x v="53"/>
    <x v="53"/>
    <x v="1"/>
    <x v="0"/>
    <x v="3"/>
    <x v="2"/>
    <x v="0"/>
    <x v="1"/>
    <x v="0"/>
    <x v="51"/>
    <x v="57"/>
    <x v="0"/>
    <x v="1"/>
    <x v="0"/>
    <x v="0"/>
    <x v="56"/>
    <x v="55"/>
    <x v="0"/>
    <x v="1"/>
  </r>
  <r>
    <x v="3"/>
    <x v="1"/>
    <x v="2"/>
    <x v="11"/>
    <x v="1"/>
    <x v="1"/>
    <x v="0"/>
    <x v="4"/>
    <x v="7"/>
    <x v="7"/>
    <x v="86"/>
    <x v="5"/>
    <x v="8"/>
    <x v="17"/>
    <x v="13"/>
    <x v="107"/>
    <x v="107"/>
    <x v="108"/>
    <x v="1"/>
    <x v="0"/>
    <x v="3"/>
    <x v="2"/>
    <x v="0"/>
    <x v="0"/>
    <x v="0"/>
    <x v="109"/>
    <x v="106"/>
    <x v="0"/>
    <x v="0"/>
    <x v="0"/>
    <x v="0"/>
    <x v="5"/>
    <x v="6"/>
    <x v="0"/>
    <x v="1"/>
  </r>
  <r>
    <x v="4"/>
    <x v="2"/>
    <x v="3"/>
    <x v="11"/>
    <x v="3"/>
    <x v="1"/>
    <x v="0"/>
    <x v="26"/>
    <x v="15"/>
    <x v="15"/>
    <x v="71"/>
    <x v="3"/>
    <x v="8"/>
    <x v="17"/>
    <x v="13"/>
    <x v="98"/>
    <x v="83"/>
    <x v="83"/>
    <x v="1"/>
    <x v="0"/>
    <x v="3"/>
    <x v="2"/>
    <x v="0"/>
    <x v="0"/>
    <x v="0"/>
    <x v="86"/>
    <x v="86"/>
    <x v="0"/>
    <x v="0"/>
    <x v="0"/>
    <x v="0"/>
    <x v="20"/>
    <x v="14"/>
    <x v="0"/>
    <x v="2"/>
  </r>
  <r>
    <x v="0"/>
    <x v="0"/>
    <x v="0"/>
    <x v="11"/>
    <x v="0"/>
    <x v="1"/>
    <x v="0"/>
    <x v="103"/>
    <x v="94"/>
    <x v="98"/>
    <x v="87"/>
    <x v="6"/>
    <x v="20"/>
    <x v="46"/>
    <x v="13"/>
    <x v="10"/>
    <x v="10"/>
    <x v="10"/>
    <x v="0"/>
    <x v="0"/>
    <x v="2"/>
    <x v="2"/>
    <x v="0"/>
    <x v="1"/>
    <x v="0"/>
    <x v="9"/>
    <x v="9"/>
    <x v="0"/>
    <x v="1"/>
    <x v="0"/>
    <x v="32"/>
    <x v="102"/>
    <x v="98"/>
    <x v="0"/>
    <x v="0"/>
  </r>
  <r>
    <x v="1"/>
    <x v="0"/>
    <x v="0"/>
    <x v="11"/>
    <x v="0"/>
    <x v="1"/>
    <x v="0"/>
    <x v="102"/>
    <x v="93"/>
    <x v="97"/>
    <x v="85"/>
    <x v="6"/>
    <x v="20"/>
    <x v="46"/>
    <x v="13"/>
    <x v="11"/>
    <x v="11"/>
    <x v="12"/>
    <x v="0"/>
    <x v="0"/>
    <x v="2"/>
    <x v="2"/>
    <x v="0"/>
    <x v="1"/>
    <x v="0"/>
    <x v="10"/>
    <x v="10"/>
    <x v="0"/>
    <x v="0"/>
    <x v="0"/>
    <x v="31"/>
    <x v="101"/>
    <x v="97"/>
    <x v="0"/>
    <x v="0"/>
  </r>
  <r>
    <x v="2"/>
    <x v="1"/>
    <x v="1"/>
    <x v="11"/>
    <x v="2"/>
    <x v="1"/>
    <x v="0"/>
    <x v="70"/>
    <x v="66"/>
    <x v="67"/>
    <x v="32"/>
    <x v="5"/>
    <x v="20"/>
    <x v="29"/>
    <x v="13"/>
    <x v="47"/>
    <x v="43"/>
    <x v="43"/>
    <x v="1"/>
    <x v="0"/>
    <x v="3"/>
    <x v="2"/>
    <x v="0"/>
    <x v="1"/>
    <x v="0"/>
    <x v="41"/>
    <x v="74"/>
    <x v="0"/>
    <x v="1"/>
    <x v="0"/>
    <x v="0"/>
    <x v="67"/>
    <x v="67"/>
    <x v="0"/>
    <x v="1"/>
  </r>
  <r>
    <x v="3"/>
    <x v="1"/>
    <x v="2"/>
    <x v="12"/>
    <x v="1"/>
    <x v="1"/>
    <x v="0"/>
    <x v="1"/>
    <x v="2"/>
    <x v="2"/>
    <x v="99"/>
    <x v="5"/>
    <x v="13"/>
    <x v="22"/>
    <x v="18"/>
    <x v="112"/>
    <x v="110"/>
    <x v="111"/>
    <x v="1"/>
    <x v="0"/>
    <x v="3"/>
    <x v="2"/>
    <x v="0"/>
    <x v="0"/>
    <x v="0"/>
    <x v="112"/>
    <x v="112"/>
    <x v="0"/>
    <x v="0"/>
    <x v="0"/>
    <x v="0"/>
    <x v="0"/>
    <x v="1"/>
    <x v="0"/>
    <x v="1"/>
  </r>
  <r>
    <x v="4"/>
    <x v="2"/>
    <x v="3"/>
    <x v="12"/>
    <x v="3"/>
    <x v="1"/>
    <x v="0"/>
    <x v="21"/>
    <x v="6"/>
    <x v="6"/>
    <x v="88"/>
    <x v="3"/>
    <x v="13"/>
    <x v="22"/>
    <x v="18"/>
    <x v="109"/>
    <x v="72"/>
    <x v="72"/>
    <x v="1"/>
    <x v="0"/>
    <x v="3"/>
    <x v="2"/>
    <x v="0"/>
    <x v="0"/>
    <x v="0"/>
    <x v="68"/>
    <x v="99"/>
    <x v="0"/>
    <x v="0"/>
    <x v="0"/>
    <x v="0"/>
    <x v="12"/>
    <x v="5"/>
    <x v="0"/>
    <x v="2"/>
  </r>
  <r>
    <x v="0"/>
    <x v="0"/>
    <x v="0"/>
    <x v="12"/>
    <x v="0"/>
    <x v="1"/>
    <x v="0"/>
    <x v="109"/>
    <x v="100"/>
    <x v="108"/>
    <x v="97"/>
    <x v="6"/>
    <x v="24"/>
    <x v="50"/>
    <x v="18"/>
    <x v="2"/>
    <x v="7"/>
    <x v="8"/>
    <x v="0"/>
    <x v="0"/>
    <x v="2"/>
    <x v="2"/>
    <x v="0"/>
    <x v="1"/>
    <x v="0"/>
    <x v="7"/>
    <x v="6"/>
    <x v="0"/>
    <x v="1"/>
    <x v="0"/>
    <x v="38"/>
    <x v="108"/>
    <x v="104"/>
    <x v="0"/>
    <x v="0"/>
  </r>
  <r>
    <x v="1"/>
    <x v="0"/>
    <x v="0"/>
    <x v="12"/>
    <x v="0"/>
    <x v="1"/>
    <x v="0"/>
    <x v="110"/>
    <x v="101"/>
    <x v="109"/>
    <x v="98"/>
    <x v="6"/>
    <x v="24"/>
    <x v="50"/>
    <x v="18"/>
    <x v="1"/>
    <x v="6"/>
    <x v="6"/>
    <x v="0"/>
    <x v="0"/>
    <x v="2"/>
    <x v="2"/>
    <x v="0"/>
    <x v="1"/>
    <x v="0"/>
    <x v="5"/>
    <x v="5"/>
    <x v="0"/>
    <x v="0"/>
    <x v="0"/>
    <x v="39"/>
    <x v="109"/>
    <x v="105"/>
    <x v="0"/>
    <x v="0"/>
  </r>
  <r>
    <x v="2"/>
    <x v="1"/>
    <x v="1"/>
    <x v="12"/>
    <x v="2"/>
    <x v="1"/>
    <x v="0"/>
    <x v="75"/>
    <x v="80"/>
    <x v="81"/>
    <x v="54"/>
    <x v="5"/>
    <x v="24"/>
    <x v="33"/>
    <x v="18"/>
    <x v="29"/>
    <x v="30"/>
    <x v="30"/>
    <x v="1"/>
    <x v="0"/>
    <x v="3"/>
    <x v="2"/>
    <x v="0"/>
    <x v="1"/>
    <x v="0"/>
    <x v="28"/>
    <x v="93"/>
    <x v="0"/>
    <x v="1"/>
    <x v="0"/>
    <x v="0"/>
    <x v="84"/>
    <x v="81"/>
    <x v="0"/>
    <x v="1"/>
  </r>
  <r>
    <x v="3"/>
    <x v="1"/>
    <x v="2"/>
    <x v="13"/>
    <x v="1"/>
    <x v="1"/>
    <x v="0"/>
    <x v="3"/>
    <x v="4"/>
    <x v="5"/>
    <x v="94"/>
    <x v="5"/>
    <x v="20"/>
    <x v="29"/>
    <x v="20"/>
    <x v="111"/>
    <x v="108"/>
    <x v="109"/>
    <x v="1"/>
    <x v="0"/>
    <x v="3"/>
    <x v="2"/>
    <x v="0"/>
    <x v="0"/>
    <x v="0"/>
    <x v="110"/>
    <x v="108"/>
    <x v="0"/>
    <x v="0"/>
    <x v="0"/>
    <x v="0"/>
    <x v="3"/>
    <x v="4"/>
    <x v="0"/>
    <x v="1"/>
  </r>
  <r>
    <x v="4"/>
    <x v="2"/>
    <x v="3"/>
    <x v="13"/>
    <x v="3"/>
    <x v="1"/>
    <x v="0"/>
    <x v="23"/>
    <x v="13"/>
    <x v="13"/>
    <x v="75"/>
    <x v="3"/>
    <x v="20"/>
    <x v="29"/>
    <x v="20"/>
    <x v="106"/>
    <x v="64"/>
    <x v="64"/>
    <x v="1"/>
    <x v="0"/>
    <x v="3"/>
    <x v="2"/>
    <x v="0"/>
    <x v="0"/>
    <x v="0"/>
    <x v="60"/>
    <x v="98"/>
    <x v="0"/>
    <x v="0"/>
    <x v="0"/>
    <x v="0"/>
    <x v="13"/>
    <x v="12"/>
    <x v="0"/>
    <x v="2"/>
  </r>
  <r>
    <x v="0"/>
    <x v="0"/>
    <x v="0"/>
    <x v="13"/>
    <x v="0"/>
    <x v="1"/>
    <x v="0"/>
    <x v="104"/>
    <x v="96"/>
    <x v="100"/>
    <x v="90"/>
    <x v="6"/>
    <x v="26"/>
    <x v="54"/>
    <x v="20"/>
    <x v="6"/>
    <x v="14"/>
    <x v="15"/>
    <x v="0"/>
    <x v="0"/>
    <x v="2"/>
    <x v="2"/>
    <x v="0"/>
    <x v="1"/>
    <x v="0"/>
    <x v="13"/>
    <x v="13"/>
    <x v="0"/>
    <x v="1"/>
    <x v="0"/>
    <x v="33"/>
    <x v="103"/>
    <x v="99"/>
    <x v="0"/>
    <x v="0"/>
  </r>
  <r>
    <x v="1"/>
    <x v="0"/>
    <x v="0"/>
    <x v="13"/>
    <x v="0"/>
    <x v="1"/>
    <x v="0"/>
    <x v="106"/>
    <x v="98"/>
    <x v="105"/>
    <x v="93"/>
    <x v="6"/>
    <x v="26"/>
    <x v="54"/>
    <x v="20"/>
    <x v="4"/>
    <x v="13"/>
    <x v="13"/>
    <x v="0"/>
    <x v="0"/>
    <x v="2"/>
    <x v="2"/>
    <x v="0"/>
    <x v="1"/>
    <x v="0"/>
    <x v="12"/>
    <x v="12"/>
    <x v="0"/>
    <x v="0"/>
    <x v="0"/>
    <x v="35"/>
    <x v="105"/>
    <x v="101"/>
    <x v="0"/>
    <x v="0"/>
  </r>
  <r>
    <x v="2"/>
    <x v="1"/>
    <x v="1"/>
    <x v="13"/>
    <x v="2"/>
    <x v="1"/>
    <x v="0"/>
    <x v="74"/>
    <x v="77"/>
    <x v="78"/>
    <x v="51"/>
    <x v="5"/>
    <x v="26"/>
    <x v="35"/>
    <x v="20"/>
    <x v="30"/>
    <x v="35"/>
    <x v="36"/>
    <x v="1"/>
    <x v="0"/>
    <x v="3"/>
    <x v="2"/>
    <x v="0"/>
    <x v="1"/>
    <x v="0"/>
    <x v="34"/>
    <x v="88"/>
    <x v="0"/>
    <x v="1"/>
    <x v="0"/>
    <x v="0"/>
    <x v="81"/>
    <x v="78"/>
    <x v="0"/>
    <x v="1"/>
  </r>
  <r>
    <x v="3"/>
    <x v="1"/>
    <x v="2"/>
    <x v="14"/>
    <x v="1"/>
    <x v="1"/>
    <x v="0"/>
    <x v="6"/>
    <x v="9"/>
    <x v="10"/>
    <x v="82"/>
    <x v="5"/>
    <x v="14"/>
    <x v="23"/>
    <x v="19"/>
    <x v="108"/>
    <x v="104"/>
    <x v="104"/>
    <x v="1"/>
    <x v="0"/>
    <x v="3"/>
    <x v="2"/>
    <x v="0"/>
    <x v="0"/>
    <x v="0"/>
    <x v="106"/>
    <x v="105"/>
    <x v="0"/>
    <x v="0"/>
    <x v="0"/>
    <x v="0"/>
    <x v="6"/>
    <x v="9"/>
    <x v="0"/>
    <x v="1"/>
  </r>
  <r>
    <x v="4"/>
    <x v="2"/>
    <x v="3"/>
    <x v="14"/>
    <x v="3"/>
    <x v="1"/>
    <x v="0"/>
    <x v="28"/>
    <x v="17"/>
    <x v="17"/>
    <x v="69"/>
    <x v="3"/>
    <x v="14"/>
    <x v="23"/>
    <x v="19"/>
    <x v="100"/>
    <x v="69"/>
    <x v="69"/>
    <x v="1"/>
    <x v="0"/>
    <x v="3"/>
    <x v="2"/>
    <x v="0"/>
    <x v="0"/>
    <x v="0"/>
    <x v="72"/>
    <x v="87"/>
    <x v="0"/>
    <x v="0"/>
    <x v="0"/>
    <x v="0"/>
    <x v="19"/>
    <x v="16"/>
    <x v="0"/>
    <x v="2"/>
  </r>
  <r>
    <x v="0"/>
    <x v="0"/>
    <x v="0"/>
    <x v="14"/>
    <x v="0"/>
    <x v="1"/>
    <x v="0"/>
    <x v="98"/>
    <x v="90"/>
    <x v="93"/>
    <x v="77"/>
    <x v="6"/>
    <x v="25"/>
    <x v="53"/>
    <x v="19"/>
    <x v="13"/>
    <x v="19"/>
    <x v="19"/>
    <x v="0"/>
    <x v="0"/>
    <x v="2"/>
    <x v="2"/>
    <x v="0"/>
    <x v="1"/>
    <x v="0"/>
    <x v="17"/>
    <x v="17"/>
    <x v="0"/>
    <x v="1"/>
    <x v="0"/>
    <x v="27"/>
    <x v="97"/>
    <x v="93"/>
    <x v="0"/>
    <x v="0"/>
  </r>
  <r>
    <x v="1"/>
    <x v="0"/>
    <x v="0"/>
    <x v="14"/>
    <x v="0"/>
    <x v="1"/>
    <x v="0"/>
    <x v="100"/>
    <x v="91"/>
    <x v="95"/>
    <x v="80"/>
    <x v="6"/>
    <x v="25"/>
    <x v="53"/>
    <x v="19"/>
    <x v="8"/>
    <x v="18"/>
    <x v="18"/>
    <x v="0"/>
    <x v="0"/>
    <x v="2"/>
    <x v="2"/>
    <x v="0"/>
    <x v="1"/>
    <x v="0"/>
    <x v="15"/>
    <x v="15"/>
    <x v="0"/>
    <x v="0"/>
    <x v="0"/>
    <x v="29"/>
    <x v="99"/>
    <x v="95"/>
    <x v="0"/>
    <x v="0"/>
  </r>
  <r>
    <x v="2"/>
    <x v="1"/>
    <x v="1"/>
    <x v="14"/>
    <x v="2"/>
    <x v="1"/>
    <x v="0"/>
    <x v="73"/>
    <x v="70"/>
    <x v="70"/>
    <x v="37"/>
    <x v="5"/>
    <x v="25"/>
    <x v="34"/>
    <x v="19"/>
    <x v="37"/>
    <x v="41"/>
    <x v="41"/>
    <x v="1"/>
    <x v="0"/>
    <x v="3"/>
    <x v="2"/>
    <x v="0"/>
    <x v="1"/>
    <x v="0"/>
    <x v="39"/>
    <x v="81"/>
    <x v="0"/>
    <x v="1"/>
    <x v="0"/>
    <x v="0"/>
    <x v="73"/>
    <x v="70"/>
    <x v="0"/>
    <x v="1"/>
  </r>
  <r>
    <x v="3"/>
    <x v="1"/>
    <x v="2"/>
    <x v="15"/>
    <x v="1"/>
    <x v="1"/>
    <x v="0"/>
    <x v="8"/>
    <x v="12"/>
    <x v="12"/>
    <x v="78"/>
    <x v="5"/>
    <x v="9"/>
    <x v="18"/>
    <x v="17"/>
    <x v="103"/>
    <x v="102"/>
    <x v="103"/>
    <x v="1"/>
    <x v="0"/>
    <x v="3"/>
    <x v="2"/>
    <x v="0"/>
    <x v="0"/>
    <x v="0"/>
    <x v="105"/>
    <x v="104"/>
    <x v="0"/>
    <x v="0"/>
    <x v="0"/>
    <x v="0"/>
    <x v="8"/>
    <x v="11"/>
    <x v="0"/>
    <x v="1"/>
  </r>
  <r>
    <x v="4"/>
    <x v="2"/>
    <x v="3"/>
    <x v="15"/>
    <x v="3"/>
    <x v="1"/>
    <x v="0"/>
    <x v="29"/>
    <x v="20"/>
    <x v="20"/>
    <x v="65"/>
    <x v="3"/>
    <x v="9"/>
    <x v="18"/>
    <x v="17"/>
    <x v="95"/>
    <x v="81"/>
    <x v="81"/>
    <x v="1"/>
    <x v="0"/>
    <x v="3"/>
    <x v="2"/>
    <x v="0"/>
    <x v="0"/>
    <x v="0"/>
    <x v="83"/>
    <x v="80"/>
    <x v="0"/>
    <x v="0"/>
    <x v="0"/>
    <x v="0"/>
    <x v="24"/>
    <x v="19"/>
    <x v="0"/>
    <x v="2"/>
  </r>
  <r>
    <x v="0"/>
    <x v="0"/>
    <x v="0"/>
    <x v="15"/>
    <x v="0"/>
    <x v="1"/>
    <x v="0"/>
    <x v="96"/>
    <x v="88"/>
    <x v="91"/>
    <x v="74"/>
    <x v="6"/>
    <x v="21"/>
    <x v="47"/>
    <x v="17"/>
    <x v="19"/>
    <x v="20"/>
    <x v="21"/>
    <x v="0"/>
    <x v="0"/>
    <x v="2"/>
    <x v="2"/>
    <x v="0"/>
    <x v="1"/>
    <x v="0"/>
    <x v="18"/>
    <x v="18"/>
    <x v="0"/>
    <x v="1"/>
    <x v="0"/>
    <x v="25"/>
    <x v="95"/>
    <x v="91"/>
    <x v="0"/>
    <x v="0"/>
  </r>
  <r>
    <x v="1"/>
    <x v="0"/>
    <x v="0"/>
    <x v="15"/>
    <x v="0"/>
    <x v="1"/>
    <x v="0"/>
    <x v="97"/>
    <x v="89"/>
    <x v="92"/>
    <x v="76"/>
    <x v="6"/>
    <x v="21"/>
    <x v="47"/>
    <x v="17"/>
    <x v="15"/>
    <x v="17"/>
    <x v="17"/>
    <x v="0"/>
    <x v="0"/>
    <x v="2"/>
    <x v="2"/>
    <x v="0"/>
    <x v="1"/>
    <x v="0"/>
    <x v="16"/>
    <x v="16"/>
    <x v="0"/>
    <x v="0"/>
    <x v="0"/>
    <x v="26"/>
    <x v="96"/>
    <x v="92"/>
    <x v="0"/>
    <x v="0"/>
  </r>
  <r>
    <x v="2"/>
    <x v="1"/>
    <x v="1"/>
    <x v="15"/>
    <x v="2"/>
    <x v="1"/>
    <x v="0"/>
    <x v="72"/>
    <x v="68"/>
    <x v="68"/>
    <x v="34"/>
    <x v="5"/>
    <x v="21"/>
    <x v="30"/>
    <x v="17"/>
    <x v="42"/>
    <x v="42"/>
    <x v="42"/>
    <x v="1"/>
    <x v="0"/>
    <x v="3"/>
    <x v="2"/>
    <x v="0"/>
    <x v="1"/>
    <x v="0"/>
    <x v="40"/>
    <x v="76"/>
    <x v="0"/>
    <x v="1"/>
    <x v="0"/>
    <x v="0"/>
    <x v="69"/>
    <x v="68"/>
    <x v="0"/>
    <x v="1"/>
  </r>
  <r>
    <x v="3"/>
    <x v="1"/>
    <x v="2"/>
    <x v="16"/>
    <x v="1"/>
    <x v="1"/>
    <x v="0"/>
    <x v="10"/>
    <x v="19"/>
    <x v="19"/>
    <x v="67"/>
    <x v="5"/>
    <x v="20"/>
    <x v="29"/>
    <x v="11"/>
    <x v="97"/>
    <x v="100"/>
    <x v="101"/>
    <x v="1"/>
    <x v="0"/>
    <x v="3"/>
    <x v="2"/>
    <x v="0"/>
    <x v="0"/>
    <x v="0"/>
    <x v="103"/>
    <x v="101"/>
    <x v="0"/>
    <x v="0"/>
    <x v="0"/>
    <x v="0"/>
    <x v="10"/>
    <x v="18"/>
    <x v="0"/>
    <x v="1"/>
  </r>
  <r>
    <x v="4"/>
    <x v="2"/>
    <x v="3"/>
    <x v="16"/>
    <x v="3"/>
    <x v="1"/>
    <x v="0"/>
    <x v="31"/>
    <x v="25"/>
    <x v="25"/>
    <x v="55"/>
    <x v="3"/>
    <x v="20"/>
    <x v="29"/>
    <x v="11"/>
    <x v="91"/>
    <x v="66"/>
    <x v="66"/>
    <x v="1"/>
    <x v="0"/>
    <x v="3"/>
    <x v="2"/>
    <x v="0"/>
    <x v="0"/>
    <x v="0"/>
    <x v="69"/>
    <x v="72"/>
    <x v="0"/>
    <x v="0"/>
    <x v="0"/>
    <x v="0"/>
    <x v="29"/>
    <x v="24"/>
    <x v="0"/>
    <x v="2"/>
  </r>
  <r>
    <x v="0"/>
    <x v="0"/>
    <x v="0"/>
    <x v="16"/>
    <x v="0"/>
    <x v="1"/>
    <x v="0"/>
    <x v="91"/>
    <x v="84"/>
    <x v="86"/>
    <x v="63"/>
    <x v="6"/>
    <x v="26"/>
    <x v="48"/>
    <x v="11"/>
    <x v="25"/>
    <x v="25"/>
    <x v="25"/>
    <x v="0"/>
    <x v="0"/>
    <x v="2"/>
    <x v="2"/>
    <x v="0"/>
    <x v="1"/>
    <x v="0"/>
    <x v="23"/>
    <x v="23"/>
    <x v="0"/>
    <x v="1"/>
    <x v="0"/>
    <x v="20"/>
    <x v="90"/>
    <x v="86"/>
    <x v="0"/>
    <x v="0"/>
  </r>
  <r>
    <x v="1"/>
    <x v="0"/>
    <x v="0"/>
    <x v="16"/>
    <x v="0"/>
    <x v="1"/>
    <x v="0"/>
    <x v="93"/>
    <x v="86"/>
    <x v="88"/>
    <x v="66"/>
    <x v="6"/>
    <x v="26"/>
    <x v="48"/>
    <x v="11"/>
    <x v="23"/>
    <x v="23"/>
    <x v="23"/>
    <x v="0"/>
    <x v="0"/>
    <x v="2"/>
    <x v="2"/>
    <x v="0"/>
    <x v="1"/>
    <x v="0"/>
    <x v="21"/>
    <x v="21"/>
    <x v="0"/>
    <x v="0"/>
    <x v="0"/>
    <x v="22"/>
    <x v="92"/>
    <x v="88"/>
    <x v="0"/>
    <x v="0"/>
  </r>
  <r>
    <x v="2"/>
    <x v="1"/>
    <x v="1"/>
    <x v="16"/>
    <x v="2"/>
    <x v="1"/>
    <x v="0"/>
    <x v="68"/>
    <x v="65"/>
    <x v="65"/>
    <x v="27"/>
    <x v="5"/>
    <x v="26"/>
    <x v="35"/>
    <x v="11"/>
    <x v="48"/>
    <x v="46"/>
    <x v="46"/>
    <x v="1"/>
    <x v="0"/>
    <x v="3"/>
    <x v="2"/>
    <x v="0"/>
    <x v="1"/>
    <x v="0"/>
    <x v="43"/>
    <x v="73"/>
    <x v="0"/>
    <x v="1"/>
    <x v="0"/>
    <x v="0"/>
    <x v="65"/>
    <x v="65"/>
    <x v="0"/>
    <x v="1"/>
  </r>
  <r>
    <x v="3"/>
    <x v="1"/>
    <x v="2"/>
    <x v="17"/>
    <x v="1"/>
    <x v="1"/>
    <x v="0"/>
    <x v="12"/>
    <x v="23"/>
    <x v="23"/>
    <x v="60"/>
    <x v="5"/>
    <x v="20"/>
    <x v="29"/>
    <x v="11"/>
    <x v="92"/>
    <x v="97"/>
    <x v="98"/>
    <x v="1"/>
    <x v="0"/>
    <x v="3"/>
    <x v="2"/>
    <x v="0"/>
    <x v="0"/>
    <x v="0"/>
    <x v="100"/>
    <x v="97"/>
    <x v="0"/>
    <x v="0"/>
    <x v="0"/>
    <x v="0"/>
    <x v="15"/>
    <x v="22"/>
    <x v="0"/>
    <x v="1"/>
  </r>
  <r>
    <x v="4"/>
    <x v="2"/>
    <x v="3"/>
    <x v="17"/>
    <x v="3"/>
    <x v="1"/>
    <x v="0"/>
    <x v="34"/>
    <x v="30"/>
    <x v="32"/>
    <x v="42"/>
    <x v="3"/>
    <x v="20"/>
    <x v="29"/>
    <x v="11"/>
    <x v="86"/>
    <x v="67"/>
    <x v="67"/>
    <x v="1"/>
    <x v="0"/>
    <x v="3"/>
    <x v="2"/>
    <x v="0"/>
    <x v="0"/>
    <x v="0"/>
    <x v="73"/>
    <x v="69"/>
    <x v="0"/>
    <x v="0"/>
    <x v="0"/>
    <x v="0"/>
    <x v="31"/>
    <x v="31"/>
    <x v="0"/>
    <x v="2"/>
  </r>
  <r>
    <x v="0"/>
    <x v="0"/>
    <x v="0"/>
    <x v="17"/>
    <x v="0"/>
    <x v="1"/>
    <x v="0"/>
    <x v="85"/>
    <x v="78"/>
    <x v="79"/>
    <x v="52"/>
    <x v="6"/>
    <x v="26"/>
    <x v="48"/>
    <x v="11"/>
    <x v="32"/>
    <x v="33"/>
    <x v="33"/>
    <x v="0"/>
    <x v="0"/>
    <x v="2"/>
    <x v="2"/>
    <x v="0"/>
    <x v="1"/>
    <x v="0"/>
    <x v="31"/>
    <x v="30"/>
    <x v="0"/>
    <x v="1"/>
    <x v="0"/>
    <x v="14"/>
    <x v="78"/>
    <x v="79"/>
    <x v="0"/>
    <x v="0"/>
  </r>
  <r>
    <x v="1"/>
    <x v="0"/>
    <x v="0"/>
    <x v="17"/>
    <x v="0"/>
    <x v="1"/>
    <x v="0"/>
    <x v="89"/>
    <x v="83"/>
    <x v="84"/>
    <x v="59"/>
    <x v="6"/>
    <x v="26"/>
    <x v="48"/>
    <x v="11"/>
    <x v="27"/>
    <x v="29"/>
    <x v="29"/>
    <x v="0"/>
    <x v="0"/>
    <x v="2"/>
    <x v="2"/>
    <x v="0"/>
    <x v="1"/>
    <x v="0"/>
    <x v="27"/>
    <x v="27"/>
    <x v="0"/>
    <x v="0"/>
    <x v="0"/>
    <x v="18"/>
    <x v="87"/>
    <x v="84"/>
    <x v="0"/>
    <x v="0"/>
  </r>
  <r>
    <x v="2"/>
    <x v="1"/>
    <x v="1"/>
    <x v="17"/>
    <x v="2"/>
    <x v="1"/>
    <x v="0"/>
    <x v="67"/>
    <x v="64"/>
    <x v="64"/>
    <x v="25"/>
    <x v="5"/>
    <x v="26"/>
    <x v="35"/>
    <x v="11"/>
    <x v="49"/>
    <x v="47"/>
    <x v="47"/>
    <x v="1"/>
    <x v="0"/>
    <x v="3"/>
    <x v="2"/>
    <x v="0"/>
    <x v="1"/>
    <x v="0"/>
    <x v="44"/>
    <x v="70"/>
    <x v="0"/>
    <x v="1"/>
    <x v="0"/>
    <x v="0"/>
    <x v="64"/>
    <x v="64"/>
    <x v="0"/>
    <x v="1"/>
  </r>
  <r>
    <x v="3"/>
    <x v="1"/>
    <x v="2"/>
    <x v="18"/>
    <x v="1"/>
    <x v="1"/>
    <x v="0"/>
    <x v="15"/>
    <x v="28"/>
    <x v="28"/>
    <x v="47"/>
    <x v="5"/>
    <x v="20"/>
    <x v="29"/>
    <x v="12"/>
    <x v="87"/>
    <x v="95"/>
    <x v="96"/>
    <x v="1"/>
    <x v="0"/>
    <x v="3"/>
    <x v="2"/>
    <x v="0"/>
    <x v="0"/>
    <x v="0"/>
    <x v="98"/>
    <x v="84"/>
    <x v="0"/>
    <x v="0"/>
    <x v="0"/>
    <x v="0"/>
    <x v="21"/>
    <x v="27"/>
    <x v="0"/>
    <x v="1"/>
  </r>
  <r>
    <x v="4"/>
    <x v="2"/>
    <x v="3"/>
    <x v="18"/>
    <x v="3"/>
    <x v="1"/>
    <x v="0"/>
    <x v="38"/>
    <x v="35"/>
    <x v="37"/>
    <x v="30"/>
    <x v="3"/>
    <x v="20"/>
    <x v="29"/>
    <x v="12"/>
    <x v="79"/>
    <x v="68"/>
    <x v="68"/>
    <x v="1"/>
    <x v="0"/>
    <x v="3"/>
    <x v="2"/>
    <x v="0"/>
    <x v="0"/>
    <x v="0"/>
    <x v="74"/>
    <x v="63"/>
    <x v="0"/>
    <x v="0"/>
    <x v="0"/>
    <x v="0"/>
    <x v="35"/>
    <x v="36"/>
    <x v="0"/>
    <x v="2"/>
  </r>
  <r>
    <x v="0"/>
    <x v="0"/>
    <x v="0"/>
    <x v="18"/>
    <x v="0"/>
    <x v="1"/>
    <x v="0"/>
    <x v="76"/>
    <x v="67"/>
    <x v="66"/>
    <x v="33"/>
    <x v="6"/>
    <x v="26"/>
    <x v="49"/>
    <x v="12"/>
    <x v="44"/>
    <x v="45"/>
    <x v="45"/>
    <x v="0"/>
    <x v="0"/>
    <x v="2"/>
    <x v="2"/>
    <x v="0"/>
    <x v="1"/>
    <x v="0"/>
    <x v="42"/>
    <x v="37"/>
    <x v="0"/>
    <x v="1"/>
    <x v="0"/>
    <x v="5"/>
    <x v="66"/>
    <x v="66"/>
    <x v="0"/>
    <x v="0"/>
  </r>
  <r>
    <x v="1"/>
    <x v="0"/>
    <x v="0"/>
    <x v="18"/>
    <x v="0"/>
    <x v="1"/>
    <x v="0"/>
    <x v="81"/>
    <x v="75"/>
    <x v="74"/>
    <x v="46"/>
    <x v="6"/>
    <x v="26"/>
    <x v="49"/>
    <x v="12"/>
    <x v="35"/>
    <x v="39"/>
    <x v="40"/>
    <x v="0"/>
    <x v="0"/>
    <x v="2"/>
    <x v="2"/>
    <x v="0"/>
    <x v="1"/>
    <x v="0"/>
    <x v="38"/>
    <x v="35"/>
    <x v="0"/>
    <x v="0"/>
    <x v="0"/>
    <x v="10"/>
    <x v="74"/>
    <x v="74"/>
    <x v="0"/>
    <x v="0"/>
  </r>
  <r>
    <x v="2"/>
    <x v="1"/>
    <x v="1"/>
    <x v="18"/>
    <x v="2"/>
    <x v="1"/>
    <x v="0"/>
    <x v="62"/>
    <x v="59"/>
    <x v="58"/>
    <x v="19"/>
    <x v="5"/>
    <x v="26"/>
    <x v="35"/>
    <x v="12"/>
    <x v="51"/>
    <x v="52"/>
    <x v="52"/>
    <x v="1"/>
    <x v="0"/>
    <x v="3"/>
    <x v="2"/>
    <x v="0"/>
    <x v="1"/>
    <x v="0"/>
    <x v="50"/>
    <x v="65"/>
    <x v="0"/>
    <x v="1"/>
    <x v="0"/>
    <x v="0"/>
    <x v="62"/>
    <x v="58"/>
    <x v="0"/>
    <x v="1"/>
  </r>
  <r>
    <x v="3"/>
    <x v="1"/>
    <x v="2"/>
    <x v="19"/>
    <x v="1"/>
    <x v="1"/>
    <x v="0"/>
    <x v="19"/>
    <x v="39"/>
    <x v="39"/>
    <x v="24"/>
    <x v="5"/>
    <x v="20"/>
    <x v="29"/>
    <x v="15"/>
    <x v="74"/>
    <x v="91"/>
    <x v="92"/>
    <x v="1"/>
    <x v="0"/>
    <x v="3"/>
    <x v="2"/>
    <x v="0"/>
    <x v="0"/>
    <x v="0"/>
    <x v="94"/>
    <x v="68"/>
    <x v="0"/>
    <x v="0"/>
    <x v="0"/>
    <x v="0"/>
    <x v="32"/>
    <x v="38"/>
    <x v="0"/>
    <x v="1"/>
  </r>
  <r>
    <x v="4"/>
    <x v="2"/>
    <x v="3"/>
    <x v="19"/>
    <x v="3"/>
    <x v="1"/>
    <x v="0"/>
    <x v="44"/>
    <x v="41"/>
    <x v="41"/>
    <x v="1"/>
    <x v="3"/>
    <x v="20"/>
    <x v="29"/>
    <x v="15"/>
    <x v="72"/>
    <x v="70"/>
    <x v="70"/>
    <x v="1"/>
    <x v="0"/>
    <x v="3"/>
    <x v="2"/>
    <x v="0"/>
    <x v="0"/>
    <x v="0"/>
    <x v="78"/>
    <x v="42"/>
    <x v="0"/>
    <x v="0"/>
    <x v="0"/>
    <x v="0"/>
    <x v="41"/>
    <x v="40"/>
    <x v="0"/>
    <x v="2"/>
  </r>
  <r>
    <x v="0"/>
    <x v="0"/>
    <x v="0"/>
    <x v="19"/>
    <x v="0"/>
    <x v="1"/>
    <x v="0"/>
    <x v="69"/>
    <x v="56"/>
    <x v="56"/>
    <x v="16"/>
    <x v="6"/>
    <x v="26"/>
    <x v="52"/>
    <x v="15"/>
    <x v="53"/>
    <x v="55"/>
    <x v="55"/>
    <x v="0"/>
    <x v="0"/>
    <x v="2"/>
    <x v="2"/>
    <x v="0"/>
    <x v="1"/>
    <x v="0"/>
    <x v="53"/>
    <x v="39"/>
    <x v="0"/>
    <x v="1"/>
    <x v="0"/>
    <x v="3"/>
    <x v="57"/>
    <x v="56"/>
    <x v="0"/>
    <x v="0"/>
  </r>
  <r>
    <x v="1"/>
    <x v="0"/>
    <x v="0"/>
    <x v="19"/>
    <x v="0"/>
    <x v="1"/>
    <x v="0"/>
    <x v="71"/>
    <x v="63"/>
    <x v="63"/>
    <x v="23"/>
    <x v="6"/>
    <x v="26"/>
    <x v="52"/>
    <x v="15"/>
    <x v="50"/>
    <x v="50"/>
    <x v="51"/>
    <x v="0"/>
    <x v="0"/>
    <x v="2"/>
    <x v="2"/>
    <x v="0"/>
    <x v="1"/>
    <x v="0"/>
    <x v="47"/>
    <x v="38"/>
    <x v="0"/>
    <x v="0"/>
    <x v="0"/>
    <x v="4"/>
    <x v="63"/>
    <x v="63"/>
    <x v="0"/>
    <x v="0"/>
  </r>
  <r>
    <x v="2"/>
    <x v="1"/>
    <x v="1"/>
    <x v="19"/>
    <x v="2"/>
    <x v="1"/>
    <x v="0"/>
    <x v="52"/>
    <x v="46"/>
    <x v="46"/>
    <x v="6"/>
    <x v="5"/>
    <x v="26"/>
    <x v="35"/>
    <x v="15"/>
    <x v="64"/>
    <x v="61"/>
    <x v="61"/>
    <x v="1"/>
    <x v="0"/>
    <x v="3"/>
    <x v="2"/>
    <x v="0"/>
    <x v="1"/>
    <x v="0"/>
    <x v="59"/>
    <x v="47"/>
    <x v="0"/>
    <x v="1"/>
    <x v="0"/>
    <x v="0"/>
    <x v="47"/>
    <x v="46"/>
    <x v="0"/>
    <x v="1"/>
  </r>
  <r>
    <x v="3"/>
    <x v="1"/>
    <x v="2"/>
    <x v="20"/>
    <x v="1"/>
    <x v="1"/>
    <x v="0"/>
    <x v="25"/>
    <x v="40"/>
    <x v="40"/>
    <x v="5"/>
    <x v="5"/>
    <x v="20"/>
    <x v="29"/>
    <x v="14"/>
    <x v="73"/>
    <x v="90"/>
    <x v="91"/>
    <x v="1"/>
    <x v="0"/>
    <x v="3"/>
    <x v="2"/>
    <x v="0"/>
    <x v="0"/>
    <x v="0"/>
    <x v="93"/>
    <x v="46"/>
    <x v="0"/>
    <x v="0"/>
    <x v="0"/>
    <x v="0"/>
    <x v="40"/>
    <x v="39"/>
    <x v="0"/>
    <x v="1"/>
  </r>
  <r>
    <x v="0"/>
    <x v="0"/>
    <x v="0"/>
    <x v="20"/>
    <x v="0"/>
    <x v="1"/>
    <x v="0"/>
    <x v="56"/>
    <x v="44"/>
    <x v="44"/>
    <x v="3"/>
    <x v="6"/>
    <x v="26"/>
    <x v="51"/>
    <x v="14"/>
    <x v="69"/>
    <x v="63"/>
    <x v="63"/>
    <x v="0"/>
    <x v="0"/>
    <x v="2"/>
    <x v="2"/>
    <x v="0"/>
    <x v="1"/>
    <x v="0"/>
    <x v="63"/>
    <x v="41"/>
    <x v="0"/>
    <x v="1"/>
    <x v="0"/>
    <x v="1"/>
    <x v="44"/>
    <x v="44"/>
    <x v="0"/>
    <x v="0"/>
  </r>
  <r>
    <x v="1"/>
    <x v="0"/>
    <x v="0"/>
    <x v="20"/>
    <x v="0"/>
    <x v="1"/>
    <x v="0"/>
    <x v="59"/>
    <x v="45"/>
    <x v="45"/>
    <x v="4"/>
    <x v="6"/>
    <x v="26"/>
    <x v="51"/>
    <x v="14"/>
    <x v="68"/>
    <x v="62"/>
    <x v="62"/>
    <x v="0"/>
    <x v="0"/>
    <x v="2"/>
    <x v="2"/>
    <x v="0"/>
    <x v="1"/>
    <x v="0"/>
    <x v="61"/>
    <x v="40"/>
    <x v="0"/>
    <x v="0"/>
    <x v="0"/>
    <x v="2"/>
    <x v="45"/>
    <x v="45"/>
    <x v="0"/>
    <x v="0"/>
  </r>
  <r>
    <x v="2"/>
    <x v="1"/>
    <x v="1"/>
    <x v="20"/>
    <x v="2"/>
    <x v="1"/>
    <x v="0"/>
    <x v="51"/>
    <x v="42"/>
    <x v="42"/>
    <x v="0"/>
    <x v="5"/>
    <x v="26"/>
    <x v="35"/>
    <x v="14"/>
    <x v="71"/>
    <x v="65"/>
    <x v="65"/>
    <x v="1"/>
    <x v="0"/>
    <x v="3"/>
    <x v="2"/>
    <x v="0"/>
    <x v="1"/>
    <x v="0"/>
    <x v="71"/>
    <x v="44"/>
    <x v="0"/>
    <x v="1"/>
    <x v="0"/>
    <x v="0"/>
    <x v="43"/>
    <x v="42"/>
    <x v="0"/>
    <x v="1"/>
  </r>
  <r>
    <x v="6"/>
    <x v="3"/>
    <x v="5"/>
    <x v="20"/>
    <x v="4"/>
    <x v="1"/>
    <x v="0"/>
    <x v="47"/>
    <x v="52"/>
    <x v="51"/>
    <x v="12"/>
    <x v="4"/>
    <x v="26"/>
    <x v="35"/>
    <x v="14"/>
    <x v="60"/>
    <x v="76"/>
    <x v="76"/>
    <x v="1"/>
    <x v="0"/>
    <x v="3"/>
    <x v="2"/>
    <x v="0"/>
    <x v="1"/>
    <x v="0"/>
    <x v="79"/>
    <x v="45"/>
    <x v="0"/>
    <x v="0"/>
    <x v="0"/>
    <x v="0"/>
    <x v="46"/>
    <x v="51"/>
    <x v="0"/>
    <x v="2"/>
  </r>
  <r>
    <x v="6"/>
    <x v="3"/>
    <x v="5"/>
    <x v="21"/>
    <x v="4"/>
    <x v="1"/>
    <x v="0"/>
    <x v="49"/>
    <x v="57"/>
    <x v="57"/>
    <x v="17"/>
    <x v="4"/>
    <x v="26"/>
    <x v="35"/>
    <x v="14"/>
    <x v="52"/>
    <x v="78"/>
    <x v="78"/>
    <x v="1"/>
    <x v="0"/>
    <x v="3"/>
    <x v="2"/>
    <x v="0"/>
    <x v="1"/>
    <x v="0"/>
    <x v="81"/>
    <x v="52"/>
    <x v="0"/>
    <x v="0"/>
    <x v="0"/>
    <x v="0"/>
    <x v="52"/>
    <x v="57"/>
    <x v="0"/>
    <x v="2"/>
  </r>
  <r>
    <x v="6"/>
    <x v="3"/>
    <x v="5"/>
    <x v="22"/>
    <x v="4"/>
    <x v="1"/>
    <x v="0"/>
    <x v="48"/>
    <x v="54"/>
    <x v="54"/>
    <x v="14"/>
    <x v="4"/>
    <x v="26"/>
    <x v="35"/>
    <x v="16"/>
    <x v="54"/>
    <x v="77"/>
    <x v="77"/>
    <x v="1"/>
    <x v="0"/>
    <x v="3"/>
    <x v="2"/>
    <x v="0"/>
    <x v="1"/>
    <x v="0"/>
    <x v="80"/>
    <x v="48"/>
    <x v="0"/>
    <x v="0"/>
    <x v="0"/>
    <x v="0"/>
    <x v="48"/>
    <x v="54"/>
    <x v="0"/>
    <x v="2"/>
  </r>
  <r>
    <x v="6"/>
    <x v="3"/>
    <x v="5"/>
    <x v="23"/>
    <x v="4"/>
    <x v="1"/>
    <x v="0"/>
    <x v="46"/>
    <x v="43"/>
    <x v="43"/>
    <x v="2"/>
    <x v="4"/>
    <x v="27"/>
    <x v="36"/>
    <x v="19"/>
    <x v="70"/>
    <x v="71"/>
    <x v="71"/>
    <x v="1"/>
    <x v="0"/>
    <x v="3"/>
    <x v="2"/>
    <x v="0"/>
    <x v="1"/>
    <x v="0"/>
    <x v="82"/>
    <x v="43"/>
    <x v="0"/>
    <x v="0"/>
    <x v="0"/>
    <x v="0"/>
    <x v="42"/>
    <x v="43"/>
    <x v="0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x v="8"/>
    <x v="6"/>
    <x v="6"/>
    <x v="0"/>
    <x v="7"/>
    <x v="2"/>
    <x v="0"/>
    <x v="50"/>
    <x v="0"/>
    <x v="0"/>
    <x v="103"/>
    <x v="1"/>
    <x v="28"/>
    <x v="0"/>
    <x v="113"/>
    <x v="112"/>
    <x v="113"/>
    <x v="1"/>
    <x v="0"/>
    <x v="1"/>
    <x v="0"/>
    <x v="0"/>
    <x v="0"/>
    <x v="0"/>
    <x v="64"/>
    <x v="110"/>
    <x v="0"/>
    <x v="0"/>
    <x v="0"/>
    <x v="0"/>
    <x v="1"/>
    <x v="41"/>
    <x v="0"/>
    <x v="2"/>
  </r>
  <r>
    <x v="7"/>
    <x v="5"/>
    <x v="6"/>
    <x v="0"/>
    <x v="6"/>
    <x v="2"/>
    <x v="0"/>
    <x v="45"/>
    <x v="104"/>
    <x v="113"/>
    <x v="103"/>
    <x v="2"/>
    <x v="28"/>
    <x v="2"/>
    <x v="0"/>
    <x v="1"/>
    <x v="1"/>
    <x v="1"/>
    <x v="0"/>
    <x v="1"/>
    <x v="0"/>
    <x v="0"/>
    <x v="1"/>
    <x v="0"/>
    <x v="87"/>
    <x v="111"/>
    <x v="0"/>
    <x v="0"/>
    <x v="0"/>
    <x v="0"/>
    <x v="111"/>
    <x v="41"/>
    <x v="0"/>
    <x v="2"/>
  </r>
  <r>
    <x v="5"/>
    <x v="4"/>
    <x v="4"/>
    <x v="0"/>
    <x v="5"/>
    <x v="0"/>
    <x v="0"/>
    <x v="40"/>
    <x v="97"/>
    <x v="104"/>
    <x v="91"/>
    <x v="0"/>
    <x v="29"/>
    <x v="1"/>
    <x v="21"/>
    <x v="16"/>
    <x v="16"/>
    <x v="1"/>
    <x v="0"/>
    <x v="0"/>
    <x v="1"/>
    <x v="0"/>
    <x v="1"/>
    <x v="0"/>
    <x v="70"/>
    <x v="85"/>
    <x v="0"/>
    <x v="0"/>
    <x v="0"/>
    <x v="0"/>
    <x v="79"/>
    <x v="41"/>
    <x v="0"/>
    <x v="2"/>
  </r>
  <r>
    <x v="3"/>
    <x v="1"/>
    <x v="2"/>
    <x v="0"/>
    <x v="1"/>
    <x v="1"/>
    <x v="0"/>
    <x v="0"/>
    <x v="1"/>
    <x v="1"/>
    <x v="100"/>
    <x v="5"/>
    <x v="30"/>
    <x v="21"/>
    <x v="110"/>
    <x v="111"/>
    <x v="112"/>
    <x v="1"/>
    <x v="0"/>
    <x v="3"/>
    <x v="2"/>
    <x v="0"/>
    <x v="0"/>
    <x v="0"/>
    <x v="113"/>
    <x v="109"/>
    <x v="0"/>
    <x v="0"/>
    <x v="0"/>
    <x v="0"/>
    <x v="2"/>
    <x v="0"/>
    <x v="0"/>
    <x v="1"/>
  </r>
  <r>
    <x v="4"/>
    <x v="2"/>
    <x v="3"/>
    <x v="0"/>
    <x v="3"/>
    <x v="1"/>
    <x v="0"/>
    <x v="20"/>
    <x v="5"/>
    <x v="4"/>
    <x v="92"/>
    <x v="3"/>
    <x v="30"/>
    <x v="9"/>
    <x v="104"/>
    <x v="105"/>
    <x v="106"/>
    <x v="1"/>
    <x v="0"/>
    <x v="3"/>
    <x v="2"/>
    <x v="0"/>
    <x v="0"/>
    <x v="0"/>
    <x v="62"/>
    <x v="96"/>
    <x v="0"/>
    <x v="0"/>
    <x v="0"/>
    <x v="0"/>
    <x v="14"/>
    <x v="3"/>
    <x v="0"/>
    <x v="2"/>
  </r>
  <r>
    <x v="0"/>
    <x v="0"/>
    <x v="0"/>
    <x v="0"/>
    <x v="0"/>
    <x v="1"/>
    <x v="0"/>
    <x v="113"/>
    <x v="103"/>
    <x v="112"/>
    <x v="102"/>
    <x v="6"/>
    <x v="30"/>
    <x v="24"/>
    <x v="3"/>
    <x v="0"/>
    <x v="0"/>
    <x v="0"/>
    <x v="0"/>
    <x v="2"/>
    <x v="2"/>
    <x v="0"/>
    <x v="1"/>
    <x v="0"/>
    <x v="0"/>
    <x v="0"/>
    <x v="0"/>
    <x v="1"/>
    <x v="0"/>
    <x v="42"/>
    <x v="113"/>
    <x v="108"/>
    <x v="0"/>
    <x v="0"/>
  </r>
  <r>
    <x v="1"/>
    <x v="0"/>
    <x v="0"/>
    <x v="0"/>
    <x v="0"/>
    <x v="1"/>
    <x v="0"/>
    <x v="111"/>
    <x v="101"/>
    <x v="110"/>
    <x v="98"/>
    <x v="6"/>
    <x v="30"/>
    <x v="23"/>
    <x v="7"/>
    <x v="2"/>
    <x v="2"/>
    <x v="0"/>
    <x v="0"/>
    <x v="2"/>
    <x v="2"/>
    <x v="0"/>
    <x v="1"/>
    <x v="0"/>
    <x v="2"/>
    <x v="2"/>
    <x v="0"/>
    <x v="0"/>
    <x v="0"/>
    <x v="40"/>
    <x v="110"/>
    <x v="106"/>
    <x v="0"/>
    <x v="0"/>
  </r>
  <r>
    <x v="2"/>
    <x v="1"/>
    <x v="1"/>
    <x v="0"/>
    <x v="2"/>
    <x v="1"/>
    <x v="0"/>
    <x v="65"/>
    <x v="61"/>
    <x v="61"/>
    <x v="21"/>
    <x v="5"/>
    <x v="30"/>
    <x v="22"/>
    <x v="59"/>
    <x v="44"/>
    <x v="44"/>
    <x v="1"/>
    <x v="0"/>
    <x v="3"/>
    <x v="2"/>
    <x v="0"/>
    <x v="1"/>
    <x v="0"/>
    <x v="49"/>
    <x v="62"/>
    <x v="0"/>
    <x v="1"/>
    <x v="0"/>
    <x v="0"/>
    <x v="60"/>
    <x v="61"/>
    <x v="0"/>
    <x v="1"/>
  </r>
  <r>
    <x v="5"/>
    <x v="4"/>
    <x v="4"/>
    <x v="1"/>
    <x v="5"/>
    <x v="0"/>
    <x v="0"/>
    <x v="41"/>
    <x v="97"/>
    <x v="103"/>
    <x v="91"/>
    <x v="0"/>
    <x v="6"/>
    <x v="3"/>
    <x v="17"/>
    <x v="86"/>
    <x v="87"/>
    <x v="1"/>
    <x v="0"/>
    <x v="0"/>
    <x v="1"/>
    <x v="0"/>
    <x v="1"/>
    <x v="0"/>
    <x v="65"/>
    <x v="92"/>
    <x v="0"/>
    <x v="0"/>
    <x v="0"/>
    <x v="0"/>
    <x v="86"/>
    <x v="41"/>
    <x v="0"/>
    <x v="2"/>
  </r>
  <r>
    <x v="3"/>
    <x v="1"/>
    <x v="2"/>
    <x v="1"/>
    <x v="1"/>
    <x v="1"/>
    <x v="0"/>
    <x v="2"/>
    <x v="3"/>
    <x v="3"/>
    <x v="95"/>
    <x v="5"/>
    <x v="5"/>
    <x v="3"/>
    <x v="105"/>
    <x v="109"/>
    <x v="110"/>
    <x v="1"/>
    <x v="0"/>
    <x v="3"/>
    <x v="2"/>
    <x v="0"/>
    <x v="0"/>
    <x v="0"/>
    <x v="111"/>
    <x v="107"/>
    <x v="0"/>
    <x v="0"/>
    <x v="0"/>
    <x v="0"/>
    <x v="4"/>
    <x v="2"/>
    <x v="0"/>
    <x v="1"/>
  </r>
  <r>
    <x v="4"/>
    <x v="2"/>
    <x v="3"/>
    <x v="1"/>
    <x v="3"/>
    <x v="1"/>
    <x v="0"/>
    <x v="22"/>
    <x v="10"/>
    <x v="9"/>
    <x v="81"/>
    <x v="3"/>
    <x v="5"/>
    <x v="3"/>
    <x v="101"/>
    <x v="89"/>
    <x v="90"/>
    <x v="1"/>
    <x v="0"/>
    <x v="3"/>
    <x v="2"/>
    <x v="0"/>
    <x v="0"/>
    <x v="0"/>
    <x v="92"/>
    <x v="90"/>
    <x v="0"/>
    <x v="0"/>
    <x v="0"/>
    <x v="0"/>
    <x v="18"/>
    <x v="8"/>
    <x v="0"/>
    <x v="2"/>
  </r>
  <r>
    <x v="0"/>
    <x v="0"/>
    <x v="0"/>
    <x v="1"/>
    <x v="0"/>
    <x v="1"/>
    <x v="0"/>
    <x v="112"/>
    <x v="102"/>
    <x v="111"/>
    <x v="101"/>
    <x v="6"/>
    <x v="18"/>
    <x v="3"/>
    <x v="5"/>
    <x v="3"/>
    <x v="3"/>
    <x v="0"/>
    <x v="0"/>
    <x v="2"/>
    <x v="2"/>
    <x v="0"/>
    <x v="1"/>
    <x v="0"/>
    <x v="1"/>
    <x v="1"/>
    <x v="0"/>
    <x v="1"/>
    <x v="0"/>
    <x v="41"/>
    <x v="112"/>
    <x v="107"/>
    <x v="0"/>
    <x v="0"/>
  </r>
  <r>
    <x v="1"/>
    <x v="0"/>
    <x v="0"/>
    <x v="1"/>
    <x v="0"/>
    <x v="1"/>
    <x v="0"/>
    <x v="107"/>
    <x v="98"/>
    <x v="106"/>
    <x v="93"/>
    <x v="6"/>
    <x v="18"/>
    <x v="3"/>
    <x v="12"/>
    <x v="5"/>
    <x v="5"/>
    <x v="0"/>
    <x v="0"/>
    <x v="2"/>
    <x v="2"/>
    <x v="0"/>
    <x v="1"/>
    <x v="0"/>
    <x v="4"/>
    <x v="4"/>
    <x v="0"/>
    <x v="0"/>
    <x v="0"/>
    <x v="36"/>
    <x v="106"/>
    <x v="102"/>
    <x v="0"/>
    <x v="0"/>
  </r>
  <r>
    <x v="2"/>
    <x v="1"/>
    <x v="1"/>
    <x v="1"/>
    <x v="2"/>
    <x v="1"/>
    <x v="0"/>
    <x v="66"/>
    <x v="62"/>
    <x v="62"/>
    <x v="22"/>
    <x v="5"/>
    <x v="18"/>
    <x v="3"/>
    <x v="55"/>
    <x v="48"/>
    <x v="48"/>
    <x v="1"/>
    <x v="0"/>
    <x v="3"/>
    <x v="2"/>
    <x v="0"/>
    <x v="1"/>
    <x v="0"/>
    <x v="45"/>
    <x v="64"/>
    <x v="0"/>
    <x v="1"/>
    <x v="0"/>
    <x v="0"/>
    <x v="61"/>
    <x v="62"/>
    <x v="0"/>
    <x v="1"/>
  </r>
  <r>
    <x v="5"/>
    <x v="4"/>
    <x v="4"/>
    <x v="2"/>
    <x v="5"/>
    <x v="0"/>
    <x v="0"/>
    <x v="43"/>
    <x v="92"/>
    <x v="99"/>
    <x v="84"/>
    <x v="0"/>
    <x v="6"/>
    <x v="5"/>
    <x v="20"/>
    <x v="84"/>
    <x v="84"/>
    <x v="1"/>
    <x v="0"/>
    <x v="0"/>
    <x v="1"/>
    <x v="0"/>
    <x v="1"/>
    <x v="0"/>
    <x v="66"/>
    <x v="89"/>
    <x v="0"/>
    <x v="0"/>
    <x v="0"/>
    <x v="0"/>
    <x v="82"/>
    <x v="41"/>
    <x v="0"/>
    <x v="2"/>
  </r>
  <r>
    <x v="3"/>
    <x v="1"/>
    <x v="2"/>
    <x v="2"/>
    <x v="1"/>
    <x v="1"/>
    <x v="0"/>
    <x v="5"/>
    <x v="8"/>
    <x v="8"/>
    <x v="83"/>
    <x v="5"/>
    <x v="3"/>
    <x v="5"/>
    <x v="102"/>
    <x v="106"/>
    <x v="107"/>
    <x v="1"/>
    <x v="0"/>
    <x v="3"/>
    <x v="2"/>
    <x v="0"/>
    <x v="0"/>
    <x v="0"/>
    <x v="108"/>
    <x v="103"/>
    <x v="0"/>
    <x v="0"/>
    <x v="0"/>
    <x v="0"/>
    <x v="7"/>
    <x v="7"/>
    <x v="0"/>
    <x v="1"/>
  </r>
  <r>
    <x v="4"/>
    <x v="2"/>
    <x v="3"/>
    <x v="2"/>
    <x v="3"/>
    <x v="1"/>
    <x v="0"/>
    <x v="24"/>
    <x v="14"/>
    <x v="14"/>
    <x v="73"/>
    <x v="3"/>
    <x v="3"/>
    <x v="5"/>
    <x v="96"/>
    <x v="88"/>
    <x v="89"/>
    <x v="1"/>
    <x v="0"/>
    <x v="3"/>
    <x v="2"/>
    <x v="0"/>
    <x v="0"/>
    <x v="0"/>
    <x v="90"/>
    <x v="83"/>
    <x v="0"/>
    <x v="0"/>
    <x v="0"/>
    <x v="0"/>
    <x v="22"/>
    <x v="13"/>
    <x v="0"/>
    <x v="2"/>
  </r>
  <r>
    <x v="0"/>
    <x v="0"/>
    <x v="0"/>
    <x v="2"/>
    <x v="0"/>
    <x v="1"/>
    <x v="0"/>
    <x v="108"/>
    <x v="99"/>
    <x v="107"/>
    <x v="96"/>
    <x v="6"/>
    <x v="16"/>
    <x v="5"/>
    <x v="9"/>
    <x v="4"/>
    <x v="4"/>
    <x v="0"/>
    <x v="0"/>
    <x v="2"/>
    <x v="2"/>
    <x v="0"/>
    <x v="1"/>
    <x v="0"/>
    <x v="3"/>
    <x v="3"/>
    <x v="0"/>
    <x v="1"/>
    <x v="0"/>
    <x v="37"/>
    <x v="107"/>
    <x v="103"/>
    <x v="0"/>
    <x v="0"/>
  </r>
  <r>
    <x v="1"/>
    <x v="0"/>
    <x v="0"/>
    <x v="2"/>
    <x v="0"/>
    <x v="1"/>
    <x v="0"/>
    <x v="101"/>
    <x v="91"/>
    <x v="96"/>
    <x v="80"/>
    <x v="6"/>
    <x v="16"/>
    <x v="5"/>
    <x v="18"/>
    <x v="9"/>
    <x v="9"/>
    <x v="0"/>
    <x v="0"/>
    <x v="2"/>
    <x v="2"/>
    <x v="0"/>
    <x v="1"/>
    <x v="0"/>
    <x v="8"/>
    <x v="8"/>
    <x v="0"/>
    <x v="0"/>
    <x v="0"/>
    <x v="30"/>
    <x v="100"/>
    <x v="96"/>
    <x v="0"/>
    <x v="0"/>
  </r>
  <r>
    <x v="2"/>
    <x v="1"/>
    <x v="1"/>
    <x v="2"/>
    <x v="2"/>
    <x v="1"/>
    <x v="0"/>
    <x v="63"/>
    <x v="58"/>
    <x v="59"/>
    <x v="18"/>
    <x v="5"/>
    <x v="16"/>
    <x v="5"/>
    <x v="57"/>
    <x v="51"/>
    <x v="50"/>
    <x v="1"/>
    <x v="0"/>
    <x v="3"/>
    <x v="2"/>
    <x v="0"/>
    <x v="1"/>
    <x v="0"/>
    <x v="48"/>
    <x v="61"/>
    <x v="0"/>
    <x v="1"/>
    <x v="0"/>
    <x v="0"/>
    <x v="58"/>
    <x v="59"/>
    <x v="0"/>
    <x v="1"/>
  </r>
  <r>
    <x v="5"/>
    <x v="4"/>
    <x v="4"/>
    <x v="3"/>
    <x v="5"/>
    <x v="0"/>
    <x v="0"/>
    <x v="42"/>
    <x v="97"/>
    <x v="102"/>
    <x v="91"/>
    <x v="0"/>
    <x v="6"/>
    <x v="5"/>
    <x v="16"/>
    <x v="86"/>
    <x v="86"/>
    <x v="1"/>
    <x v="0"/>
    <x v="0"/>
    <x v="1"/>
    <x v="0"/>
    <x v="1"/>
    <x v="0"/>
    <x v="67"/>
    <x v="95"/>
    <x v="0"/>
    <x v="0"/>
    <x v="0"/>
    <x v="0"/>
    <x v="88"/>
    <x v="41"/>
    <x v="0"/>
    <x v="2"/>
  </r>
  <r>
    <x v="3"/>
    <x v="1"/>
    <x v="2"/>
    <x v="3"/>
    <x v="1"/>
    <x v="1"/>
    <x v="0"/>
    <x v="7"/>
    <x v="11"/>
    <x v="11"/>
    <x v="79"/>
    <x v="5"/>
    <x v="2"/>
    <x v="5"/>
    <x v="99"/>
    <x v="103"/>
    <x v="105"/>
    <x v="1"/>
    <x v="0"/>
    <x v="3"/>
    <x v="2"/>
    <x v="0"/>
    <x v="0"/>
    <x v="0"/>
    <x v="107"/>
    <x v="102"/>
    <x v="0"/>
    <x v="0"/>
    <x v="0"/>
    <x v="0"/>
    <x v="9"/>
    <x v="10"/>
    <x v="0"/>
    <x v="1"/>
  </r>
  <r>
    <x v="4"/>
    <x v="2"/>
    <x v="3"/>
    <x v="3"/>
    <x v="3"/>
    <x v="1"/>
    <x v="0"/>
    <x v="27"/>
    <x v="16"/>
    <x v="16"/>
    <x v="70"/>
    <x v="3"/>
    <x v="2"/>
    <x v="5"/>
    <x v="94"/>
    <x v="87"/>
    <x v="88"/>
    <x v="1"/>
    <x v="0"/>
    <x v="3"/>
    <x v="2"/>
    <x v="0"/>
    <x v="0"/>
    <x v="0"/>
    <x v="91"/>
    <x v="78"/>
    <x v="0"/>
    <x v="0"/>
    <x v="0"/>
    <x v="0"/>
    <x v="25"/>
    <x v="15"/>
    <x v="0"/>
    <x v="2"/>
  </r>
  <r>
    <x v="0"/>
    <x v="0"/>
    <x v="0"/>
    <x v="3"/>
    <x v="0"/>
    <x v="1"/>
    <x v="0"/>
    <x v="105"/>
    <x v="95"/>
    <x v="101"/>
    <x v="89"/>
    <x v="6"/>
    <x v="15"/>
    <x v="5"/>
    <x v="14"/>
    <x v="8"/>
    <x v="7"/>
    <x v="0"/>
    <x v="0"/>
    <x v="2"/>
    <x v="2"/>
    <x v="0"/>
    <x v="1"/>
    <x v="0"/>
    <x v="6"/>
    <x v="7"/>
    <x v="0"/>
    <x v="1"/>
    <x v="0"/>
    <x v="34"/>
    <x v="104"/>
    <x v="100"/>
    <x v="0"/>
    <x v="0"/>
  </r>
  <r>
    <x v="1"/>
    <x v="0"/>
    <x v="0"/>
    <x v="3"/>
    <x v="0"/>
    <x v="1"/>
    <x v="0"/>
    <x v="99"/>
    <x v="89"/>
    <x v="94"/>
    <x v="76"/>
    <x v="6"/>
    <x v="15"/>
    <x v="5"/>
    <x v="22"/>
    <x v="12"/>
    <x v="11"/>
    <x v="0"/>
    <x v="0"/>
    <x v="2"/>
    <x v="2"/>
    <x v="0"/>
    <x v="1"/>
    <x v="0"/>
    <x v="11"/>
    <x v="11"/>
    <x v="0"/>
    <x v="0"/>
    <x v="0"/>
    <x v="28"/>
    <x v="98"/>
    <x v="94"/>
    <x v="0"/>
    <x v="0"/>
  </r>
  <r>
    <x v="2"/>
    <x v="1"/>
    <x v="1"/>
    <x v="3"/>
    <x v="2"/>
    <x v="1"/>
    <x v="0"/>
    <x v="64"/>
    <x v="60"/>
    <x v="60"/>
    <x v="20"/>
    <x v="5"/>
    <x v="15"/>
    <x v="5"/>
    <x v="56"/>
    <x v="49"/>
    <x v="49"/>
    <x v="1"/>
    <x v="0"/>
    <x v="3"/>
    <x v="2"/>
    <x v="0"/>
    <x v="1"/>
    <x v="0"/>
    <x v="46"/>
    <x v="62"/>
    <x v="0"/>
    <x v="1"/>
    <x v="0"/>
    <x v="0"/>
    <x v="59"/>
    <x v="60"/>
    <x v="0"/>
    <x v="1"/>
  </r>
  <r>
    <x v="3"/>
    <x v="1"/>
    <x v="2"/>
    <x v="4"/>
    <x v="1"/>
    <x v="1"/>
    <x v="0"/>
    <x v="9"/>
    <x v="18"/>
    <x v="18"/>
    <x v="68"/>
    <x v="5"/>
    <x v="0"/>
    <x v="4"/>
    <x v="93"/>
    <x v="101"/>
    <x v="102"/>
    <x v="1"/>
    <x v="0"/>
    <x v="3"/>
    <x v="2"/>
    <x v="0"/>
    <x v="0"/>
    <x v="0"/>
    <x v="104"/>
    <x v="100"/>
    <x v="0"/>
    <x v="0"/>
    <x v="0"/>
    <x v="0"/>
    <x v="11"/>
    <x v="17"/>
    <x v="0"/>
    <x v="1"/>
  </r>
  <r>
    <x v="4"/>
    <x v="2"/>
    <x v="3"/>
    <x v="4"/>
    <x v="3"/>
    <x v="1"/>
    <x v="0"/>
    <x v="30"/>
    <x v="21"/>
    <x v="21"/>
    <x v="62"/>
    <x v="3"/>
    <x v="0"/>
    <x v="4"/>
    <x v="88"/>
    <x v="85"/>
    <x v="85"/>
    <x v="1"/>
    <x v="0"/>
    <x v="3"/>
    <x v="2"/>
    <x v="0"/>
    <x v="0"/>
    <x v="0"/>
    <x v="89"/>
    <x v="71"/>
    <x v="0"/>
    <x v="0"/>
    <x v="0"/>
    <x v="0"/>
    <x v="30"/>
    <x v="20"/>
    <x v="0"/>
    <x v="2"/>
  </r>
  <r>
    <x v="0"/>
    <x v="0"/>
    <x v="0"/>
    <x v="4"/>
    <x v="0"/>
    <x v="1"/>
    <x v="0"/>
    <x v="95"/>
    <x v="87"/>
    <x v="90"/>
    <x v="72"/>
    <x v="6"/>
    <x v="12"/>
    <x v="4"/>
    <x v="24"/>
    <x v="15"/>
    <x v="14"/>
    <x v="0"/>
    <x v="0"/>
    <x v="2"/>
    <x v="2"/>
    <x v="0"/>
    <x v="1"/>
    <x v="0"/>
    <x v="14"/>
    <x v="14"/>
    <x v="0"/>
    <x v="1"/>
    <x v="0"/>
    <x v="24"/>
    <x v="94"/>
    <x v="90"/>
    <x v="0"/>
    <x v="0"/>
  </r>
  <r>
    <x v="1"/>
    <x v="0"/>
    <x v="0"/>
    <x v="4"/>
    <x v="0"/>
    <x v="1"/>
    <x v="0"/>
    <x v="94"/>
    <x v="86"/>
    <x v="89"/>
    <x v="66"/>
    <x v="6"/>
    <x v="12"/>
    <x v="4"/>
    <x v="26"/>
    <x v="21"/>
    <x v="20"/>
    <x v="0"/>
    <x v="0"/>
    <x v="2"/>
    <x v="2"/>
    <x v="0"/>
    <x v="1"/>
    <x v="0"/>
    <x v="19"/>
    <x v="19"/>
    <x v="0"/>
    <x v="0"/>
    <x v="0"/>
    <x v="23"/>
    <x v="93"/>
    <x v="89"/>
    <x v="0"/>
    <x v="0"/>
  </r>
  <r>
    <x v="2"/>
    <x v="1"/>
    <x v="1"/>
    <x v="4"/>
    <x v="2"/>
    <x v="1"/>
    <x v="0"/>
    <x v="60"/>
    <x v="53"/>
    <x v="53"/>
    <x v="13"/>
    <x v="5"/>
    <x v="12"/>
    <x v="4"/>
    <x v="61"/>
    <x v="54"/>
    <x v="54"/>
    <x v="1"/>
    <x v="0"/>
    <x v="3"/>
    <x v="2"/>
    <x v="0"/>
    <x v="1"/>
    <x v="0"/>
    <x v="52"/>
    <x v="55"/>
    <x v="0"/>
    <x v="1"/>
    <x v="0"/>
    <x v="0"/>
    <x v="55"/>
    <x v="53"/>
    <x v="0"/>
    <x v="1"/>
  </r>
  <r>
    <x v="3"/>
    <x v="1"/>
    <x v="2"/>
    <x v="5"/>
    <x v="1"/>
    <x v="1"/>
    <x v="0"/>
    <x v="11"/>
    <x v="22"/>
    <x v="22"/>
    <x v="61"/>
    <x v="5"/>
    <x v="1"/>
    <x v="6"/>
    <x v="89"/>
    <x v="99"/>
    <x v="100"/>
    <x v="1"/>
    <x v="0"/>
    <x v="3"/>
    <x v="2"/>
    <x v="0"/>
    <x v="0"/>
    <x v="0"/>
    <x v="102"/>
    <x v="94"/>
    <x v="0"/>
    <x v="0"/>
    <x v="0"/>
    <x v="0"/>
    <x v="16"/>
    <x v="21"/>
    <x v="0"/>
    <x v="1"/>
  </r>
  <r>
    <x v="4"/>
    <x v="2"/>
    <x v="3"/>
    <x v="5"/>
    <x v="3"/>
    <x v="1"/>
    <x v="0"/>
    <x v="32"/>
    <x v="26"/>
    <x v="26"/>
    <x v="50"/>
    <x v="3"/>
    <x v="1"/>
    <x v="6"/>
    <x v="83"/>
    <x v="82"/>
    <x v="82"/>
    <x v="1"/>
    <x v="0"/>
    <x v="3"/>
    <x v="2"/>
    <x v="0"/>
    <x v="0"/>
    <x v="0"/>
    <x v="88"/>
    <x v="67"/>
    <x v="0"/>
    <x v="0"/>
    <x v="0"/>
    <x v="0"/>
    <x v="33"/>
    <x v="25"/>
    <x v="0"/>
    <x v="2"/>
  </r>
  <r>
    <x v="0"/>
    <x v="0"/>
    <x v="0"/>
    <x v="5"/>
    <x v="0"/>
    <x v="1"/>
    <x v="0"/>
    <x v="92"/>
    <x v="85"/>
    <x v="87"/>
    <x v="64"/>
    <x v="6"/>
    <x v="13"/>
    <x v="6"/>
    <x v="28"/>
    <x v="22"/>
    <x v="22"/>
    <x v="0"/>
    <x v="0"/>
    <x v="2"/>
    <x v="2"/>
    <x v="0"/>
    <x v="1"/>
    <x v="0"/>
    <x v="20"/>
    <x v="20"/>
    <x v="0"/>
    <x v="1"/>
    <x v="0"/>
    <x v="21"/>
    <x v="91"/>
    <x v="87"/>
    <x v="0"/>
    <x v="0"/>
  </r>
  <r>
    <x v="1"/>
    <x v="0"/>
    <x v="0"/>
    <x v="5"/>
    <x v="0"/>
    <x v="1"/>
    <x v="0"/>
    <x v="90"/>
    <x v="83"/>
    <x v="85"/>
    <x v="59"/>
    <x v="6"/>
    <x v="13"/>
    <x v="6"/>
    <x v="34"/>
    <x v="24"/>
    <x v="24"/>
    <x v="0"/>
    <x v="0"/>
    <x v="2"/>
    <x v="2"/>
    <x v="0"/>
    <x v="1"/>
    <x v="0"/>
    <x v="22"/>
    <x v="22"/>
    <x v="0"/>
    <x v="0"/>
    <x v="0"/>
    <x v="19"/>
    <x v="89"/>
    <x v="85"/>
    <x v="0"/>
    <x v="0"/>
  </r>
  <r>
    <x v="2"/>
    <x v="1"/>
    <x v="1"/>
    <x v="5"/>
    <x v="2"/>
    <x v="1"/>
    <x v="0"/>
    <x v="58"/>
    <x v="51"/>
    <x v="52"/>
    <x v="11"/>
    <x v="5"/>
    <x v="13"/>
    <x v="6"/>
    <x v="63"/>
    <x v="56"/>
    <x v="56"/>
    <x v="1"/>
    <x v="0"/>
    <x v="3"/>
    <x v="2"/>
    <x v="0"/>
    <x v="1"/>
    <x v="0"/>
    <x v="54"/>
    <x v="54"/>
    <x v="0"/>
    <x v="1"/>
    <x v="0"/>
    <x v="0"/>
    <x v="54"/>
    <x v="52"/>
    <x v="0"/>
    <x v="1"/>
  </r>
  <r>
    <x v="3"/>
    <x v="1"/>
    <x v="2"/>
    <x v="6"/>
    <x v="1"/>
    <x v="1"/>
    <x v="0"/>
    <x v="14"/>
    <x v="27"/>
    <x v="27"/>
    <x v="48"/>
    <x v="5"/>
    <x v="4"/>
    <x v="7"/>
    <x v="85"/>
    <x v="96"/>
    <x v="97"/>
    <x v="1"/>
    <x v="0"/>
    <x v="3"/>
    <x v="2"/>
    <x v="0"/>
    <x v="0"/>
    <x v="0"/>
    <x v="99"/>
    <x v="82"/>
    <x v="0"/>
    <x v="0"/>
    <x v="0"/>
    <x v="0"/>
    <x v="23"/>
    <x v="26"/>
    <x v="0"/>
    <x v="1"/>
  </r>
  <r>
    <x v="4"/>
    <x v="2"/>
    <x v="3"/>
    <x v="6"/>
    <x v="3"/>
    <x v="1"/>
    <x v="0"/>
    <x v="35"/>
    <x v="34"/>
    <x v="34"/>
    <x v="31"/>
    <x v="3"/>
    <x v="4"/>
    <x v="7"/>
    <x v="78"/>
    <x v="79"/>
    <x v="79"/>
    <x v="1"/>
    <x v="0"/>
    <x v="3"/>
    <x v="2"/>
    <x v="0"/>
    <x v="0"/>
    <x v="0"/>
    <x v="85"/>
    <x v="60"/>
    <x v="0"/>
    <x v="0"/>
    <x v="0"/>
    <x v="0"/>
    <x v="36"/>
    <x v="33"/>
    <x v="0"/>
    <x v="2"/>
  </r>
  <r>
    <x v="0"/>
    <x v="0"/>
    <x v="0"/>
    <x v="6"/>
    <x v="0"/>
    <x v="1"/>
    <x v="0"/>
    <x v="86"/>
    <x v="79"/>
    <x v="80"/>
    <x v="53"/>
    <x v="6"/>
    <x v="17"/>
    <x v="7"/>
    <x v="36"/>
    <x v="28"/>
    <x v="28"/>
    <x v="0"/>
    <x v="0"/>
    <x v="2"/>
    <x v="2"/>
    <x v="0"/>
    <x v="1"/>
    <x v="0"/>
    <x v="26"/>
    <x v="26"/>
    <x v="0"/>
    <x v="1"/>
    <x v="0"/>
    <x v="15"/>
    <x v="80"/>
    <x v="80"/>
    <x v="0"/>
    <x v="0"/>
  </r>
  <r>
    <x v="1"/>
    <x v="0"/>
    <x v="0"/>
    <x v="6"/>
    <x v="0"/>
    <x v="1"/>
    <x v="0"/>
    <x v="83"/>
    <x v="75"/>
    <x v="76"/>
    <x v="46"/>
    <x v="6"/>
    <x v="17"/>
    <x v="7"/>
    <x v="41"/>
    <x v="31"/>
    <x v="31"/>
    <x v="0"/>
    <x v="0"/>
    <x v="2"/>
    <x v="2"/>
    <x v="0"/>
    <x v="1"/>
    <x v="0"/>
    <x v="29"/>
    <x v="28"/>
    <x v="0"/>
    <x v="0"/>
    <x v="0"/>
    <x v="12"/>
    <x v="76"/>
    <x v="76"/>
    <x v="0"/>
    <x v="0"/>
  </r>
  <r>
    <x v="2"/>
    <x v="1"/>
    <x v="1"/>
    <x v="6"/>
    <x v="2"/>
    <x v="1"/>
    <x v="0"/>
    <x v="54"/>
    <x v="48"/>
    <x v="48"/>
    <x v="8"/>
    <x v="5"/>
    <x v="17"/>
    <x v="7"/>
    <x v="67"/>
    <x v="58"/>
    <x v="58"/>
    <x v="1"/>
    <x v="0"/>
    <x v="3"/>
    <x v="2"/>
    <x v="0"/>
    <x v="1"/>
    <x v="0"/>
    <x v="56"/>
    <x v="49"/>
    <x v="0"/>
    <x v="1"/>
    <x v="0"/>
    <x v="0"/>
    <x v="49"/>
    <x v="48"/>
    <x v="0"/>
    <x v="1"/>
  </r>
  <r>
    <x v="3"/>
    <x v="1"/>
    <x v="2"/>
    <x v="7"/>
    <x v="1"/>
    <x v="1"/>
    <x v="0"/>
    <x v="17"/>
    <x v="31"/>
    <x v="30"/>
    <x v="40"/>
    <x v="5"/>
    <x v="10"/>
    <x v="8"/>
    <x v="82"/>
    <x v="93"/>
    <x v="94"/>
    <x v="1"/>
    <x v="0"/>
    <x v="3"/>
    <x v="2"/>
    <x v="0"/>
    <x v="0"/>
    <x v="0"/>
    <x v="96"/>
    <x v="77"/>
    <x v="0"/>
    <x v="0"/>
    <x v="0"/>
    <x v="0"/>
    <x v="27"/>
    <x v="29"/>
    <x v="0"/>
    <x v="1"/>
  </r>
  <r>
    <x v="4"/>
    <x v="2"/>
    <x v="3"/>
    <x v="7"/>
    <x v="3"/>
    <x v="1"/>
    <x v="0"/>
    <x v="36"/>
    <x v="36"/>
    <x v="35"/>
    <x v="29"/>
    <x v="3"/>
    <x v="10"/>
    <x v="8"/>
    <x v="76"/>
    <x v="75"/>
    <x v="75"/>
    <x v="1"/>
    <x v="0"/>
    <x v="3"/>
    <x v="2"/>
    <x v="0"/>
    <x v="0"/>
    <x v="0"/>
    <x v="77"/>
    <x v="58"/>
    <x v="0"/>
    <x v="0"/>
    <x v="0"/>
    <x v="0"/>
    <x v="38"/>
    <x v="34"/>
    <x v="0"/>
    <x v="2"/>
  </r>
  <r>
    <x v="0"/>
    <x v="0"/>
    <x v="0"/>
    <x v="7"/>
    <x v="0"/>
    <x v="1"/>
    <x v="0"/>
    <x v="84"/>
    <x v="76"/>
    <x v="77"/>
    <x v="49"/>
    <x v="6"/>
    <x v="22"/>
    <x v="8"/>
    <x v="38"/>
    <x v="32"/>
    <x v="32"/>
    <x v="0"/>
    <x v="0"/>
    <x v="2"/>
    <x v="2"/>
    <x v="0"/>
    <x v="1"/>
    <x v="0"/>
    <x v="30"/>
    <x v="29"/>
    <x v="0"/>
    <x v="1"/>
    <x v="0"/>
    <x v="13"/>
    <x v="77"/>
    <x v="77"/>
    <x v="0"/>
    <x v="0"/>
  </r>
  <r>
    <x v="1"/>
    <x v="0"/>
    <x v="0"/>
    <x v="7"/>
    <x v="0"/>
    <x v="1"/>
    <x v="0"/>
    <x v="78"/>
    <x v="71"/>
    <x v="71"/>
    <x v="39"/>
    <x v="6"/>
    <x v="22"/>
    <x v="8"/>
    <x v="45"/>
    <x v="37"/>
    <x v="37"/>
    <x v="0"/>
    <x v="0"/>
    <x v="2"/>
    <x v="2"/>
    <x v="0"/>
    <x v="1"/>
    <x v="0"/>
    <x v="35"/>
    <x v="33"/>
    <x v="0"/>
    <x v="0"/>
    <x v="0"/>
    <x v="7"/>
    <x v="70"/>
    <x v="71"/>
    <x v="0"/>
    <x v="0"/>
  </r>
  <r>
    <x v="2"/>
    <x v="1"/>
    <x v="1"/>
    <x v="7"/>
    <x v="2"/>
    <x v="1"/>
    <x v="0"/>
    <x v="53"/>
    <x v="47"/>
    <x v="47"/>
    <x v="7"/>
    <x v="5"/>
    <x v="22"/>
    <x v="8"/>
    <x v="66"/>
    <x v="60"/>
    <x v="60"/>
    <x v="1"/>
    <x v="0"/>
    <x v="3"/>
    <x v="2"/>
    <x v="0"/>
    <x v="1"/>
    <x v="0"/>
    <x v="58"/>
    <x v="50"/>
    <x v="0"/>
    <x v="1"/>
    <x v="0"/>
    <x v="0"/>
    <x v="50"/>
    <x v="47"/>
    <x v="0"/>
    <x v="1"/>
  </r>
  <r>
    <x v="3"/>
    <x v="1"/>
    <x v="2"/>
    <x v="8"/>
    <x v="1"/>
    <x v="1"/>
    <x v="0"/>
    <x v="18"/>
    <x v="33"/>
    <x v="33"/>
    <x v="36"/>
    <x v="5"/>
    <x v="11"/>
    <x v="10"/>
    <x v="81"/>
    <x v="92"/>
    <x v="93"/>
    <x v="1"/>
    <x v="0"/>
    <x v="3"/>
    <x v="2"/>
    <x v="0"/>
    <x v="0"/>
    <x v="0"/>
    <x v="95"/>
    <x v="75"/>
    <x v="0"/>
    <x v="0"/>
    <x v="0"/>
    <x v="0"/>
    <x v="28"/>
    <x v="32"/>
    <x v="0"/>
    <x v="1"/>
  </r>
  <r>
    <x v="4"/>
    <x v="2"/>
    <x v="3"/>
    <x v="8"/>
    <x v="3"/>
    <x v="1"/>
    <x v="0"/>
    <x v="39"/>
    <x v="38"/>
    <x v="38"/>
    <x v="26"/>
    <x v="3"/>
    <x v="11"/>
    <x v="10"/>
    <x v="75"/>
    <x v="73"/>
    <x v="73"/>
    <x v="1"/>
    <x v="0"/>
    <x v="3"/>
    <x v="2"/>
    <x v="0"/>
    <x v="0"/>
    <x v="0"/>
    <x v="76"/>
    <x v="56"/>
    <x v="0"/>
    <x v="0"/>
    <x v="0"/>
    <x v="0"/>
    <x v="39"/>
    <x v="37"/>
    <x v="0"/>
    <x v="2"/>
  </r>
  <r>
    <x v="0"/>
    <x v="0"/>
    <x v="0"/>
    <x v="8"/>
    <x v="0"/>
    <x v="1"/>
    <x v="0"/>
    <x v="80"/>
    <x v="73"/>
    <x v="73"/>
    <x v="44"/>
    <x v="6"/>
    <x v="23"/>
    <x v="10"/>
    <x v="40"/>
    <x v="36"/>
    <x v="35"/>
    <x v="0"/>
    <x v="0"/>
    <x v="2"/>
    <x v="2"/>
    <x v="0"/>
    <x v="1"/>
    <x v="0"/>
    <x v="33"/>
    <x v="32"/>
    <x v="0"/>
    <x v="1"/>
    <x v="0"/>
    <x v="9"/>
    <x v="72"/>
    <x v="73"/>
    <x v="0"/>
    <x v="0"/>
  </r>
  <r>
    <x v="1"/>
    <x v="0"/>
    <x v="0"/>
    <x v="8"/>
    <x v="0"/>
    <x v="1"/>
    <x v="0"/>
    <x v="77"/>
    <x v="69"/>
    <x v="69"/>
    <x v="35"/>
    <x v="6"/>
    <x v="23"/>
    <x v="10"/>
    <x v="46"/>
    <x v="40"/>
    <x v="39"/>
    <x v="0"/>
    <x v="0"/>
    <x v="2"/>
    <x v="2"/>
    <x v="0"/>
    <x v="1"/>
    <x v="0"/>
    <x v="37"/>
    <x v="36"/>
    <x v="0"/>
    <x v="0"/>
    <x v="0"/>
    <x v="6"/>
    <x v="68"/>
    <x v="69"/>
    <x v="0"/>
    <x v="0"/>
  </r>
  <r>
    <x v="2"/>
    <x v="1"/>
    <x v="1"/>
    <x v="8"/>
    <x v="2"/>
    <x v="1"/>
    <x v="0"/>
    <x v="55"/>
    <x v="49"/>
    <x v="49"/>
    <x v="9"/>
    <x v="5"/>
    <x v="23"/>
    <x v="10"/>
    <x v="65"/>
    <x v="59"/>
    <x v="59"/>
    <x v="1"/>
    <x v="0"/>
    <x v="3"/>
    <x v="2"/>
    <x v="0"/>
    <x v="1"/>
    <x v="0"/>
    <x v="57"/>
    <x v="51"/>
    <x v="0"/>
    <x v="1"/>
    <x v="0"/>
    <x v="0"/>
    <x v="51"/>
    <x v="49"/>
    <x v="0"/>
    <x v="1"/>
  </r>
  <r>
    <x v="3"/>
    <x v="1"/>
    <x v="2"/>
    <x v="9"/>
    <x v="1"/>
    <x v="1"/>
    <x v="0"/>
    <x v="16"/>
    <x v="29"/>
    <x v="29"/>
    <x v="43"/>
    <x v="5"/>
    <x v="11"/>
    <x v="10"/>
    <x v="84"/>
    <x v="94"/>
    <x v="95"/>
    <x v="1"/>
    <x v="0"/>
    <x v="3"/>
    <x v="2"/>
    <x v="0"/>
    <x v="0"/>
    <x v="0"/>
    <x v="97"/>
    <x v="79"/>
    <x v="0"/>
    <x v="0"/>
    <x v="0"/>
    <x v="0"/>
    <x v="26"/>
    <x v="28"/>
    <x v="0"/>
    <x v="1"/>
  </r>
  <r>
    <x v="4"/>
    <x v="2"/>
    <x v="3"/>
    <x v="9"/>
    <x v="3"/>
    <x v="1"/>
    <x v="0"/>
    <x v="37"/>
    <x v="37"/>
    <x v="36"/>
    <x v="28"/>
    <x v="3"/>
    <x v="11"/>
    <x v="10"/>
    <x v="77"/>
    <x v="74"/>
    <x v="74"/>
    <x v="1"/>
    <x v="0"/>
    <x v="3"/>
    <x v="2"/>
    <x v="0"/>
    <x v="0"/>
    <x v="0"/>
    <x v="75"/>
    <x v="59"/>
    <x v="0"/>
    <x v="0"/>
    <x v="0"/>
    <x v="0"/>
    <x v="37"/>
    <x v="35"/>
    <x v="0"/>
    <x v="2"/>
  </r>
  <r>
    <x v="0"/>
    <x v="0"/>
    <x v="0"/>
    <x v="9"/>
    <x v="0"/>
    <x v="1"/>
    <x v="0"/>
    <x v="82"/>
    <x v="74"/>
    <x v="75"/>
    <x v="45"/>
    <x v="6"/>
    <x v="23"/>
    <x v="10"/>
    <x v="39"/>
    <x v="34"/>
    <x v="34"/>
    <x v="0"/>
    <x v="0"/>
    <x v="2"/>
    <x v="2"/>
    <x v="0"/>
    <x v="1"/>
    <x v="0"/>
    <x v="32"/>
    <x v="31"/>
    <x v="0"/>
    <x v="1"/>
    <x v="0"/>
    <x v="11"/>
    <x v="75"/>
    <x v="75"/>
    <x v="0"/>
    <x v="0"/>
  </r>
  <r>
    <x v="1"/>
    <x v="0"/>
    <x v="0"/>
    <x v="9"/>
    <x v="0"/>
    <x v="1"/>
    <x v="0"/>
    <x v="79"/>
    <x v="72"/>
    <x v="72"/>
    <x v="41"/>
    <x v="6"/>
    <x v="23"/>
    <x v="10"/>
    <x v="43"/>
    <x v="38"/>
    <x v="38"/>
    <x v="0"/>
    <x v="0"/>
    <x v="2"/>
    <x v="2"/>
    <x v="0"/>
    <x v="1"/>
    <x v="0"/>
    <x v="36"/>
    <x v="34"/>
    <x v="0"/>
    <x v="0"/>
    <x v="0"/>
    <x v="8"/>
    <x v="71"/>
    <x v="72"/>
    <x v="0"/>
    <x v="0"/>
  </r>
  <r>
    <x v="2"/>
    <x v="1"/>
    <x v="1"/>
    <x v="9"/>
    <x v="2"/>
    <x v="1"/>
    <x v="0"/>
    <x v="57"/>
    <x v="50"/>
    <x v="50"/>
    <x v="10"/>
    <x v="5"/>
    <x v="23"/>
    <x v="10"/>
    <x v="62"/>
    <x v="57"/>
    <x v="57"/>
    <x v="1"/>
    <x v="0"/>
    <x v="3"/>
    <x v="2"/>
    <x v="0"/>
    <x v="1"/>
    <x v="0"/>
    <x v="55"/>
    <x v="53"/>
    <x v="0"/>
    <x v="1"/>
    <x v="0"/>
    <x v="0"/>
    <x v="53"/>
    <x v="50"/>
    <x v="0"/>
    <x v="1"/>
  </r>
  <r>
    <x v="3"/>
    <x v="1"/>
    <x v="2"/>
    <x v="10"/>
    <x v="1"/>
    <x v="1"/>
    <x v="0"/>
    <x v="13"/>
    <x v="24"/>
    <x v="24"/>
    <x v="57"/>
    <x v="5"/>
    <x v="7"/>
    <x v="10"/>
    <x v="90"/>
    <x v="98"/>
    <x v="99"/>
    <x v="1"/>
    <x v="0"/>
    <x v="3"/>
    <x v="2"/>
    <x v="0"/>
    <x v="0"/>
    <x v="0"/>
    <x v="101"/>
    <x v="91"/>
    <x v="0"/>
    <x v="0"/>
    <x v="0"/>
    <x v="0"/>
    <x v="17"/>
    <x v="23"/>
    <x v="0"/>
    <x v="1"/>
  </r>
  <r>
    <x v="4"/>
    <x v="2"/>
    <x v="3"/>
    <x v="10"/>
    <x v="3"/>
    <x v="1"/>
    <x v="0"/>
    <x v="33"/>
    <x v="32"/>
    <x v="31"/>
    <x v="38"/>
    <x v="3"/>
    <x v="7"/>
    <x v="10"/>
    <x v="80"/>
    <x v="80"/>
    <x v="80"/>
    <x v="1"/>
    <x v="0"/>
    <x v="3"/>
    <x v="2"/>
    <x v="0"/>
    <x v="0"/>
    <x v="0"/>
    <x v="84"/>
    <x v="66"/>
    <x v="0"/>
    <x v="0"/>
    <x v="0"/>
    <x v="0"/>
    <x v="34"/>
    <x v="30"/>
    <x v="0"/>
    <x v="2"/>
  </r>
  <r>
    <x v="0"/>
    <x v="0"/>
    <x v="0"/>
    <x v="10"/>
    <x v="0"/>
    <x v="1"/>
    <x v="0"/>
    <x v="88"/>
    <x v="82"/>
    <x v="83"/>
    <x v="58"/>
    <x v="6"/>
    <x v="19"/>
    <x v="10"/>
    <x v="31"/>
    <x v="26"/>
    <x v="26"/>
    <x v="0"/>
    <x v="0"/>
    <x v="2"/>
    <x v="2"/>
    <x v="0"/>
    <x v="1"/>
    <x v="0"/>
    <x v="24"/>
    <x v="24"/>
    <x v="0"/>
    <x v="1"/>
    <x v="0"/>
    <x v="17"/>
    <x v="85"/>
    <x v="83"/>
    <x v="0"/>
    <x v="0"/>
  </r>
  <r>
    <x v="1"/>
    <x v="0"/>
    <x v="0"/>
    <x v="10"/>
    <x v="0"/>
    <x v="1"/>
    <x v="0"/>
    <x v="87"/>
    <x v="81"/>
    <x v="82"/>
    <x v="56"/>
    <x v="6"/>
    <x v="19"/>
    <x v="10"/>
    <x v="33"/>
    <x v="27"/>
    <x v="27"/>
    <x v="0"/>
    <x v="0"/>
    <x v="2"/>
    <x v="2"/>
    <x v="0"/>
    <x v="1"/>
    <x v="0"/>
    <x v="25"/>
    <x v="25"/>
    <x v="0"/>
    <x v="0"/>
    <x v="0"/>
    <x v="16"/>
    <x v="83"/>
    <x v="82"/>
    <x v="0"/>
    <x v="0"/>
  </r>
  <r>
    <x v="2"/>
    <x v="1"/>
    <x v="1"/>
    <x v="10"/>
    <x v="2"/>
    <x v="1"/>
    <x v="0"/>
    <x v="61"/>
    <x v="55"/>
    <x v="55"/>
    <x v="15"/>
    <x v="5"/>
    <x v="19"/>
    <x v="10"/>
    <x v="58"/>
    <x v="53"/>
    <x v="53"/>
    <x v="1"/>
    <x v="0"/>
    <x v="3"/>
    <x v="2"/>
    <x v="0"/>
    <x v="1"/>
    <x v="0"/>
    <x v="51"/>
    <x v="57"/>
    <x v="0"/>
    <x v="1"/>
    <x v="0"/>
    <x v="0"/>
    <x v="56"/>
    <x v="55"/>
    <x v="0"/>
    <x v="1"/>
  </r>
  <r>
    <x v="3"/>
    <x v="1"/>
    <x v="2"/>
    <x v="11"/>
    <x v="1"/>
    <x v="1"/>
    <x v="0"/>
    <x v="4"/>
    <x v="7"/>
    <x v="7"/>
    <x v="86"/>
    <x v="5"/>
    <x v="8"/>
    <x v="13"/>
    <x v="107"/>
    <x v="107"/>
    <x v="108"/>
    <x v="1"/>
    <x v="0"/>
    <x v="3"/>
    <x v="2"/>
    <x v="0"/>
    <x v="0"/>
    <x v="0"/>
    <x v="109"/>
    <x v="106"/>
    <x v="0"/>
    <x v="0"/>
    <x v="0"/>
    <x v="0"/>
    <x v="5"/>
    <x v="6"/>
    <x v="0"/>
    <x v="1"/>
  </r>
  <r>
    <x v="4"/>
    <x v="2"/>
    <x v="3"/>
    <x v="11"/>
    <x v="3"/>
    <x v="1"/>
    <x v="0"/>
    <x v="26"/>
    <x v="15"/>
    <x v="15"/>
    <x v="71"/>
    <x v="3"/>
    <x v="8"/>
    <x v="13"/>
    <x v="98"/>
    <x v="83"/>
    <x v="83"/>
    <x v="1"/>
    <x v="0"/>
    <x v="3"/>
    <x v="2"/>
    <x v="0"/>
    <x v="0"/>
    <x v="0"/>
    <x v="86"/>
    <x v="86"/>
    <x v="0"/>
    <x v="0"/>
    <x v="0"/>
    <x v="0"/>
    <x v="20"/>
    <x v="14"/>
    <x v="0"/>
    <x v="2"/>
  </r>
  <r>
    <x v="0"/>
    <x v="0"/>
    <x v="0"/>
    <x v="11"/>
    <x v="0"/>
    <x v="1"/>
    <x v="0"/>
    <x v="103"/>
    <x v="94"/>
    <x v="98"/>
    <x v="87"/>
    <x v="6"/>
    <x v="20"/>
    <x v="13"/>
    <x v="10"/>
    <x v="10"/>
    <x v="10"/>
    <x v="0"/>
    <x v="0"/>
    <x v="2"/>
    <x v="2"/>
    <x v="0"/>
    <x v="1"/>
    <x v="0"/>
    <x v="9"/>
    <x v="9"/>
    <x v="0"/>
    <x v="1"/>
    <x v="0"/>
    <x v="32"/>
    <x v="102"/>
    <x v="98"/>
    <x v="0"/>
    <x v="0"/>
  </r>
  <r>
    <x v="1"/>
    <x v="0"/>
    <x v="0"/>
    <x v="11"/>
    <x v="0"/>
    <x v="1"/>
    <x v="0"/>
    <x v="102"/>
    <x v="93"/>
    <x v="97"/>
    <x v="85"/>
    <x v="6"/>
    <x v="20"/>
    <x v="13"/>
    <x v="11"/>
    <x v="11"/>
    <x v="12"/>
    <x v="0"/>
    <x v="0"/>
    <x v="2"/>
    <x v="2"/>
    <x v="0"/>
    <x v="1"/>
    <x v="0"/>
    <x v="10"/>
    <x v="10"/>
    <x v="0"/>
    <x v="0"/>
    <x v="0"/>
    <x v="31"/>
    <x v="101"/>
    <x v="97"/>
    <x v="0"/>
    <x v="0"/>
  </r>
  <r>
    <x v="2"/>
    <x v="1"/>
    <x v="1"/>
    <x v="11"/>
    <x v="2"/>
    <x v="1"/>
    <x v="0"/>
    <x v="70"/>
    <x v="66"/>
    <x v="67"/>
    <x v="32"/>
    <x v="5"/>
    <x v="20"/>
    <x v="13"/>
    <x v="47"/>
    <x v="43"/>
    <x v="43"/>
    <x v="1"/>
    <x v="0"/>
    <x v="3"/>
    <x v="2"/>
    <x v="0"/>
    <x v="1"/>
    <x v="0"/>
    <x v="41"/>
    <x v="74"/>
    <x v="0"/>
    <x v="1"/>
    <x v="0"/>
    <x v="0"/>
    <x v="67"/>
    <x v="67"/>
    <x v="0"/>
    <x v="1"/>
  </r>
  <r>
    <x v="3"/>
    <x v="1"/>
    <x v="2"/>
    <x v="12"/>
    <x v="1"/>
    <x v="1"/>
    <x v="0"/>
    <x v="1"/>
    <x v="2"/>
    <x v="2"/>
    <x v="99"/>
    <x v="5"/>
    <x v="13"/>
    <x v="18"/>
    <x v="112"/>
    <x v="110"/>
    <x v="111"/>
    <x v="1"/>
    <x v="0"/>
    <x v="3"/>
    <x v="2"/>
    <x v="0"/>
    <x v="0"/>
    <x v="0"/>
    <x v="112"/>
    <x v="112"/>
    <x v="0"/>
    <x v="0"/>
    <x v="0"/>
    <x v="0"/>
    <x v="0"/>
    <x v="1"/>
    <x v="0"/>
    <x v="1"/>
  </r>
  <r>
    <x v="4"/>
    <x v="2"/>
    <x v="3"/>
    <x v="12"/>
    <x v="3"/>
    <x v="1"/>
    <x v="0"/>
    <x v="21"/>
    <x v="6"/>
    <x v="6"/>
    <x v="88"/>
    <x v="3"/>
    <x v="13"/>
    <x v="18"/>
    <x v="109"/>
    <x v="72"/>
    <x v="72"/>
    <x v="1"/>
    <x v="0"/>
    <x v="3"/>
    <x v="2"/>
    <x v="0"/>
    <x v="0"/>
    <x v="0"/>
    <x v="68"/>
    <x v="99"/>
    <x v="0"/>
    <x v="0"/>
    <x v="0"/>
    <x v="0"/>
    <x v="12"/>
    <x v="5"/>
    <x v="0"/>
    <x v="2"/>
  </r>
  <r>
    <x v="0"/>
    <x v="0"/>
    <x v="0"/>
    <x v="12"/>
    <x v="0"/>
    <x v="1"/>
    <x v="0"/>
    <x v="109"/>
    <x v="100"/>
    <x v="108"/>
    <x v="97"/>
    <x v="6"/>
    <x v="24"/>
    <x v="18"/>
    <x v="2"/>
    <x v="7"/>
    <x v="8"/>
    <x v="0"/>
    <x v="0"/>
    <x v="2"/>
    <x v="2"/>
    <x v="0"/>
    <x v="1"/>
    <x v="0"/>
    <x v="7"/>
    <x v="6"/>
    <x v="0"/>
    <x v="1"/>
    <x v="0"/>
    <x v="38"/>
    <x v="108"/>
    <x v="104"/>
    <x v="0"/>
    <x v="0"/>
  </r>
  <r>
    <x v="1"/>
    <x v="0"/>
    <x v="0"/>
    <x v="12"/>
    <x v="0"/>
    <x v="1"/>
    <x v="0"/>
    <x v="110"/>
    <x v="101"/>
    <x v="109"/>
    <x v="98"/>
    <x v="6"/>
    <x v="24"/>
    <x v="18"/>
    <x v="1"/>
    <x v="6"/>
    <x v="6"/>
    <x v="0"/>
    <x v="0"/>
    <x v="2"/>
    <x v="2"/>
    <x v="0"/>
    <x v="1"/>
    <x v="0"/>
    <x v="5"/>
    <x v="5"/>
    <x v="0"/>
    <x v="0"/>
    <x v="0"/>
    <x v="39"/>
    <x v="109"/>
    <x v="105"/>
    <x v="0"/>
    <x v="0"/>
  </r>
  <r>
    <x v="2"/>
    <x v="1"/>
    <x v="1"/>
    <x v="12"/>
    <x v="2"/>
    <x v="1"/>
    <x v="0"/>
    <x v="75"/>
    <x v="80"/>
    <x v="81"/>
    <x v="54"/>
    <x v="5"/>
    <x v="24"/>
    <x v="18"/>
    <x v="29"/>
    <x v="30"/>
    <x v="30"/>
    <x v="1"/>
    <x v="0"/>
    <x v="3"/>
    <x v="2"/>
    <x v="0"/>
    <x v="1"/>
    <x v="0"/>
    <x v="28"/>
    <x v="93"/>
    <x v="0"/>
    <x v="1"/>
    <x v="0"/>
    <x v="0"/>
    <x v="84"/>
    <x v="81"/>
    <x v="0"/>
    <x v="1"/>
  </r>
  <r>
    <x v="3"/>
    <x v="1"/>
    <x v="2"/>
    <x v="13"/>
    <x v="1"/>
    <x v="1"/>
    <x v="0"/>
    <x v="3"/>
    <x v="4"/>
    <x v="5"/>
    <x v="94"/>
    <x v="5"/>
    <x v="20"/>
    <x v="20"/>
    <x v="111"/>
    <x v="108"/>
    <x v="109"/>
    <x v="1"/>
    <x v="0"/>
    <x v="3"/>
    <x v="2"/>
    <x v="0"/>
    <x v="0"/>
    <x v="0"/>
    <x v="110"/>
    <x v="108"/>
    <x v="0"/>
    <x v="0"/>
    <x v="0"/>
    <x v="0"/>
    <x v="3"/>
    <x v="4"/>
    <x v="0"/>
    <x v="1"/>
  </r>
  <r>
    <x v="4"/>
    <x v="2"/>
    <x v="3"/>
    <x v="13"/>
    <x v="3"/>
    <x v="1"/>
    <x v="0"/>
    <x v="23"/>
    <x v="13"/>
    <x v="13"/>
    <x v="75"/>
    <x v="3"/>
    <x v="20"/>
    <x v="20"/>
    <x v="106"/>
    <x v="64"/>
    <x v="64"/>
    <x v="1"/>
    <x v="0"/>
    <x v="3"/>
    <x v="2"/>
    <x v="0"/>
    <x v="0"/>
    <x v="0"/>
    <x v="60"/>
    <x v="98"/>
    <x v="0"/>
    <x v="0"/>
    <x v="0"/>
    <x v="0"/>
    <x v="13"/>
    <x v="12"/>
    <x v="0"/>
    <x v="2"/>
  </r>
  <r>
    <x v="0"/>
    <x v="0"/>
    <x v="0"/>
    <x v="13"/>
    <x v="0"/>
    <x v="1"/>
    <x v="0"/>
    <x v="104"/>
    <x v="96"/>
    <x v="100"/>
    <x v="90"/>
    <x v="6"/>
    <x v="26"/>
    <x v="20"/>
    <x v="6"/>
    <x v="14"/>
    <x v="15"/>
    <x v="0"/>
    <x v="0"/>
    <x v="2"/>
    <x v="2"/>
    <x v="0"/>
    <x v="1"/>
    <x v="0"/>
    <x v="13"/>
    <x v="13"/>
    <x v="0"/>
    <x v="1"/>
    <x v="0"/>
    <x v="33"/>
    <x v="103"/>
    <x v="99"/>
    <x v="0"/>
    <x v="0"/>
  </r>
  <r>
    <x v="1"/>
    <x v="0"/>
    <x v="0"/>
    <x v="13"/>
    <x v="0"/>
    <x v="1"/>
    <x v="0"/>
    <x v="106"/>
    <x v="98"/>
    <x v="105"/>
    <x v="93"/>
    <x v="6"/>
    <x v="26"/>
    <x v="20"/>
    <x v="4"/>
    <x v="13"/>
    <x v="13"/>
    <x v="0"/>
    <x v="0"/>
    <x v="2"/>
    <x v="2"/>
    <x v="0"/>
    <x v="1"/>
    <x v="0"/>
    <x v="12"/>
    <x v="12"/>
    <x v="0"/>
    <x v="0"/>
    <x v="0"/>
    <x v="35"/>
    <x v="105"/>
    <x v="101"/>
    <x v="0"/>
    <x v="0"/>
  </r>
  <r>
    <x v="2"/>
    <x v="1"/>
    <x v="1"/>
    <x v="13"/>
    <x v="2"/>
    <x v="1"/>
    <x v="0"/>
    <x v="74"/>
    <x v="77"/>
    <x v="78"/>
    <x v="51"/>
    <x v="5"/>
    <x v="26"/>
    <x v="20"/>
    <x v="30"/>
    <x v="35"/>
    <x v="36"/>
    <x v="1"/>
    <x v="0"/>
    <x v="3"/>
    <x v="2"/>
    <x v="0"/>
    <x v="1"/>
    <x v="0"/>
    <x v="34"/>
    <x v="88"/>
    <x v="0"/>
    <x v="1"/>
    <x v="0"/>
    <x v="0"/>
    <x v="81"/>
    <x v="78"/>
    <x v="0"/>
    <x v="1"/>
  </r>
  <r>
    <x v="3"/>
    <x v="1"/>
    <x v="2"/>
    <x v="14"/>
    <x v="1"/>
    <x v="1"/>
    <x v="0"/>
    <x v="6"/>
    <x v="9"/>
    <x v="10"/>
    <x v="82"/>
    <x v="5"/>
    <x v="14"/>
    <x v="19"/>
    <x v="108"/>
    <x v="104"/>
    <x v="104"/>
    <x v="1"/>
    <x v="0"/>
    <x v="3"/>
    <x v="2"/>
    <x v="0"/>
    <x v="0"/>
    <x v="0"/>
    <x v="106"/>
    <x v="105"/>
    <x v="0"/>
    <x v="0"/>
    <x v="0"/>
    <x v="0"/>
    <x v="6"/>
    <x v="9"/>
    <x v="0"/>
    <x v="1"/>
  </r>
  <r>
    <x v="4"/>
    <x v="2"/>
    <x v="3"/>
    <x v="14"/>
    <x v="3"/>
    <x v="1"/>
    <x v="0"/>
    <x v="28"/>
    <x v="17"/>
    <x v="17"/>
    <x v="69"/>
    <x v="3"/>
    <x v="14"/>
    <x v="19"/>
    <x v="100"/>
    <x v="69"/>
    <x v="69"/>
    <x v="1"/>
    <x v="0"/>
    <x v="3"/>
    <x v="2"/>
    <x v="0"/>
    <x v="0"/>
    <x v="0"/>
    <x v="72"/>
    <x v="87"/>
    <x v="0"/>
    <x v="0"/>
    <x v="0"/>
    <x v="0"/>
    <x v="19"/>
    <x v="16"/>
    <x v="0"/>
    <x v="2"/>
  </r>
  <r>
    <x v="0"/>
    <x v="0"/>
    <x v="0"/>
    <x v="14"/>
    <x v="0"/>
    <x v="1"/>
    <x v="0"/>
    <x v="98"/>
    <x v="90"/>
    <x v="93"/>
    <x v="77"/>
    <x v="6"/>
    <x v="25"/>
    <x v="19"/>
    <x v="13"/>
    <x v="19"/>
    <x v="19"/>
    <x v="0"/>
    <x v="0"/>
    <x v="2"/>
    <x v="2"/>
    <x v="0"/>
    <x v="1"/>
    <x v="0"/>
    <x v="17"/>
    <x v="17"/>
    <x v="0"/>
    <x v="1"/>
    <x v="0"/>
    <x v="27"/>
    <x v="97"/>
    <x v="93"/>
    <x v="0"/>
    <x v="0"/>
  </r>
  <r>
    <x v="1"/>
    <x v="0"/>
    <x v="0"/>
    <x v="14"/>
    <x v="0"/>
    <x v="1"/>
    <x v="0"/>
    <x v="100"/>
    <x v="91"/>
    <x v="95"/>
    <x v="80"/>
    <x v="6"/>
    <x v="25"/>
    <x v="19"/>
    <x v="8"/>
    <x v="18"/>
    <x v="18"/>
    <x v="0"/>
    <x v="0"/>
    <x v="2"/>
    <x v="2"/>
    <x v="0"/>
    <x v="1"/>
    <x v="0"/>
    <x v="15"/>
    <x v="15"/>
    <x v="0"/>
    <x v="0"/>
    <x v="0"/>
    <x v="29"/>
    <x v="99"/>
    <x v="95"/>
    <x v="0"/>
    <x v="0"/>
  </r>
  <r>
    <x v="2"/>
    <x v="1"/>
    <x v="1"/>
    <x v="14"/>
    <x v="2"/>
    <x v="1"/>
    <x v="0"/>
    <x v="73"/>
    <x v="70"/>
    <x v="70"/>
    <x v="37"/>
    <x v="5"/>
    <x v="25"/>
    <x v="19"/>
    <x v="37"/>
    <x v="41"/>
    <x v="41"/>
    <x v="1"/>
    <x v="0"/>
    <x v="3"/>
    <x v="2"/>
    <x v="0"/>
    <x v="1"/>
    <x v="0"/>
    <x v="39"/>
    <x v="81"/>
    <x v="0"/>
    <x v="1"/>
    <x v="0"/>
    <x v="0"/>
    <x v="73"/>
    <x v="70"/>
    <x v="0"/>
    <x v="1"/>
  </r>
  <r>
    <x v="3"/>
    <x v="1"/>
    <x v="2"/>
    <x v="15"/>
    <x v="1"/>
    <x v="1"/>
    <x v="0"/>
    <x v="8"/>
    <x v="12"/>
    <x v="12"/>
    <x v="78"/>
    <x v="5"/>
    <x v="9"/>
    <x v="17"/>
    <x v="103"/>
    <x v="102"/>
    <x v="103"/>
    <x v="1"/>
    <x v="0"/>
    <x v="3"/>
    <x v="2"/>
    <x v="0"/>
    <x v="0"/>
    <x v="0"/>
    <x v="105"/>
    <x v="104"/>
    <x v="0"/>
    <x v="0"/>
    <x v="0"/>
    <x v="0"/>
    <x v="8"/>
    <x v="11"/>
    <x v="0"/>
    <x v="1"/>
  </r>
  <r>
    <x v="4"/>
    <x v="2"/>
    <x v="3"/>
    <x v="15"/>
    <x v="3"/>
    <x v="1"/>
    <x v="0"/>
    <x v="29"/>
    <x v="20"/>
    <x v="20"/>
    <x v="65"/>
    <x v="3"/>
    <x v="9"/>
    <x v="17"/>
    <x v="95"/>
    <x v="81"/>
    <x v="81"/>
    <x v="1"/>
    <x v="0"/>
    <x v="3"/>
    <x v="2"/>
    <x v="0"/>
    <x v="0"/>
    <x v="0"/>
    <x v="83"/>
    <x v="80"/>
    <x v="0"/>
    <x v="0"/>
    <x v="0"/>
    <x v="0"/>
    <x v="24"/>
    <x v="19"/>
    <x v="0"/>
    <x v="2"/>
  </r>
  <r>
    <x v="0"/>
    <x v="0"/>
    <x v="0"/>
    <x v="15"/>
    <x v="0"/>
    <x v="1"/>
    <x v="0"/>
    <x v="96"/>
    <x v="88"/>
    <x v="91"/>
    <x v="74"/>
    <x v="6"/>
    <x v="21"/>
    <x v="17"/>
    <x v="19"/>
    <x v="20"/>
    <x v="21"/>
    <x v="0"/>
    <x v="0"/>
    <x v="2"/>
    <x v="2"/>
    <x v="0"/>
    <x v="1"/>
    <x v="0"/>
    <x v="18"/>
    <x v="18"/>
    <x v="0"/>
    <x v="1"/>
    <x v="0"/>
    <x v="25"/>
    <x v="95"/>
    <x v="91"/>
    <x v="0"/>
    <x v="0"/>
  </r>
  <r>
    <x v="1"/>
    <x v="0"/>
    <x v="0"/>
    <x v="15"/>
    <x v="0"/>
    <x v="1"/>
    <x v="0"/>
    <x v="97"/>
    <x v="89"/>
    <x v="92"/>
    <x v="76"/>
    <x v="6"/>
    <x v="21"/>
    <x v="17"/>
    <x v="15"/>
    <x v="17"/>
    <x v="17"/>
    <x v="0"/>
    <x v="0"/>
    <x v="2"/>
    <x v="2"/>
    <x v="0"/>
    <x v="1"/>
    <x v="0"/>
    <x v="16"/>
    <x v="16"/>
    <x v="0"/>
    <x v="0"/>
    <x v="0"/>
    <x v="26"/>
    <x v="96"/>
    <x v="92"/>
    <x v="0"/>
    <x v="0"/>
  </r>
  <r>
    <x v="2"/>
    <x v="1"/>
    <x v="1"/>
    <x v="15"/>
    <x v="2"/>
    <x v="1"/>
    <x v="0"/>
    <x v="72"/>
    <x v="68"/>
    <x v="68"/>
    <x v="34"/>
    <x v="5"/>
    <x v="21"/>
    <x v="17"/>
    <x v="42"/>
    <x v="42"/>
    <x v="42"/>
    <x v="1"/>
    <x v="0"/>
    <x v="3"/>
    <x v="2"/>
    <x v="0"/>
    <x v="1"/>
    <x v="0"/>
    <x v="40"/>
    <x v="76"/>
    <x v="0"/>
    <x v="1"/>
    <x v="0"/>
    <x v="0"/>
    <x v="69"/>
    <x v="68"/>
    <x v="0"/>
    <x v="1"/>
  </r>
  <r>
    <x v="3"/>
    <x v="1"/>
    <x v="2"/>
    <x v="16"/>
    <x v="1"/>
    <x v="1"/>
    <x v="0"/>
    <x v="10"/>
    <x v="19"/>
    <x v="19"/>
    <x v="67"/>
    <x v="5"/>
    <x v="20"/>
    <x v="11"/>
    <x v="97"/>
    <x v="100"/>
    <x v="101"/>
    <x v="1"/>
    <x v="0"/>
    <x v="3"/>
    <x v="2"/>
    <x v="0"/>
    <x v="0"/>
    <x v="0"/>
    <x v="103"/>
    <x v="101"/>
    <x v="0"/>
    <x v="0"/>
    <x v="0"/>
    <x v="0"/>
    <x v="10"/>
    <x v="18"/>
    <x v="0"/>
    <x v="1"/>
  </r>
  <r>
    <x v="4"/>
    <x v="2"/>
    <x v="3"/>
    <x v="16"/>
    <x v="3"/>
    <x v="1"/>
    <x v="0"/>
    <x v="31"/>
    <x v="25"/>
    <x v="25"/>
    <x v="55"/>
    <x v="3"/>
    <x v="20"/>
    <x v="11"/>
    <x v="91"/>
    <x v="66"/>
    <x v="66"/>
    <x v="1"/>
    <x v="0"/>
    <x v="3"/>
    <x v="2"/>
    <x v="0"/>
    <x v="0"/>
    <x v="0"/>
    <x v="69"/>
    <x v="72"/>
    <x v="0"/>
    <x v="0"/>
    <x v="0"/>
    <x v="0"/>
    <x v="29"/>
    <x v="24"/>
    <x v="0"/>
    <x v="2"/>
  </r>
  <r>
    <x v="0"/>
    <x v="0"/>
    <x v="0"/>
    <x v="16"/>
    <x v="0"/>
    <x v="1"/>
    <x v="0"/>
    <x v="91"/>
    <x v="84"/>
    <x v="86"/>
    <x v="63"/>
    <x v="6"/>
    <x v="26"/>
    <x v="11"/>
    <x v="25"/>
    <x v="25"/>
    <x v="25"/>
    <x v="0"/>
    <x v="0"/>
    <x v="2"/>
    <x v="2"/>
    <x v="0"/>
    <x v="1"/>
    <x v="0"/>
    <x v="23"/>
    <x v="23"/>
    <x v="0"/>
    <x v="1"/>
    <x v="0"/>
    <x v="20"/>
    <x v="90"/>
    <x v="86"/>
    <x v="0"/>
    <x v="0"/>
  </r>
  <r>
    <x v="1"/>
    <x v="0"/>
    <x v="0"/>
    <x v="16"/>
    <x v="0"/>
    <x v="1"/>
    <x v="0"/>
    <x v="93"/>
    <x v="86"/>
    <x v="88"/>
    <x v="66"/>
    <x v="6"/>
    <x v="26"/>
    <x v="11"/>
    <x v="23"/>
    <x v="23"/>
    <x v="23"/>
    <x v="0"/>
    <x v="0"/>
    <x v="2"/>
    <x v="2"/>
    <x v="0"/>
    <x v="1"/>
    <x v="0"/>
    <x v="21"/>
    <x v="21"/>
    <x v="0"/>
    <x v="0"/>
    <x v="0"/>
    <x v="22"/>
    <x v="92"/>
    <x v="88"/>
    <x v="0"/>
    <x v="0"/>
  </r>
  <r>
    <x v="2"/>
    <x v="1"/>
    <x v="1"/>
    <x v="16"/>
    <x v="2"/>
    <x v="1"/>
    <x v="0"/>
    <x v="68"/>
    <x v="65"/>
    <x v="65"/>
    <x v="27"/>
    <x v="5"/>
    <x v="26"/>
    <x v="11"/>
    <x v="48"/>
    <x v="46"/>
    <x v="46"/>
    <x v="1"/>
    <x v="0"/>
    <x v="3"/>
    <x v="2"/>
    <x v="0"/>
    <x v="1"/>
    <x v="0"/>
    <x v="43"/>
    <x v="73"/>
    <x v="0"/>
    <x v="1"/>
    <x v="0"/>
    <x v="0"/>
    <x v="65"/>
    <x v="65"/>
    <x v="0"/>
    <x v="1"/>
  </r>
  <r>
    <x v="3"/>
    <x v="1"/>
    <x v="2"/>
    <x v="17"/>
    <x v="1"/>
    <x v="1"/>
    <x v="0"/>
    <x v="12"/>
    <x v="23"/>
    <x v="23"/>
    <x v="60"/>
    <x v="5"/>
    <x v="20"/>
    <x v="11"/>
    <x v="92"/>
    <x v="97"/>
    <x v="98"/>
    <x v="1"/>
    <x v="0"/>
    <x v="3"/>
    <x v="2"/>
    <x v="0"/>
    <x v="0"/>
    <x v="0"/>
    <x v="100"/>
    <x v="97"/>
    <x v="0"/>
    <x v="0"/>
    <x v="0"/>
    <x v="0"/>
    <x v="15"/>
    <x v="22"/>
    <x v="0"/>
    <x v="1"/>
  </r>
  <r>
    <x v="4"/>
    <x v="2"/>
    <x v="3"/>
    <x v="17"/>
    <x v="3"/>
    <x v="1"/>
    <x v="0"/>
    <x v="34"/>
    <x v="30"/>
    <x v="32"/>
    <x v="42"/>
    <x v="3"/>
    <x v="20"/>
    <x v="11"/>
    <x v="86"/>
    <x v="67"/>
    <x v="67"/>
    <x v="1"/>
    <x v="0"/>
    <x v="3"/>
    <x v="2"/>
    <x v="0"/>
    <x v="0"/>
    <x v="0"/>
    <x v="73"/>
    <x v="69"/>
    <x v="0"/>
    <x v="0"/>
    <x v="0"/>
    <x v="0"/>
    <x v="31"/>
    <x v="31"/>
    <x v="0"/>
    <x v="2"/>
  </r>
  <r>
    <x v="0"/>
    <x v="0"/>
    <x v="0"/>
    <x v="17"/>
    <x v="0"/>
    <x v="1"/>
    <x v="0"/>
    <x v="85"/>
    <x v="78"/>
    <x v="79"/>
    <x v="52"/>
    <x v="6"/>
    <x v="26"/>
    <x v="11"/>
    <x v="32"/>
    <x v="33"/>
    <x v="33"/>
    <x v="0"/>
    <x v="0"/>
    <x v="2"/>
    <x v="2"/>
    <x v="0"/>
    <x v="1"/>
    <x v="0"/>
    <x v="31"/>
    <x v="30"/>
    <x v="0"/>
    <x v="1"/>
    <x v="0"/>
    <x v="14"/>
    <x v="78"/>
    <x v="79"/>
    <x v="0"/>
    <x v="0"/>
  </r>
  <r>
    <x v="1"/>
    <x v="0"/>
    <x v="0"/>
    <x v="17"/>
    <x v="0"/>
    <x v="1"/>
    <x v="0"/>
    <x v="89"/>
    <x v="83"/>
    <x v="84"/>
    <x v="59"/>
    <x v="6"/>
    <x v="26"/>
    <x v="11"/>
    <x v="27"/>
    <x v="29"/>
    <x v="29"/>
    <x v="0"/>
    <x v="0"/>
    <x v="2"/>
    <x v="2"/>
    <x v="0"/>
    <x v="1"/>
    <x v="0"/>
    <x v="27"/>
    <x v="27"/>
    <x v="0"/>
    <x v="0"/>
    <x v="0"/>
    <x v="18"/>
    <x v="87"/>
    <x v="84"/>
    <x v="0"/>
    <x v="0"/>
  </r>
  <r>
    <x v="2"/>
    <x v="1"/>
    <x v="1"/>
    <x v="17"/>
    <x v="2"/>
    <x v="1"/>
    <x v="0"/>
    <x v="67"/>
    <x v="64"/>
    <x v="64"/>
    <x v="25"/>
    <x v="5"/>
    <x v="26"/>
    <x v="11"/>
    <x v="49"/>
    <x v="47"/>
    <x v="47"/>
    <x v="1"/>
    <x v="0"/>
    <x v="3"/>
    <x v="2"/>
    <x v="0"/>
    <x v="1"/>
    <x v="0"/>
    <x v="44"/>
    <x v="70"/>
    <x v="0"/>
    <x v="1"/>
    <x v="0"/>
    <x v="0"/>
    <x v="64"/>
    <x v="64"/>
    <x v="0"/>
    <x v="1"/>
  </r>
  <r>
    <x v="3"/>
    <x v="1"/>
    <x v="2"/>
    <x v="18"/>
    <x v="1"/>
    <x v="1"/>
    <x v="0"/>
    <x v="15"/>
    <x v="28"/>
    <x v="28"/>
    <x v="47"/>
    <x v="5"/>
    <x v="20"/>
    <x v="12"/>
    <x v="87"/>
    <x v="95"/>
    <x v="96"/>
    <x v="1"/>
    <x v="0"/>
    <x v="3"/>
    <x v="2"/>
    <x v="0"/>
    <x v="0"/>
    <x v="0"/>
    <x v="98"/>
    <x v="84"/>
    <x v="0"/>
    <x v="0"/>
    <x v="0"/>
    <x v="0"/>
    <x v="21"/>
    <x v="27"/>
    <x v="0"/>
    <x v="1"/>
  </r>
  <r>
    <x v="4"/>
    <x v="2"/>
    <x v="3"/>
    <x v="18"/>
    <x v="3"/>
    <x v="1"/>
    <x v="0"/>
    <x v="38"/>
    <x v="35"/>
    <x v="37"/>
    <x v="30"/>
    <x v="3"/>
    <x v="20"/>
    <x v="12"/>
    <x v="79"/>
    <x v="68"/>
    <x v="68"/>
    <x v="1"/>
    <x v="0"/>
    <x v="3"/>
    <x v="2"/>
    <x v="0"/>
    <x v="0"/>
    <x v="0"/>
    <x v="74"/>
    <x v="63"/>
    <x v="0"/>
    <x v="0"/>
    <x v="0"/>
    <x v="0"/>
    <x v="35"/>
    <x v="36"/>
    <x v="0"/>
    <x v="2"/>
  </r>
  <r>
    <x v="0"/>
    <x v="0"/>
    <x v="0"/>
    <x v="18"/>
    <x v="0"/>
    <x v="1"/>
    <x v="0"/>
    <x v="76"/>
    <x v="67"/>
    <x v="66"/>
    <x v="33"/>
    <x v="6"/>
    <x v="26"/>
    <x v="12"/>
    <x v="44"/>
    <x v="45"/>
    <x v="45"/>
    <x v="0"/>
    <x v="0"/>
    <x v="2"/>
    <x v="2"/>
    <x v="0"/>
    <x v="1"/>
    <x v="0"/>
    <x v="42"/>
    <x v="37"/>
    <x v="0"/>
    <x v="1"/>
    <x v="0"/>
    <x v="5"/>
    <x v="66"/>
    <x v="66"/>
    <x v="0"/>
    <x v="0"/>
  </r>
  <r>
    <x v="1"/>
    <x v="0"/>
    <x v="0"/>
    <x v="18"/>
    <x v="0"/>
    <x v="1"/>
    <x v="0"/>
    <x v="81"/>
    <x v="75"/>
    <x v="74"/>
    <x v="46"/>
    <x v="6"/>
    <x v="26"/>
    <x v="12"/>
    <x v="35"/>
    <x v="39"/>
    <x v="40"/>
    <x v="0"/>
    <x v="0"/>
    <x v="2"/>
    <x v="2"/>
    <x v="0"/>
    <x v="1"/>
    <x v="0"/>
    <x v="38"/>
    <x v="35"/>
    <x v="0"/>
    <x v="0"/>
    <x v="0"/>
    <x v="10"/>
    <x v="74"/>
    <x v="74"/>
    <x v="0"/>
    <x v="0"/>
  </r>
  <r>
    <x v="2"/>
    <x v="1"/>
    <x v="1"/>
    <x v="18"/>
    <x v="2"/>
    <x v="1"/>
    <x v="0"/>
    <x v="62"/>
    <x v="59"/>
    <x v="58"/>
    <x v="19"/>
    <x v="5"/>
    <x v="26"/>
    <x v="12"/>
    <x v="51"/>
    <x v="52"/>
    <x v="52"/>
    <x v="1"/>
    <x v="0"/>
    <x v="3"/>
    <x v="2"/>
    <x v="0"/>
    <x v="1"/>
    <x v="0"/>
    <x v="50"/>
    <x v="65"/>
    <x v="0"/>
    <x v="1"/>
    <x v="0"/>
    <x v="0"/>
    <x v="62"/>
    <x v="58"/>
    <x v="0"/>
    <x v="1"/>
  </r>
  <r>
    <x v="3"/>
    <x v="1"/>
    <x v="2"/>
    <x v="19"/>
    <x v="1"/>
    <x v="1"/>
    <x v="0"/>
    <x v="19"/>
    <x v="39"/>
    <x v="39"/>
    <x v="24"/>
    <x v="5"/>
    <x v="20"/>
    <x v="15"/>
    <x v="74"/>
    <x v="91"/>
    <x v="92"/>
    <x v="1"/>
    <x v="0"/>
    <x v="3"/>
    <x v="2"/>
    <x v="0"/>
    <x v="0"/>
    <x v="0"/>
    <x v="94"/>
    <x v="68"/>
    <x v="0"/>
    <x v="0"/>
    <x v="0"/>
    <x v="0"/>
    <x v="32"/>
    <x v="38"/>
    <x v="0"/>
    <x v="1"/>
  </r>
  <r>
    <x v="4"/>
    <x v="2"/>
    <x v="3"/>
    <x v="19"/>
    <x v="3"/>
    <x v="1"/>
    <x v="0"/>
    <x v="44"/>
    <x v="41"/>
    <x v="41"/>
    <x v="1"/>
    <x v="3"/>
    <x v="20"/>
    <x v="15"/>
    <x v="72"/>
    <x v="70"/>
    <x v="70"/>
    <x v="1"/>
    <x v="0"/>
    <x v="3"/>
    <x v="2"/>
    <x v="0"/>
    <x v="0"/>
    <x v="0"/>
    <x v="78"/>
    <x v="42"/>
    <x v="0"/>
    <x v="0"/>
    <x v="0"/>
    <x v="0"/>
    <x v="41"/>
    <x v="40"/>
    <x v="0"/>
    <x v="2"/>
  </r>
  <r>
    <x v="0"/>
    <x v="0"/>
    <x v="0"/>
    <x v="19"/>
    <x v="0"/>
    <x v="1"/>
    <x v="0"/>
    <x v="69"/>
    <x v="56"/>
    <x v="56"/>
    <x v="16"/>
    <x v="6"/>
    <x v="26"/>
    <x v="15"/>
    <x v="53"/>
    <x v="55"/>
    <x v="55"/>
    <x v="0"/>
    <x v="0"/>
    <x v="2"/>
    <x v="2"/>
    <x v="0"/>
    <x v="1"/>
    <x v="0"/>
    <x v="53"/>
    <x v="39"/>
    <x v="0"/>
    <x v="1"/>
    <x v="0"/>
    <x v="3"/>
    <x v="57"/>
    <x v="56"/>
    <x v="0"/>
    <x v="0"/>
  </r>
  <r>
    <x v="1"/>
    <x v="0"/>
    <x v="0"/>
    <x v="19"/>
    <x v="0"/>
    <x v="1"/>
    <x v="0"/>
    <x v="71"/>
    <x v="63"/>
    <x v="63"/>
    <x v="23"/>
    <x v="6"/>
    <x v="26"/>
    <x v="15"/>
    <x v="50"/>
    <x v="50"/>
    <x v="51"/>
    <x v="0"/>
    <x v="0"/>
    <x v="2"/>
    <x v="2"/>
    <x v="0"/>
    <x v="1"/>
    <x v="0"/>
    <x v="47"/>
    <x v="38"/>
    <x v="0"/>
    <x v="0"/>
    <x v="0"/>
    <x v="4"/>
    <x v="63"/>
    <x v="63"/>
    <x v="0"/>
    <x v="0"/>
  </r>
  <r>
    <x v="2"/>
    <x v="1"/>
    <x v="1"/>
    <x v="19"/>
    <x v="2"/>
    <x v="1"/>
    <x v="0"/>
    <x v="52"/>
    <x v="46"/>
    <x v="46"/>
    <x v="6"/>
    <x v="5"/>
    <x v="26"/>
    <x v="15"/>
    <x v="64"/>
    <x v="61"/>
    <x v="61"/>
    <x v="1"/>
    <x v="0"/>
    <x v="3"/>
    <x v="2"/>
    <x v="0"/>
    <x v="1"/>
    <x v="0"/>
    <x v="59"/>
    <x v="47"/>
    <x v="0"/>
    <x v="1"/>
    <x v="0"/>
    <x v="0"/>
    <x v="47"/>
    <x v="46"/>
    <x v="0"/>
    <x v="1"/>
  </r>
  <r>
    <x v="3"/>
    <x v="1"/>
    <x v="2"/>
    <x v="20"/>
    <x v="1"/>
    <x v="1"/>
    <x v="0"/>
    <x v="25"/>
    <x v="40"/>
    <x v="40"/>
    <x v="5"/>
    <x v="5"/>
    <x v="20"/>
    <x v="14"/>
    <x v="73"/>
    <x v="90"/>
    <x v="91"/>
    <x v="1"/>
    <x v="0"/>
    <x v="3"/>
    <x v="2"/>
    <x v="0"/>
    <x v="0"/>
    <x v="0"/>
    <x v="93"/>
    <x v="46"/>
    <x v="0"/>
    <x v="0"/>
    <x v="0"/>
    <x v="0"/>
    <x v="40"/>
    <x v="39"/>
    <x v="0"/>
    <x v="1"/>
  </r>
  <r>
    <x v="0"/>
    <x v="0"/>
    <x v="0"/>
    <x v="20"/>
    <x v="0"/>
    <x v="1"/>
    <x v="0"/>
    <x v="56"/>
    <x v="44"/>
    <x v="44"/>
    <x v="3"/>
    <x v="6"/>
    <x v="26"/>
    <x v="14"/>
    <x v="69"/>
    <x v="63"/>
    <x v="63"/>
    <x v="0"/>
    <x v="0"/>
    <x v="2"/>
    <x v="2"/>
    <x v="0"/>
    <x v="1"/>
    <x v="0"/>
    <x v="63"/>
    <x v="41"/>
    <x v="0"/>
    <x v="1"/>
    <x v="0"/>
    <x v="1"/>
    <x v="44"/>
    <x v="44"/>
    <x v="0"/>
    <x v="0"/>
  </r>
  <r>
    <x v="1"/>
    <x v="0"/>
    <x v="0"/>
    <x v="20"/>
    <x v="0"/>
    <x v="1"/>
    <x v="0"/>
    <x v="59"/>
    <x v="45"/>
    <x v="45"/>
    <x v="4"/>
    <x v="6"/>
    <x v="26"/>
    <x v="14"/>
    <x v="68"/>
    <x v="62"/>
    <x v="62"/>
    <x v="0"/>
    <x v="0"/>
    <x v="2"/>
    <x v="2"/>
    <x v="0"/>
    <x v="1"/>
    <x v="0"/>
    <x v="61"/>
    <x v="40"/>
    <x v="0"/>
    <x v="0"/>
    <x v="0"/>
    <x v="2"/>
    <x v="45"/>
    <x v="45"/>
    <x v="0"/>
    <x v="0"/>
  </r>
  <r>
    <x v="2"/>
    <x v="1"/>
    <x v="1"/>
    <x v="20"/>
    <x v="2"/>
    <x v="1"/>
    <x v="0"/>
    <x v="51"/>
    <x v="42"/>
    <x v="42"/>
    <x v="0"/>
    <x v="5"/>
    <x v="26"/>
    <x v="14"/>
    <x v="71"/>
    <x v="65"/>
    <x v="65"/>
    <x v="1"/>
    <x v="0"/>
    <x v="3"/>
    <x v="2"/>
    <x v="0"/>
    <x v="1"/>
    <x v="0"/>
    <x v="71"/>
    <x v="44"/>
    <x v="0"/>
    <x v="1"/>
    <x v="0"/>
    <x v="0"/>
    <x v="43"/>
    <x v="42"/>
    <x v="0"/>
    <x v="1"/>
  </r>
  <r>
    <x v="6"/>
    <x v="3"/>
    <x v="5"/>
    <x v="20"/>
    <x v="4"/>
    <x v="1"/>
    <x v="0"/>
    <x v="47"/>
    <x v="52"/>
    <x v="51"/>
    <x v="12"/>
    <x v="4"/>
    <x v="26"/>
    <x v="14"/>
    <x v="60"/>
    <x v="76"/>
    <x v="76"/>
    <x v="1"/>
    <x v="0"/>
    <x v="3"/>
    <x v="2"/>
    <x v="0"/>
    <x v="1"/>
    <x v="0"/>
    <x v="79"/>
    <x v="45"/>
    <x v="0"/>
    <x v="0"/>
    <x v="0"/>
    <x v="0"/>
    <x v="46"/>
    <x v="51"/>
    <x v="0"/>
    <x v="2"/>
  </r>
  <r>
    <x v="6"/>
    <x v="3"/>
    <x v="5"/>
    <x v="21"/>
    <x v="4"/>
    <x v="1"/>
    <x v="0"/>
    <x v="49"/>
    <x v="57"/>
    <x v="57"/>
    <x v="17"/>
    <x v="4"/>
    <x v="26"/>
    <x v="14"/>
    <x v="52"/>
    <x v="78"/>
    <x v="78"/>
    <x v="1"/>
    <x v="0"/>
    <x v="3"/>
    <x v="2"/>
    <x v="0"/>
    <x v="1"/>
    <x v="0"/>
    <x v="81"/>
    <x v="52"/>
    <x v="0"/>
    <x v="0"/>
    <x v="0"/>
    <x v="0"/>
    <x v="52"/>
    <x v="57"/>
    <x v="0"/>
    <x v="2"/>
  </r>
  <r>
    <x v="6"/>
    <x v="3"/>
    <x v="5"/>
    <x v="22"/>
    <x v="4"/>
    <x v="1"/>
    <x v="0"/>
    <x v="48"/>
    <x v="54"/>
    <x v="54"/>
    <x v="14"/>
    <x v="4"/>
    <x v="26"/>
    <x v="16"/>
    <x v="54"/>
    <x v="77"/>
    <x v="77"/>
    <x v="1"/>
    <x v="0"/>
    <x v="3"/>
    <x v="2"/>
    <x v="0"/>
    <x v="1"/>
    <x v="0"/>
    <x v="80"/>
    <x v="48"/>
    <x v="0"/>
    <x v="0"/>
    <x v="0"/>
    <x v="0"/>
    <x v="48"/>
    <x v="54"/>
    <x v="0"/>
    <x v="2"/>
  </r>
  <r>
    <x v="6"/>
    <x v="3"/>
    <x v="5"/>
    <x v="23"/>
    <x v="4"/>
    <x v="1"/>
    <x v="0"/>
    <x v="46"/>
    <x v="43"/>
    <x v="43"/>
    <x v="2"/>
    <x v="4"/>
    <x v="27"/>
    <x v="19"/>
    <x v="70"/>
    <x v="71"/>
    <x v="71"/>
    <x v="1"/>
    <x v="0"/>
    <x v="3"/>
    <x v="2"/>
    <x v="0"/>
    <x v="1"/>
    <x v="0"/>
    <x v="82"/>
    <x v="43"/>
    <x v="0"/>
    <x v="0"/>
    <x v="0"/>
    <x v="0"/>
    <x v="42"/>
    <x v="43"/>
    <x v="0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29:AC43" firstHeaderRow="1" firstDataRow="2" firstDataCol="3"/>
  <pivotFields count="35">
    <pivotField compact="0" showAll="0" outline="0"/>
    <pivotField compact="0" showAll="0" outline="0"/>
    <pivotField compact="0" showAll="0" outline="0"/>
    <pivotField axis="axisCol" compact="0" showAll="0" outline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18"/>
    <field x="21"/>
    <field x="23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1">
    <field x="3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dataFields count="1">
    <dataField name="Average of B/O" fld="13" subtotal="average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0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C3:AC11" firstHeaderRow="1" firstDataRow="2" firstDataCol="2"/>
  <pivotFields count="34">
    <pivotField compact="0" showAll="0" outline="0"/>
    <pivotField compact="0" showAll="0" outline="0"/>
    <pivotField compact="0" showAll="0" outline="0"/>
    <pivotField axis="axisCol" compact="0" showAll="0" outline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17"/>
    <field x="20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3"/>
  </colFields>
  <col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colItems>
  <dataFields count="1">
    <dataField name="Sum of Nominal Vol" fld="8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4" min="4" style="0" width="10.41"/>
    <col collapsed="false" customWidth="true" hidden="false" outlineLevel="0" max="5" min="5" style="0" width="23.41"/>
    <col collapsed="false" customWidth="true" hidden="false" outlineLevel="0" max="6" min="6" style="1" width="13.41"/>
    <col collapsed="false" customWidth="true" hidden="false" outlineLevel="0" max="7" min="7" style="1" width="10.71"/>
    <col collapsed="false" customWidth="true" hidden="false" outlineLevel="0" max="8" min="8" style="0" width="12.28"/>
    <col collapsed="false" customWidth="true" hidden="false" outlineLevel="0" max="10" min="9" style="2" width="9.14"/>
    <col collapsed="false" customWidth="true" hidden="true" outlineLevel="0" max="11" min="11" style="0" width="11.99"/>
    <col collapsed="false" customWidth="true" hidden="true" outlineLevel="0" max="12" min="12" style="0" width="15.41"/>
    <col collapsed="false" customWidth="true" hidden="true" outlineLevel="0" max="13" min="13" style="3" width="24.28"/>
    <col collapsed="false" customWidth="true" hidden="false" outlineLevel="0" max="14" min="14" style="3" width="27.28"/>
    <col collapsed="false" customWidth="true" hidden="false" outlineLevel="0" max="16" min="16" style="0" width="12.85"/>
    <col collapsed="false" customWidth="true" hidden="false" outlineLevel="0" max="17" min="17" style="0" width="16.13"/>
    <col collapsed="false" customWidth="true" hidden="false" outlineLevel="0" max="18" min="18" style="0" width="17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1" t="s">
        <v>5</v>
      </c>
      <c r="G1" s="1" t="s">
        <v>6</v>
      </c>
      <c r="H1" s="0" t="s">
        <v>7</v>
      </c>
      <c r="I1" s="2" t="s">
        <v>8</v>
      </c>
      <c r="J1" s="2" t="s">
        <v>9</v>
      </c>
      <c r="K1" s="0" t="s">
        <v>10</v>
      </c>
      <c r="L1" s="0" t="s">
        <v>11</v>
      </c>
      <c r="M1" s="3" t="s">
        <v>12</v>
      </c>
      <c r="N1" s="3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</row>
    <row r="2" customFormat="false" ht="12" hidden="false" customHeight="true" outlineLevel="0" collapsed="false">
      <c r="A2" s="0" t="n">
        <v>29014</v>
      </c>
      <c r="B2" s="4" t="n">
        <v>37225</v>
      </c>
      <c r="C2" s="4" t="n">
        <v>37226</v>
      </c>
      <c r="D2" s="0" t="n">
        <v>9997394</v>
      </c>
      <c r="E2" s="0" t="s">
        <v>20</v>
      </c>
      <c r="F2" s="1" t="n">
        <v>-310000</v>
      </c>
      <c r="G2" s="1" t="n">
        <v>-308966.47</v>
      </c>
      <c r="H2" s="0" t="n">
        <v>-0.02</v>
      </c>
      <c r="I2" s="2" t="n">
        <f aca="false">N2/G2+H2</f>
        <v>0.0124999991099358</v>
      </c>
      <c r="J2" s="2" t="n">
        <f aca="false">I2</f>
        <v>0.0124999991099358</v>
      </c>
      <c r="K2" s="5" t="e">
        <f aca="false">+#REF!/F2</f>
        <v>#REF!</v>
      </c>
      <c r="L2" s="5" t="n">
        <f aca="false">+I2*-F2</f>
        <v>3874.99972408009</v>
      </c>
      <c r="M2" s="3" t="s">
        <v>21</v>
      </c>
      <c r="N2" s="3" t="n">
        <v>-10041.41</v>
      </c>
      <c r="O2" s="0" t="s">
        <v>22</v>
      </c>
      <c r="P2" s="0" t="s">
        <v>23</v>
      </c>
      <c r="Q2" s="0" t="s">
        <v>24</v>
      </c>
      <c r="R2" s="0" t="s">
        <v>24</v>
      </c>
      <c r="S2" s="0" t="n">
        <v>0</v>
      </c>
      <c r="T2" s="0" t="n">
        <v>1</v>
      </c>
    </row>
    <row r="3" customFormat="false" ht="12.75" hidden="false" customHeight="false" outlineLevel="0" collapsed="false">
      <c r="A3" s="0" t="n">
        <v>29012</v>
      </c>
      <c r="B3" s="4" t="n">
        <v>37225</v>
      </c>
      <c r="C3" s="4" t="n">
        <v>37226</v>
      </c>
      <c r="D3" s="0" t="n">
        <v>9997392</v>
      </c>
      <c r="E3" s="0" t="s">
        <v>20</v>
      </c>
      <c r="F3" s="1" t="n">
        <v>310000</v>
      </c>
      <c r="G3" s="1" t="n">
        <v>308966.47</v>
      </c>
      <c r="H3" s="0" t="n">
        <v>0.0025</v>
      </c>
      <c r="I3" s="2" t="n">
        <f aca="false">N3/G3+H3</f>
        <v>0.0124999847879933</v>
      </c>
      <c r="J3" s="2" t="n">
        <f aca="false">I3</f>
        <v>0.0124999847879933</v>
      </c>
      <c r="K3" s="5" t="e">
        <f aca="false">+#REF!/F3</f>
        <v>#REF!</v>
      </c>
      <c r="L3" s="5" t="n">
        <f aca="false">+I3*-F3</f>
        <v>-3874.99528427794</v>
      </c>
      <c r="M3" s="3" t="s">
        <v>21</v>
      </c>
      <c r="N3" s="3" t="n">
        <v>3089.66</v>
      </c>
      <c r="O3" s="0" t="s">
        <v>22</v>
      </c>
      <c r="P3" s="0" t="s">
        <v>23</v>
      </c>
      <c r="Q3" s="0" t="s">
        <v>24</v>
      </c>
      <c r="R3" s="0" t="s">
        <v>24</v>
      </c>
      <c r="S3" s="0" t="n">
        <v>1</v>
      </c>
      <c r="T3" s="0" t="n">
        <v>1</v>
      </c>
    </row>
    <row r="4" customFormat="false" ht="12.75" hidden="false" customHeight="false" outlineLevel="0" collapsed="false">
      <c r="A4" s="0" t="n">
        <v>28280</v>
      </c>
      <c r="B4" s="4" t="n">
        <v>37155</v>
      </c>
      <c r="C4" s="4" t="n">
        <v>37226</v>
      </c>
      <c r="D4" s="0" t="n">
        <v>9996801</v>
      </c>
      <c r="E4" s="0" t="s">
        <v>25</v>
      </c>
      <c r="F4" s="1" t="n">
        <v>86800</v>
      </c>
      <c r="G4" s="1" t="n">
        <v>86510.61</v>
      </c>
      <c r="H4" s="0" t="n">
        <v>-0.0225</v>
      </c>
      <c r="I4" s="2" t="n">
        <f aca="false">N4/G4+H4</f>
        <v>-0.0900000442142299</v>
      </c>
      <c r="J4" s="2" t="n">
        <f aca="false">I4</f>
        <v>-0.0900000442142299</v>
      </c>
      <c r="K4" s="5" t="e">
        <f aca="false">+#REF!/F4</f>
        <v>#REF!</v>
      </c>
      <c r="L4" s="5" t="n">
        <f aca="false">+I4*-F4</f>
        <v>7812.00383779516</v>
      </c>
      <c r="M4" s="3" t="s">
        <v>21</v>
      </c>
      <c r="N4" s="3" t="n">
        <v>-5839.47</v>
      </c>
      <c r="O4" s="0" t="s">
        <v>22</v>
      </c>
      <c r="P4" s="0" t="s">
        <v>23</v>
      </c>
      <c r="Q4" s="0" t="s">
        <v>26</v>
      </c>
      <c r="R4" s="0" t="s">
        <v>27</v>
      </c>
      <c r="S4" s="0" t="n">
        <v>1</v>
      </c>
      <c r="T4" s="0" t="n">
        <v>1</v>
      </c>
    </row>
    <row r="5" customFormat="false" ht="12.75" hidden="false" customHeight="false" outlineLevel="0" collapsed="false">
      <c r="A5" s="0" t="n">
        <v>24545</v>
      </c>
      <c r="B5" s="4" t="n">
        <v>37018</v>
      </c>
      <c r="C5" s="4" t="n">
        <v>37226</v>
      </c>
      <c r="D5" s="0" t="n">
        <v>9993196</v>
      </c>
      <c r="E5" s="0" t="s">
        <v>28</v>
      </c>
      <c r="F5" s="1" t="n">
        <v>-108796</v>
      </c>
      <c r="G5" s="1" t="n">
        <v>-108433.28</v>
      </c>
      <c r="H5" s="0" t="n">
        <v>3.7</v>
      </c>
      <c r="I5" s="2" t="n">
        <f aca="false">N5/G5+H5</f>
        <v>0.400000036889044</v>
      </c>
      <c r="J5" s="2" t="n">
        <f aca="false">I5</f>
        <v>0.400000036889044</v>
      </c>
      <c r="K5" s="5" t="e">
        <f aca="false">+#REF!/F5</f>
        <v>#REF!</v>
      </c>
      <c r="L5" s="5" t="n">
        <f aca="false">+I5*-F5</f>
        <v>43518.4040133804</v>
      </c>
      <c r="M5" s="3" t="s">
        <v>21</v>
      </c>
      <c r="N5" s="3" t="n">
        <v>357829.82</v>
      </c>
      <c r="O5" s="0" t="s">
        <v>22</v>
      </c>
      <c r="P5" s="0" t="s">
        <v>23</v>
      </c>
      <c r="Q5" s="0" t="s">
        <v>29</v>
      </c>
      <c r="R5" s="0" t="s">
        <v>30</v>
      </c>
      <c r="S5" s="0" t="n">
        <v>0</v>
      </c>
      <c r="T5" s="0" t="n">
        <v>1</v>
      </c>
    </row>
    <row r="6" customFormat="false" ht="12.75" hidden="false" customHeight="false" outlineLevel="0" collapsed="false">
      <c r="A6" s="0" t="n">
        <v>28050</v>
      </c>
      <c r="B6" s="4" t="n">
        <v>37140</v>
      </c>
      <c r="C6" s="4" t="n">
        <v>37226</v>
      </c>
      <c r="D6" s="0" t="n">
        <v>9996667</v>
      </c>
      <c r="E6" s="0" t="s">
        <v>28</v>
      </c>
      <c r="F6" s="1" t="n">
        <v>-89299</v>
      </c>
      <c r="G6" s="1" t="n">
        <v>-89001.28</v>
      </c>
      <c r="H6" s="0" t="n">
        <v>0.27</v>
      </c>
      <c r="I6" s="2" t="n">
        <f aca="false">N6/G6+H6</f>
        <v>0.400000040448857</v>
      </c>
      <c r="J6" s="2" t="n">
        <f aca="false">I6</f>
        <v>0.400000040448857</v>
      </c>
      <c r="K6" s="5" t="e">
        <f aca="false">+#REF!/F6</f>
        <v>#REF!</v>
      </c>
      <c r="L6" s="5" t="n">
        <f aca="false">+I6*-F6</f>
        <v>35719.6036120424</v>
      </c>
      <c r="M6" s="3" t="s">
        <v>21</v>
      </c>
      <c r="N6" s="3" t="n">
        <v>-11570.17</v>
      </c>
      <c r="O6" s="0" t="s">
        <v>22</v>
      </c>
      <c r="P6" s="0" t="s">
        <v>23</v>
      </c>
      <c r="Q6" s="0" t="s">
        <v>29</v>
      </c>
      <c r="R6" s="0" t="s">
        <v>30</v>
      </c>
      <c r="S6" s="0" t="n">
        <v>0</v>
      </c>
      <c r="T6" s="0" t="n">
        <v>1</v>
      </c>
    </row>
    <row r="7" customFormat="false" ht="12.75" hidden="false" customHeight="false" outlineLevel="0" collapsed="false">
      <c r="A7" s="0" t="n">
        <v>24196</v>
      </c>
      <c r="B7" s="4" t="n">
        <v>36998</v>
      </c>
      <c r="C7" s="4" t="n">
        <v>37226</v>
      </c>
      <c r="D7" s="0" t="n">
        <v>9992868</v>
      </c>
      <c r="E7" s="0" t="s">
        <v>28</v>
      </c>
      <c r="F7" s="1" t="n">
        <v>142878</v>
      </c>
      <c r="G7" s="1" t="n">
        <v>142401.65</v>
      </c>
      <c r="H7" s="0" t="n">
        <v>6.785</v>
      </c>
      <c r="I7" s="2" t="n">
        <f aca="false">N7/G7+H7</f>
        <v>2.7159999568123</v>
      </c>
      <c r="J7" s="2" t="n">
        <f aca="false">I7</f>
        <v>2.7159999568123</v>
      </c>
      <c r="K7" s="5" t="e">
        <f aca="false">+#REF!/F7</f>
        <v>#REF!</v>
      </c>
      <c r="L7" s="5" t="n">
        <f aca="false">+I7*-F7</f>
        <v>-388056.641829428</v>
      </c>
      <c r="M7" s="3" t="s">
        <v>21</v>
      </c>
      <c r="N7" s="3" t="n">
        <v>-579432.32</v>
      </c>
      <c r="O7" s="0" t="s">
        <v>31</v>
      </c>
      <c r="P7" s="0" t="s">
        <v>23</v>
      </c>
      <c r="Q7" s="0" t="s">
        <v>32</v>
      </c>
      <c r="R7" s="0" t="s">
        <v>30</v>
      </c>
      <c r="S7" s="0" t="n">
        <v>1</v>
      </c>
      <c r="T7" s="0" t="n">
        <v>1</v>
      </c>
    </row>
    <row r="8" customFormat="false" ht="12.75" hidden="false" customHeight="false" outlineLevel="0" collapsed="false">
      <c r="A8" s="0" t="n">
        <v>24197</v>
      </c>
      <c r="B8" s="4" t="n">
        <v>36998</v>
      </c>
      <c r="C8" s="4" t="n">
        <v>37226</v>
      </c>
      <c r="D8" s="0" t="n">
        <v>9992868</v>
      </c>
      <c r="E8" s="0" t="s">
        <v>28</v>
      </c>
      <c r="F8" s="1" t="n">
        <v>108264</v>
      </c>
      <c r="G8" s="1" t="n">
        <v>107903.05</v>
      </c>
      <c r="H8" s="0" t="n">
        <v>6.785</v>
      </c>
      <c r="I8" s="2" t="n">
        <f aca="false">N8/G8+H8</f>
        <v>2.71599991149462</v>
      </c>
      <c r="J8" s="2" t="n">
        <f aca="false">I8</f>
        <v>2.71599991149462</v>
      </c>
      <c r="K8" s="5" t="e">
        <f aca="false">+#REF!/F8</f>
        <v>#REF!</v>
      </c>
      <c r="L8" s="5" t="n">
        <f aca="false">+I8*-F8</f>
        <v>-294045.014418054</v>
      </c>
      <c r="M8" s="3" t="s">
        <v>21</v>
      </c>
      <c r="N8" s="3" t="n">
        <v>-439057.52</v>
      </c>
      <c r="O8" s="0" t="s">
        <v>31</v>
      </c>
      <c r="P8" s="0" t="s">
        <v>23</v>
      </c>
      <c r="Q8" s="0" t="s">
        <v>32</v>
      </c>
      <c r="R8" s="0" t="s">
        <v>30</v>
      </c>
      <c r="S8" s="0" t="n">
        <v>1</v>
      </c>
      <c r="T8" s="0" t="n">
        <v>1</v>
      </c>
    </row>
    <row r="9" customFormat="false" ht="12.75" hidden="false" customHeight="false" outlineLevel="0" collapsed="false">
      <c r="A9" s="0" t="n">
        <v>24221</v>
      </c>
      <c r="B9" s="4" t="n">
        <v>36999</v>
      </c>
      <c r="C9" s="4" t="n">
        <v>37226</v>
      </c>
      <c r="D9" s="0" t="n">
        <v>9993197</v>
      </c>
      <c r="E9" s="0" t="s">
        <v>28</v>
      </c>
      <c r="F9" s="1" t="n">
        <v>11358</v>
      </c>
      <c r="G9" s="1" t="n">
        <v>11320.13</v>
      </c>
      <c r="H9" s="0" t="n">
        <v>3.7</v>
      </c>
      <c r="I9" s="2" t="n">
        <f aca="false">N9/G9+H9</f>
        <v>0.39999902827971</v>
      </c>
      <c r="J9" s="2" t="n">
        <f aca="false">I9</f>
        <v>0.39999902827971</v>
      </c>
      <c r="K9" s="5" t="e">
        <f aca="false">+#REF!/F9</f>
        <v>#REF!</v>
      </c>
      <c r="L9" s="5" t="n">
        <f aca="false">+I9*-F9</f>
        <v>-4543.18896320095</v>
      </c>
      <c r="M9" s="3" t="s">
        <v>21</v>
      </c>
      <c r="N9" s="3" t="n">
        <v>-37356.44</v>
      </c>
      <c r="O9" s="0" t="s">
        <v>22</v>
      </c>
      <c r="P9" s="0" t="s">
        <v>23</v>
      </c>
      <c r="Q9" s="0" t="s">
        <v>29</v>
      </c>
      <c r="R9" s="0" t="s">
        <v>30</v>
      </c>
      <c r="S9" s="0" t="n">
        <v>1</v>
      </c>
      <c r="T9" s="0" t="n">
        <v>1</v>
      </c>
    </row>
    <row r="10" customFormat="false" ht="12.75" hidden="false" customHeight="false" outlineLevel="0" collapsed="false">
      <c r="A10" s="0" t="n">
        <v>28280</v>
      </c>
      <c r="B10" s="4" t="n">
        <v>37155</v>
      </c>
      <c r="C10" s="4" t="n">
        <v>37257</v>
      </c>
      <c r="D10" s="0" t="n">
        <v>9996801</v>
      </c>
      <c r="E10" s="0" t="s">
        <v>25</v>
      </c>
      <c r="F10" s="1" t="n">
        <v>86800</v>
      </c>
      <c r="G10" s="1" t="n">
        <v>86358.39</v>
      </c>
      <c r="H10" s="0" t="n">
        <v>-0.0225</v>
      </c>
      <c r="I10" s="2" t="n">
        <v>0.1</v>
      </c>
      <c r="J10" s="2" t="n">
        <f aca="false">H10+(M10/F10)</f>
        <v>0.1</v>
      </c>
      <c r="K10" s="0" t="n">
        <v>2.7</v>
      </c>
      <c r="L10" s="5" t="n">
        <f aca="false">(+I10+K10)*-F10</f>
        <v>-243040</v>
      </c>
      <c r="M10" s="3" t="n">
        <f aca="false">(+I10-H10)*F10</f>
        <v>10633</v>
      </c>
      <c r="N10" s="3" t="n">
        <f aca="false">(+I10-H10)*G10</f>
        <v>10578.902775</v>
      </c>
      <c r="O10" s="0" t="s">
        <v>22</v>
      </c>
      <c r="P10" s="0" t="s">
        <v>23</v>
      </c>
      <c r="Q10" s="0" t="s">
        <v>26</v>
      </c>
      <c r="R10" s="0" t="s">
        <v>27</v>
      </c>
      <c r="S10" s="0" t="n">
        <v>1</v>
      </c>
      <c r="T10" s="0" t="n">
        <v>1</v>
      </c>
    </row>
    <row r="11" customFormat="false" ht="12.75" hidden="false" customHeight="false" outlineLevel="0" collapsed="false">
      <c r="A11" s="0" t="n">
        <v>24545</v>
      </c>
      <c r="B11" s="4" t="n">
        <v>37018</v>
      </c>
      <c r="C11" s="4" t="n">
        <v>37257</v>
      </c>
      <c r="D11" s="0" t="n">
        <v>9993196</v>
      </c>
      <c r="E11" s="0" t="s">
        <v>28</v>
      </c>
      <c r="F11" s="1" t="n">
        <v>-90643</v>
      </c>
      <c r="G11" s="1" t="n">
        <v>-90181.84</v>
      </c>
      <c r="H11" s="0" t="n">
        <v>3.7</v>
      </c>
      <c r="I11" s="2" t="n">
        <v>0.095</v>
      </c>
      <c r="J11" s="2" t="n">
        <f aca="false">H11+(M11/F11)</f>
        <v>0.0950000000000002</v>
      </c>
      <c r="K11" s="0" t="n">
        <v>2.7</v>
      </c>
      <c r="L11" s="5" t="n">
        <f aca="false">(+I11+K11)*-F11</f>
        <v>253347.185</v>
      </c>
      <c r="M11" s="3" t="n">
        <f aca="false">(+I11-H11)*F11</f>
        <v>326768.015</v>
      </c>
      <c r="N11" s="3" t="n">
        <f aca="false">(+I11-H11)*G11</f>
        <v>325105.5332</v>
      </c>
      <c r="O11" s="0" t="s">
        <v>22</v>
      </c>
      <c r="P11" s="0" t="s">
        <v>23</v>
      </c>
      <c r="Q11" s="0" t="s">
        <v>29</v>
      </c>
      <c r="R11" s="0" t="s">
        <v>30</v>
      </c>
      <c r="S11" s="0" t="n">
        <v>0</v>
      </c>
      <c r="T11" s="0" t="n">
        <v>1</v>
      </c>
    </row>
    <row r="12" customFormat="false" ht="12.75" hidden="false" customHeight="false" outlineLevel="0" collapsed="false">
      <c r="A12" s="0" t="n">
        <v>28050</v>
      </c>
      <c r="B12" s="4" t="n">
        <v>37140</v>
      </c>
      <c r="C12" s="4" t="n">
        <v>37257</v>
      </c>
      <c r="D12" s="0" t="n">
        <v>9996667</v>
      </c>
      <c r="E12" s="0" t="s">
        <v>28</v>
      </c>
      <c r="F12" s="1" t="n">
        <v>-74136</v>
      </c>
      <c r="G12" s="1" t="n">
        <v>-73758.82</v>
      </c>
      <c r="H12" s="0" t="n">
        <v>0.27</v>
      </c>
      <c r="I12" s="2" t="n">
        <v>0.095</v>
      </c>
      <c r="J12" s="2" t="n">
        <f aca="false">H12+(M12/F12)</f>
        <v>0.095</v>
      </c>
      <c r="K12" s="0" t="n">
        <v>2.7</v>
      </c>
      <c r="L12" s="5" t="n">
        <f aca="false">(+I12+K12)*-F12</f>
        <v>207210.12</v>
      </c>
      <c r="M12" s="3" t="n">
        <f aca="false">(+I12-H12)*F12</f>
        <v>12973.8</v>
      </c>
      <c r="N12" s="3" t="n">
        <f aca="false">(+I12-H12)*G12</f>
        <v>12907.7935</v>
      </c>
      <c r="O12" s="0" t="s">
        <v>22</v>
      </c>
      <c r="P12" s="0" t="s">
        <v>23</v>
      </c>
      <c r="Q12" s="0" t="s">
        <v>29</v>
      </c>
      <c r="R12" s="0" t="s">
        <v>30</v>
      </c>
      <c r="S12" s="0" t="n">
        <v>0</v>
      </c>
      <c r="T12" s="0" t="n">
        <v>1</v>
      </c>
    </row>
    <row r="13" customFormat="false" ht="12.75" hidden="false" customHeight="false" outlineLevel="0" collapsed="false">
      <c r="A13" s="0" t="n">
        <v>24196</v>
      </c>
      <c r="B13" s="4" t="n">
        <v>36998</v>
      </c>
      <c r="C13" s="4" t="n">
        <v>37257</v>
      </c>
      <c r="D13" s="0" t="n">
        <v>9992868</v>
      </c>
      <c r="E13" s="0" t="s">
        <v>28</v>
      </c>
      <c r="F13" s="1" t="n">
        <v>116297</v>
      </c>
      <c r="G13" s="1" t="n">
        <v>115705.32</v>
      </c>
      <c r="H13" s="0" t="n">
        <v>6.785</v>
      </c>
      <c r="I13" s="2" t="n">
        <v>0.345</v>
      </c>
      <c r="J13" s="2" t="n">
        <f aca="false">H13+(M13/F13)</f>
        <v>3.045</v>
      </c>
      <c r="K13" s="0" t="n">
        <v>2.7</v>
      </c>
      <c r="L13" s="5" t="n">
        <f aca="false">(+I13+K13)*-F13</f>
        <v>-354124.365</v>
      </c>
      <c r="M13" s="3" t="n">
        <f aca="false">((+K13+I13)-H13)*F13</f>
        <v>-434950.78</v>
      </c>
      <c r="N13" s="3" t="n">
        <f aca="false">((+I13+K13)-H13)*G13</f>
        <v>-432737.8968</v>
      </c>
      <c r="O13" s="0" t="s">
        <v>31</v>
      </c>
      <c r="P13" s="0" t="s">
        <v>23</v>
      </c>
      <c r="Q13" s="0" t="s">
        <v>32</v>
      </c>
      <c r="R13" s="0" t="s">
        <v>30</v>
      </c>
      <c r="S13" s="0" t="n">
        <v>1</v>
      </c>
      <c r="T13" s="0" t="n">
        <v>1</v>
      </c>
    </row>
    <row r="14" customFormat="false" ht="12.75" hidden="false" customHeight="false" outlineLevel="0" collapsed="false">
      <c r="A14" s="0" t="n">
        <v>24197</v>
      </c>
      <c r="B14" s="4" t="n">
        <v>36998</v>
      </c>
      <c r="C14" s="4" t="n">
        <v>37257</v>
      </c>
      <c r="D14" s="0" t="n">
        <v>9992868</v>
      </c>
      <c r="E14" s="0" t="s">
        <v>28</v>
      </c>
      <c r="F14" s="1" t="n">
        <v>90205</v>
      </c>
      <c r="G14" s="1" t="n">
        <v>89746.06</v>
      </c>
      <c r="H14" s="0" t="n">
        <v>6.785</v>
      </c>
      <c r="I14" s="2" t="n">
        <v>0.345</v>
      </c>
      <c r="J14" s="2" t="n">
        <f aca="false">H14+(M14/F14)</f>
        <v>3.045</v>
      </c>
      <c r="K14" s="0" t="n">
        <v>2.7</v>
      </c>
      <c r="L14" s="5" t="n">
        <f aca="false">(+I14+K14)*-F14</f>
        <v>-274674.225</v>
      </c>
      <c r="M14" s="3" t="n">
        <f aca="false">((+K14+I14)-H14)*F14</f>
        <v>-337366.7</v>
      </c>
      <c r="N14" s="3" t="n">
        <f aca="false">((+I14+K14)-H14)*G14</f>
        <v>-335650.2644</v>
      </c>
      <c r="O14" s="0" t="s">
        <v>31</v>
      </c>
      <c r="P14" s="0" t="s">
        <v>23</v>
      </c>
      <c r="Q14" s="0" t="s">
        <v>32</v>
      </c>
      <c r="R14" s="0" t="s">
        <v>30</v>
      </c>
      <c r="S14" s="0" t="n">
        <v>1</v>
      </c>
      <c r="T14" s="0" t="n">
        <v>1</v>
      </c>
    </row>
    <row r="15" customFormat="false" ht="12.75" hidden="false" customHeight="false" outlineLevel="0" collapsed="false">
      <c r="A15" s="0" t="n">
        <v>24221</v>
      </c>
      <c r="B15" s="4" t="n">
        <v>36999</v>
      </c>
      <c r="C15" s="4" t="n">
        <v>37257</v>
      </c>
      <c r="D15" s="0" t="n">
        <v>9993197</v>
      </c>
      <c r="E15" s="0" t="s">
        <v>28</v>
      </c>
      <c r="F15" s="1" t="n">
        <v>11598</v>
      </c>
      <c r="G15" s="1" t="n">
        <v>11538.99</v>
      </c>
      <c r="H15" s="0" t="n">
        <v>3.7</v>
      </c>
      <c r="I15" s="2" t="n">
        <v>0.345</v>
      </c>
      <c r="J15" s="2" t="n">
        <f aca="false">H15+(M15/F15)</f>
        <v>0.344999999999999</v>
      </c>
      <c r="K15" s="0" t="n">
        <v>2.7</v>
      </c>
      <c r="L15" s="5" t="n">
        <f aca="false">(+I15+K15)*-F15</f>
        <v>-35315.91</v>
      </c>
      <c r="M15" s="3" t="n">
        <f aca="false">(+I15-H15)*F15</f>
        <v>-38911.29</v>
      </c>
      <c r="N15" s="3" t="n">
        <f aca="false">(+I15-H15)*G15</f>
        <v>-38713.31145</v>
      </c>
      <c r="O15" s="0" t="s">
        <v>22</v>
      </c>
      <c r="P15" s="0" t="s">
        <v>23</v>
      </c>
      <c r="Q15" s="0" t="s">
        <v>29</v>
      </c>
      <c r="R15" s="0" t="s">
        <v>30</v>
      </c>
      <c r="S15" s="0" t="n">
        <v>1</v>
      </c>
      <c r="T15" s="0" t="n">
        <v>1</v>
      </c>
    </row>
    <row r="16" customFormat="false" ht="12.75" hidden="false" customHeight="false" outlineLevel="0" collapsed="false">
      <c r="A16" s="0" t="n">
        <v>28280</v>
      </c>
      <c r="B16" s="4" t="n">
        <v>37155</v>
      </c>
      <c r="C16" s="4" t="n">
        <v>37288</v>
      </c>
      <c r="D16" s="0" t="n">
        <v>9996801</v>
      </c>
      <c r="E16" s="0" t="s">
        <v>25</v>
      </c>
      <c r="F16" s="1" t="n">
        <v>78400</v>
      </c>
      <c r="G16" s="1" t="n">
        <v>77873.52</v>
      </c>
      <c r="H16" s="0" t="n">
        <v>-0.0225</v>
      </c>
      <c r="I16" s="2" t="n">
        <v>0.1</v>
      </c>
      <c r="J16" s="2" t="n">
        <f aca="false">H16+(M16/F16)</f>
        <v>0.1</v>
      </c>
      <c r="K16" s="0" t="n">
        <v>2.79</v>
      </c>
      <c r="L16" s="5" t="n">
        <f aca="false">(+I16+K16)*-F16</f>
        <v>-226576</v>
      </c>
      <c r="M16" s="3" t="n">
        <f aca="false">(+I16-H16)*F16</f>
        <v>9604</v>
      </c>
      <c r="N16" s="3" t="n">
        <f aca="false">(+I16-H16)*G16</f>
        <v>9539.5062</v>
      </c>
      <c r="O16" s="0" t="s">
        <v>22</v>
      </c>
      <c r="P16" s="0" t="s">
        <v>23</v>
      </c>
      <c r="Q16" s="0" t="s">
        <v>26</v>
      </c>
      <c r="R16" s="0" t="s">
        <v>27</v>
      </c>
      <c r="S16" s="0" t="n">
        <v>1</v>
      </c>
      <c r="T16" s="0" t="n">
        <v>1</v>
      </c>
    </row>
    <row r="17" customFormat="false" ht="12.75" hidden="false" customHeight="false" outlineLevel="0" collapsed="false">
      <c r="A17" s="0" t="n">
        <v>24545</v>
      </c>
      <c r="B17" s="4" t="n">
        <v>37018</v>
      </c>
      <c r="C17" s="4" t="n">
        <v>37288</v>
      </c>
      <c r="D17" s="0" t="n">
        <v>9993196</v>
      </c>
      <c r="E17" s="0" t="s">
        <v>28</v>
      </c>
      <c r="F17" s="1" t="n">
        <v>-74286</v>
      </c>
      <c r="G17" s="1" t="n">
        <v>-73787.14</v>
      </c>
      <c r="H17" s="0" t="n">
        <v>3.7</v>
      </c>
      <c r="I17" s="2" t="n">
        <v>0.085</v>
      </c>
      <c r="J17" s="2" t="n">
        <f aca="false">H17+(M17/F17)</f>
        <v>0.085</v>
      </c>
      <c r="K17" s="0" t="n">
        <v>2.79</v>
      </c>
      <c r="L17" s="5" t="n">
        <f aca="false">(+I17+K17)*-F17</f>
        <v>213572.25</v>
      </c>
      <c r="M17" s="3" t="n">
        <f aca="false">(+I17-H17)*F17</f>
        <v>268543.89</v>
      </c>
      <c r="N17" s="3" t="n">
        <f aca="false">(+I17-H17)*G17</f>
        <v>266740.5111</v>
      </c>
      <c r="O17" s="0" t="s">
        <v>22</v>
      </c>
      <c r="P17" s="0" t="s">
        <v>23</v>
      </c>
      <c r="Q17" s="0" t="s">
        <v>29</v>
      </c>
      <c r="R17" s="0" t="s">
        <v>30</v>
      </c>
      <c r="S17" s="0" t="n">
        <v>0</v>
      </c>
      <c r="T17" s="0" t="n">
        <v>1</v>
      </c>
    </row>
    <row r="18" customFormat="false" ht="12.75" hidden="false" customHeight="false" outlineLevel="0" collapsed="false">
      <c r="A18" s="0" t="n">
        <v>28050</v>
      </c>
      <c r="B18" s="4" t="n">
        <v>37140</v>
      </c>
      <c r="C18" s="4" t="n">
        <v>37288</v>
      </c>
      <c r="D18" s="0" t="n">
        <v>9996667</v>
      </c>
      <c r="E18" s="0" t="s">
        <v>28</v>
      </c>
      <c r="F18" s="1" t="n">
        <v>-59961</v>
      </c>
      <c r="G18" s="1" t="n">
        <v>-59558.34</v>
      </c>
      <c r="H18" s="0" t="n">
        <v>0.27</v>
      </c>
      <c r="I18" s="2" t="n">
        <v>0.085</v>
      </c>
      <c r="J18" s="2" t="n">
        <f aca="false">H18+(M18/F18)</f>
        <v>0.085</v>
      </c>
      <c r="K18" s="0" t="n">
        <v>2.79</v>
      </c>
      <c r="L18" s="5" t="n">
        <f aca="false">(+I18+K18)*-F18</f>
        <v>172387.875</v>
      </c>
      <c r="M18" s="3" t="n">
        <f aca="false">(+I18-H18)*F18</f>
        <v>11092.785</v>
      </c>
      <c r="N18" s="3" t="n">
        <f aca="false">(+I18-H18)*G18</f>
        <v>11018.2929</v>
      </c>
      <c r="O18" s="0" t="s">
        <v>22</v>
      </c>
      <c r="P18" s="0" t="s">
        <v>23</v>
      </c>
      <c r="Q18" s="0" t="s">
        <v>29</v>
      </c>
      <c r="R18" s="0" t="s">
        <v>30</v>
      </c>
      <c r="S18" s="0" t="n">
        <v>0</v>
      </c>
      <c r="T18" s="0" t="n">
        <v>1</v>
      </c>
    </row>
    <row r="19" customFormat="false" ht="12.75" hidden="false" customHeight="false" outlineLevel="0" collapsed="false">
      <c r="A19" s="0" t="n">
        <v>24196</v>
      </c>
      <c r="B19" s="4" t="n">
        <v>36998</v>
      </c>
      <c r="C19" s="4" t="n">
        <v>37288</v>
      </c>
      <c r="D19" s="0" t="n">
        <v>9992868</v>
      </c>
      <c r="E19" s="0" t="s">
        <v>28</v>
      </c>
      <c r="F19" s="1" t="n">
        <v>93105</v>
      </c>
      <c r="G19" s="1" t="n">
        <v>92479.77</v>
      </c>
      <c r="H19" s="0" t="n">
        <v>6.785</v>
      </c>
      <c r="I19" s="2" t="n">
        <v>0.335</v>
      </c>
      <c r="J19" s="2" t="n">
        <f aca="false">H19+(M19/F19)</f>
        <v>3.125</v>
      </c>
      <c r="K19" s="0" t="n">
        <v>2.79</v>
      </c>
      <c r="L19" s="5" t="n">
        <f aca="false">(+I19+K19)*-F19</f>
        <v>-290953.125</v>
      </c>
      <c r="M19" s="3" t="n">
        <f aca="false">((+K19+I19)-H19)*F19</f>
        <v>-340764.3</v>
      </c>
      <c r="N19" s="3" t="n">
        <f aca="false">((+I19+K19)-H19)*G19</f>
        <v>-338475.9582</v>
      </c>
      <c r="O19" s="0" t="s">
        <v>31</v>
      </c>
      <c r="P19" s="0" t="s">
        <v>23</v>
      </c>
      <c r="Q19" s="0" t="s">
        <v>32</v>
      </c>
      <c r="R19" s="0" t="s">
        <v>30</v>
      </c>
      <c r="S19" s="0" t="n">
        <v>1</v>
      </c>
      <c r="T19" s="0" t="n">
        <v>1</v>
      </c>
    </row>
    <row r="20" customFormat="false" ht="12.75" hidden="false" customHeight="false" outlineLevel="0" collapsed="false">
      <c r="A20" s="0" t="n">
        <v>24197</v>
      </c>
      <c r="B20" s="4" t="n">
        <v>36998</v>
      </c>
      <c r="C20" s="4" t="n">
        <v>37288</v>
      </c>
      <c r="D20" s="0" t="n">
        <v>9992868</v>
      </c>
      <c r="E20" s="0" t="s">
        <v>28</v>
      </c>
      <c r="F20" s="1" t="n">
        <v>73959</v>
      </c>
      <c r="G20" s="1" t="n">
        <v>73462.34</v>
      </c>
      <c r="H20" s="0" t="n">
        <v>6.785</v>
      </c>
      <c r="I20" s="2" t="n">
        <v>0.335</v>
      </c>
      <c r="J20" s="2" t="n">
        <f aca="false">H20+(M20/F20)</f>
        <v>3.125</v>
      </c>
      <c r="K20" s="0" t="n">
        <v>2.79</v>
      </c>
      <c r="L20" s="5" t="n">
        <f aca="false">(+I20+K20)*-F20</f>
        <v>-231121.875</v>
      </c>
      <c r="M20" s="3" t="n">
        <f aca="false">((+K20+I20)-H20)*F20</f>
        <v>-270689.94</v>
      </c>
      <c r="N20" s="3" t="n">
        <f aca="false">((+I20+K20)-H20)*G20</f>
        <v>-268872.1644</v>
      </c>
      <c r="O20" s="0" t="s">
        <v>31</v>
      </c>
      <c r="P20" s="0" t="s">
        <v>23</v>
      </c>
      <c r="Q20" s="0" t="s">
        <v>32</v>
      </c>
      <c r="R20" s="0" t="s">
        <v>30</v>
      </c>
      <c r="S20" s="0" t="n">
        <v>1</v>
      </c>
      <c r="T20" s="0" t="n">
        <v>1</v>
      </c>
    </row>
    <row r="21" customFormat="false" ht="12.75" hidden="false" customHeight="false" outlineLevel="0" collapsed="false">
      <c r="A21" s="0" t="n">
        <v>24221</v>
      </c>
      <c r="B21" s="4" t="n">
        <v>36999</v>
      </c>
      <c r="C21" s="4" t="n">
        <v>37288</v>
      </c>
      <c r="D21" s="0" t="n">
        <v>9993197</v>
      </c>
      <c r="E21" s="0" t="s">
        <v>28</v>
      </c>
      <c r="F21" s="1" t="n">
        <v>10779</v>
      </c>
      <c r="G21" s="1" t="n">
        <v>10706.62</v>
      </c>
      <c r="H21" s="0" t="n">
        <v>3.7</v>
      </c>
      <c r="I21" s="2" t="n">
        <v>0.335</v>
      </c>
      <c r="J21" s="2" t="n">
        <f aca="false">H21+(M21/F21)</f>
        <v>0.335</v>
      </c>
      <c r="K21" s="0" t="n">
        <v>2.79</v>
      </c>
      <c r="L21" s="5" t="n">
        <f aca="false">(+I21+K21)*-F21</f>
        <v>-33684.375</v>
      </c>
      <c r="M21" s="3" t="n">
        <f aca="false">(+I21-H21)*F21</f>
        <v>-36271.335</v>
      </c>
      <c r="N21" s="3" t="n">
        <f aca="false">(+I21-H21)*G21</f>
        <v>-36027.7763</v>
      </c>
      <c r="O21" s="0" t="s">
        <v>22</v>
      </c>
      <c r="P21" s="0" t="s">
        <v>23</v>
      </c>
      <c r="Q21" s="0" t="s">
        <v>29</v>
      </c>
      <c r="R21" s="0" t="s">
        <v>30</v>
      </c>
      <c r="S21" s="0" t="n">
        <v>1</v>
      </c>
      <c r="T21" s="0" t="n">
        <v>1</v>
      </c>
    </row>
    <row r="22" customFormat="false" ht="12.75" hidden="false" customHeight="false" outlineLevel="0" collapsed="false">
      <c r="A22" s="0" t="n">
        <v>28280</v>
      </c>
      <c r="B22" s="4" t="n">
        <v>37155</v>
      </c>
      <c r="C22" s="4" t="n">
        <v>37316</v>
      </c>
      <c r="D22" s="0" t="n">
        <v>9996801</v>
      </c>
      <c r="E22" s="0" t="s">
        <v>25</v>
      </c>
      <c r="F22" s="1" t="n">
        <v>86800</v>
      </c>
      <c r="G22" s="1" t="n">
        <v>86090.7</v>
      </c>
      <c r="H22" s="0" t="n">
        <v>-0.0225</v>
      </c>
      <c r="I22" s="2" t="n">
        <v>0.1</v>
      </c>
      <c r="J22" s="2" t="n">
        <f aca="false">H22+(M22/F22)</f>
        <v>0.1</v>
      </c>
      <c r="K22" s="0" t="n">
        <v>2.79</v>
      </c>
      <c r="L22" s="5" t="n">
        <f aca="false">(+I22+K22)*-F22</f>
        <v>-250852</v>
      </c>
      <c r="M22" s="3" t="n">
        <f aca="false">(+I22-H22)*F22</f>
        <v>10633</v>
      </c>
      <c r="N22" s="3" t="n">
        <f aca="false">(+I22-H22)*G22</f>
        <v>10546.11075</v>
      </c>
      <c r="O22" s="0" t="s">
        <v>22</v>
      </c>
      <c r="P22" s="0" t="s">
        <v>23</v>
      </c>
      <c r="Q22" s="0" t="s">
        <v>26</v>
      </c>
      <c r="R22" s="0" t="s">
        <v>27</v>
      </c>
      <c r="S22" s="0" t="n">
        <v>1</v>
      </c>
      <c r="T22" s="0" t="n">
        <v>1</v>
      </c>
    </row>
    <row r="23" customFormat="false" ht="12.75" hidden="false" customHeight="false" outlineLevel="0" collapsed="false">
      <c r="A23" s="0" t="n">
        <v>24545</v>
      </c>
      <c r="B23" s="4" t="n">
        <v>37018</v>
      </c>
      <c r="C23" s="4" t="n">
        <v>37316</v>
      </c>
      <c r="D23" s="0" t="n">
        <v>9993196</v>
      </c>
      <c r="E23" s="0" t="s">
        <v>28</v>
      </c>
      <c r="F23" s="1" t="n">
        <v>-68551</v>
      </c>
      <c r="G23" s="1" t="n">
        <v>-67990.82</v>
      </c>
      <c r="H23" s="0" t="n">
        <v>3.7</v>
      </c>
      <c r="I23" s="2" t="n">
        <v>0.07</v>
      </c>
      <c r="J23" s="2" t="n">
        <f aca="false">H23+(M23/F23)</f>
        <v>0.0699999999999998</v>
      </c>
      <c r="K23" s="0" t="n">
        <v>2.79</v>
      </c>
      <c r="L23" s="5" t="n">
        <f aca="false">(+I23+K23)*-F23</f>
        <v>196055.86</v>
      </c>
      <c r="M23" s="3" t="n">
        <f aca="false">(+I23-H23)*F23</f>
        <v>248840.13</v>
      </c>
      <c r="N23" s="3" t="n">
        <f aca="false">(+I23-H23)*G23</f>
        <v>246806.6766</v>
      </c>
      <c r="O23" s="0" t="s">
        <v>22</v>
      </c>
      <c r="P23" s="0" t="s">
        <v>23</v>
      </c>
      <c r="Q23" s="0" t="s">
        <v>29</v>
      </c>
      <c r="R23" s="0" t="s">
        <v>30</v>
      </c>
      <c r="S23" s="0" t="n">
        <v>0</v>
      </c>
      <c r="T23" s="0" t="n">
        <v>1</v>
      </c>
    </row>
    <row r="24" customFormat="false" ht="12.75" hidden="false" customHeight="false" outlineLevel="0" collapsed="false">
      <c r="A24" s="0" t="n">
        <v>28050</v>
      </c>
      <c r="B24" s="4" t="n">
        <v>37140</v>
      </c>
      <c r="C24" s="4" t="n">
        <v>37316</v>
      </c>
      <c r="D24" s="0" t="n">
        <v>9996667</v>
      </c>
      <c r="E24" s="0" t="s">
        <v>28</v>
      </c>
      <c r="F24" s="1" t="n">
        <v>-55027</v>
      </c>
      <c r="G24" s="1" t="n">
        <v>-54577.34</v>
      </c>
      <c r="H24" s="0" t="n">
        <v>0.27</v>
      </c>
      <c r="I24" s="2" t="n">
        <v>0.07</v>
      </c>
      <c r="J24" s="2" t="n">
        <f aca="false">H24+(M24/F24)</f>
        <v>0.07</v>
      </c>
      <c r="K24" s="0" t="n">
        <v>2.79</v>
      </c>
      <c r="L24" s="5" t="n">
        <f aca="false">(+I24+K24)*-F24</f>
        <v>157377.22</v>
      </c>
      <c r="M24" s="3" t="n">
        <f aca="false">(+I24-H24)*F24</f>
        <v>11005.4</v>
      </c>
      <c r="N24" s="3" t="n">
        <f aca="false">(+I24-H24)*G24</f>
        <v>10915.468</v>
      </c>
      <c r="O24" s="0" t="s">
        <v>22</v>
      </c>
      <c r="P24" s="0" t="s">
        <v>23</v>
      </c>
      <c r="Q24" s="0" t="s">
        <v>29</v>
      </c>
      <c r="R24" s="0" t="s">
        <v>30</v>
      </c>
      <c r="S24" s="0" t="n">
        <v>0</v>
      </c>
      <c r="T24" s="0" t="n">
        <v>1</v>
      </c>
    </row>
    <row r="25" customFormat="false" ht="12.75" hidden="false" customHeight="false" outlineLevel="0" collapsed="false">
      <c r="A25" s="0" t="n">
        <v>24196</v>
      </c>
      <c r="B25" s="4" t="n">
        <v>36998</v>
      </c>
      <c r="C25" s="4" t="n">
        <v>37316</v>
      </c>
      <c r="D25" s="0" t="n">
        <v>9992868</v>
      </c>
      <c r="E25" s="0" t="s">
        <v>28</v>
      </c>
      <c r="F25" s="1" t="n">
        <v>84040</v>
      </c>
      <c r="G25" s="1" t="n">
        <v>83353.25</v>
      </c>
      <c r="H25" s="0" t="n">
        <v>6.785</v>
      </c>
      <c r="I25" s="2" t="n">
        <v>0.32</v>
      </c>
      <c r="J25" s="2" t="n">
        <f aca="false">H25+(M25/F25)</f>
        <v>3.11</v>
      </c>
      <c r="K25" s="0" t="n">
        <v>2.79</v>
      </c>
      <c r="L25" s="5" t="n">
        <f aca="false">(+I25+K25)*-F25</f>
        <v>-261364.4</v>
      </c>
      <c r="M25" s="3" t="n">
        <f aca="false">((+K25+I25)-H25)*F25</f>
        <v>-308847</v>
      </c>
      <c r="N25" s="3" t="n">
        <f aca="false">((+I25+K25)-H25)*G25</f>
        <v>-306323.19375</v>
      </c>
      <c r="O25" s="0" t="s">
        <v>31</v>
      </c>
      <c r="P25" s="0" t="s">
        <v>23</v>
      </c>
      <c r="Q25" s="0" t="s">
        <v>32</v>
      </c>
      <c r="R25" s="0" t="s">
        <v>30</v>
      </c>
      <c r="S25" s="0" t="n">
        <v>1</v>
      </c>
      <c r="T25" s="0" t="n">
        <v>1</v>
      </c>
    </row>
    <row r="26" customFormat="false" ht="12.75" hidden="false" customHeight="false" outlineLevel="0" collapsed="false">
      <c r="A26" s="0" t="n">
        <v>24197</v>
      </c>
      <c r="B26" s="4" t="n">
        <v>36998</v>
      </c>
      <c r="C26" s="4" t="n">
        <v>37316</v>
      </c>
      <c r="D26" s="0" t="n">
        <v>9992868</v>
      </c>
      <c r="E26" s="0" t="s">
        <v>28</v>
      </c>
      <c r="F26" s="1" t="n">
        <v>68227</v>
      </c>
      <c r="G26" s="1" t="n">
        <v>67669.47</v>
      </c>
      <c r="H26" s="0" t="n">
        <v>6.785</v>
      </c>
      <c r="I26" s="2" t="n">
        <v>0.32</v>
      </c>
      <c r="J26" s="2" t="n">
        <f aca="false">H26+(M26/F26)</f>
        <v>3.11</v>
      </c>
      <c r="K26" s="0" t="n">
        <v>2.79</v>
      </c>
      <c r="L26" s="5" t="n">
        <f aca="false">(+I26+K26)*-F26</f>
        <v>-212185.97</v>
      </c>
      <c r="M26" s="3" t="n">
        <f aca="false">((+K26+I26)-H26)*F26</f>
        <v>-250734.225</v>
      </c>
      <c r="N26" s="3" t="n">
        <f aca="false">((+I26+K26)-H26)*G26</f>
        <v>-248685.30225</v>
      </c>
      <c r="O26" s="0" t="s">
        <v>31</v>
      </c>
      <c r="P26" s="0" t="s">
        <v>23</v>
      </c>
      <c r="Q26" s="0" t="s">
        <v>32</v>
      </c>
      <c r="R26" s="0" t="s">
        <v>30</v>
      </c>
      <c r="S26" s="0" t="n">
        <v>1</v>
      </c>
      <c r="T26" s="0" t="n">
        <v>1</v>
      </c>
    </row>
    <row r="27" customFormat="false" ht="12.75" hidden="false" customHeight="false" outlineLevel="0" collapsed="false">
      <c r="A27" s="0" t="n">
        <v>24221</v>
      </c>
      <c r="B27" s="4" t="n">
        <v>36999</v>
      </c>
      <c r="C27" s="4" t="n">
        <v>37316</v>
      </c>
      <c r="D27" s="0" t="n">
        <v>9993197</v>
      </c>
      <c r="E27" s="0" t="s">
        <v>28</v>
      </c>
      <c r="F27" s="1" t="n">
        <v>10993</v>
      </c>
      <c r="G27" s="1" t="n">
        <v>10903.17</v>
      </c>
      <c r="H27" s="0" t="n">
        <v>3.7</v>
      </c>
      <c r="I27" s="2" t="n">
        <v>0.32</v>
      </c>
      <c r="J27" s="2" t="n">
        <f aca="false">H27+(M27/F27)</f>
        <v>0.32</v>
      </c>
      <c r="K27" s="0" t="n">
        <v>2.79</v>
      </c>
      <c r="L27" s="5" t="n">
        <f aca="false">(+I27+K27)*-F27</f>
        <v>-34188.23</v>
      </c>
      <c r="M27" s="3" t="n">
        <f aca="false">(+I27-H27)*F27</f>
        <v>-37156.34</v>
      </c>
      <c r="N27" s="3" t="n">
        <f aca="false">(+I27-H27)*G27</f>
        <v>-36852.7146</v>
      </c>
      <c r="O27" s="0" t="s">
        <v>22</v>
      </c>
      <c r="P27" s="0" t="s">
        <v>23</v>
      </c>
      <c r="Q27" s="0" t="s">
        <v>29</v>
      </c>
      <c r="R27" s="0" t="s">
        <v>30</v>
      </c>
      <c r="S27" s="0" t="n">
        <v>1</v>
      </c>
      <c r="T27" s="0" t="n">
        <v>1</v>
      </c>
    </row>
    <row r="28" customFormat="false" ht="12.75" hidden="false" customHeight="false" outlineLevel="0" collapsed="false">
      <c r="A28" s="0" t="n">
        <v>24545</v>
      </c>
      <c r="B28" s="4" t="n">
        <v>37018</v>
      </c>
      <c r="C28" s="4" t="n">
        <v>37347</v>
      </c>
      <c r="D28" s="0" t="n">
        <v>9993196</v>
      </c>
      <c r="E28" s="0" t="s">
        <v>28</v>
      </c>
      <c r="F28" s="1" t="n">
        <v>-49718</v>
      </c>
      <c r="G28" s="1" t="n">
        <v>-49242.73</v>
      </c>
      <c r="H28" s="0" t="n">
        <v>3.7</v>
      </c>
      <c r="I28" s="2" t="n">
        <v>0</v>
      </c>
      <c r="J28" s="2" t="n">
        <f aca="false">H28+(M28/F28)</f>
        <v>0</v>
      </c>
      <c r="K28" s="0" t="n">
        <v>2.77</v>
      </c>
      <c r="L28" s="5" t="n">
        <f aca="false">(+I28+K28)*-F28</f>
        <v>137718.86</v>
      </c>
      <c r="M28" s="3" t="n">
        <f aca="false">(+I28-H28)*F28</f>
        <v>183956.6</v>
      </c>
      <c r="N28" s="3" t="n">
        <f aca="false">(+I28-H28)*G28</f>
        <v>182198.101</v>
      </c>
      <c r="O28" s="0" t="s">
        <v>22</v>
      </c>
      <c r="P28" s="0" t="s">
        <v>23</v>
      </c>
      <c r="Q28" s="0" t="s">
        <v>29</v>
      </c>
      <c r="R28" s="0" t="s">
        <v>30</v>
      </c>
      <c r="S28" s="0" t="n">
        <v>0</v>
      </c>
      <c r="T28" s="0" t="n">
        <v>1</v>
      </c>
    </row>
    <row r="29" customFormat="false" ht="12.75" hidden="false" customHeight="false" outlineLevel="0" collapsed="false">
      <c r="A29" s="0" t="n">
        <v>28050</v>
      </c>
      <c r="B29" s="4" t="n">
        <v>37140</v>
      </c>
      <c r="C29" s="4" t="n">
        <v>37347</v>
      </c>
      <c r="D29" s="0" t="n">
        <v>9996667</v>
      </c>
      <c r="E29" s="0" t="s">
        <v>28</v>
      </c>
      <c r="F29" s="1" t="n">
        <v>-38060</v>
      </c>
      <c r="G29" s="1" t="n">
        <v>-37696.17</v>
      </c>
      <c r="H29" s="0" t="n">
        <v>0.27</v>
      </c>
      <c r="I29" s="2" t="n">
        <v>0</v>
      </c>
      <c r="J29" s="2" t="n">
        <f aca="false">H29+(M29/F29)</f>
        <v>0</v>
      </c>
      <c r="K29" s="0" t="n">
        <v>2.77</v>
      </c>
      <c r="L29" s="5" t="n">
        <f aca="false">(+I29+K29)*-F29</f>
        <v>105426.2</v>
      </c>
      <c r="M29" s="3" t="n">
        <f aca="false">(+I29-H29)*F29</f>
        <v>10276.2</v>
      </c>
      <c r="N29" s="3" t="n">
        <f aca="false">(+I29-H29)*G29</f>
        <v>10177.9659</v>
      </c>
      <c r="O29" s="0" t="s">
        <v>22</v>
      </c>
      <c r="P29" s="0" t="s">
        <v>23</v>
      </c>
      <c r="Q29" s="0" t="s">
        <v>29</v>
      </c>
      <c r="R29" s="0" t="s">
        <v>30</v>
      </c>
      <c r="S29" s="0" t="n">
        <v>0</v>
      </c>
      <c r="T29" s="0" t="n">
        <v>1</v>
      </c>
    </row>
    <row r="30" customFormat="false" ht="12.75" hidden="false" customHeight="false" outlineLevel="0" collapsed="false">
      <c r="A30" s="0" t="n">
        <v>24196</v>
      </c>
      <c r="B30" s="4" t="n">
        <v>36998</v>
      </c>
      <c r="C30" s="4" t="n">
        <v>37347</v>
      </c>
      <c r="D30" s="0" t="n">
        <v>9992868</v>
      </c>
      <c r="E30" s="0" t="s">
        <v>28</v>
      </c>
      <c r="F30" s="1" t="n">
        <v>59495</v>
      </c>
      <c r="G30" s="1" t="n">
        <v>58926.27</v>
      </c>
      <c r="H30" s="0" t="n">
        <v>6.785</v>
      </c>
      <c r="I30" s="2" t="n">
        <v>0.25</v>
      </c>
      <c r="J30" s="2" t="n">
        <f aca="false">H30+(M30/F30)</f>
        <v>3.02</v>
      </c>
      <c r="K30" s="0" t="n">
        <v>2.77</v>
      </c>
      <c r="L30" s="5" t="n">
        <f aca="false">(+I30+K30)*-F30</f>
        <v>-179674.9</v>
      </c>
      <c r="M30" s="3" t="n">
        <f aca="false">((+K30+I30)-H30)*F30</f>
        <v>-223998.675</v>
      </c>
      <c r="N30" s="3" t="n">
        <f aca="false">((+I30+K30)-H30)*G30</f>
        <v>-221857.40655</v>
      </c>
      <c r="O30" s="0" t="s">
        <v>31</v>
      </c>
      <c r="P30" s="0" t="s">
        <v>23</v>
      </c>
      <c r="Q30" s="0" t="s">
        <v>32</v>
      </c>
      <c r="R30" s="0" t="s">
        <v>30</v>
      </c>
      <c r="S30" s="0" t="n">
        <v>1</v>
      </c>
      <c r="T30" s="0" t="n">
        <v>1</v>
      </c>
    </row>
    <row r="31" customFormat="false" ht="12.75" hidden="false" customHeight="false" outlineLevel="0" collapsed="false">
      <c r="A31" s="0" t="n">
        <v>24197</v>
      </c>
      <c r="B31" s="4" t="n">
        <v>36998</v>
      </c>
      <c r="C31" s="4" t="n">
        <v>37347</v>
      </c>
      <c r="D31" s="0" t="n">
        <v>9992868</v>
      </c>
      <c r="E31" s="0" t="s">
        <v>28</v>
      </c>
      <c r="F31" s="1" t="n">
        <v>49492</v>
      </c>
      <c r="G31" s="1" t="n">
        <v>49018.89</v>
      </c>
      <c r="H31" s="0" t="n">
        <v>6.785</v>
      </c>
      <c r="I31" s="2" t="n">
        <v>0.25</v>
      </c>
      <c r="J31" s="2" t="n">
        <f aca="false">H31+(M31/F31)</f>
        <v>3.02</v>
      </c>
      <c r="K31" s="0" t="n">
        <v>2.77</v>
      </c>
      <c r="L31" s="5" t="n">
        <f aca="false">(+I31+K31)*-F31</f>
        <v>-149465.84</v>
      </c>
      <c r="M31" s="3" t="n">
        <f aca="false">((+K31+I31)-H31)*F31</f>
        <v>-186337.38</v>
      </c>
      <c r="N31" s="3" t="n">
        <f aca="false">((+I31+K31)-H31)*G31</f>
        <v>-184556.12085</v>
      </c>
      <c r="O31" s="0" t="s">
        <v>31</v>
      </c>
      <c r="P31" s="0" t="s">
        <v>23</v>
      </c>
      <c r="Q31" s="0" t="s">
        <v>32</v>
      </c>
      <c r="R31" s="0" t="s">
        <v>30</v>
      </c>
      <c r="S31" s="0" t="n">
        <v>1</v>
      </c>
      <c r="T31" s="0" t="n">
        <v>1</v>
      </c>
    </row>
    <row r="32" customFormat="false" ht="12.75" hidden="false" customHeight="false" outlineLevel="0" collapsed="false">
      <c r="A32" s="0" t="n">
        <v>24221</v>
      </c>
      <c r="B32" s="4" t="n">
        <v>36999</v>
      </c>
      <c r="C32" s="4" t="n">
        <v>37347</v>
      </c>
      <c r="D32" s="0" t="n">
        <v>9993197</v>
      </c>
      <c r="E32" s="0" t="s">
        <v>28</v>
      </c>
      <c r="F32" s="1" t="n">
        <v>8802</v>
      </c>
      <c r="G32" s="1" t="n">
        <v>8717.86</v>
      </c>
      <c r="H32" s="0" t="n">
        <v>3.7</v>
      </c>
      <c r="I32" s="2" t="n">
        <v>0.25</v>
      </c>
      <c r="J32" s="2" t="n">
        <f aca="false">H32+(M32/F32)</f>
        <v>0.25</v>
      </c>
      <c r="K32" s="0" t="n">
        <v>2.77</v>
      </c>
      <c r="L32" s="5" t="n">
        <f aca="false">(+I32+K32)*-F32</f>
        <v>-26582.04</v>
      </c>
      <c r="M32" s="3" t="n">
        <f aca="false">(+I32-H32)*F32</f>
        <v>-30366.9</v>
      </c>
      <c r="N32" s="3" t="n">
        <f aca="false">(+I32-H32)*G32</f>
        <v>-30076.617</v>
      </c>
      <c r="O32" s="0" t="s">
        <v>22</v>
      </c>
      <c r="P32" s="0" t="s">
        <v>23</v>
      </c>
      <c r="Q32" s="0" t="s">
        <v>29</v>
      </c>
      <c r="R32" s="0" t="s">
        <v>30</v>
      </c>
      <c r="S32" s="0" t="n">
        <v>1</v>
      </c>
      <c r="T32" s="0" t="n">
        <v>1</v>
      </c>
    </row>
    <row r="33" customFormat="false" ht="12.75" hidden="false" customHeight="false" outlineLevel="0" collapsed="false">
      <c r="A33" s="0" t="n">
        <v>24545</v>
      </c>
      <c r="B33" s="4" t="n">
        <v>37018</v>
      </c>
      <c r="C33" s="4" t="n">
        <v>37377</v>
      </c>
      <c r="D33" s="0" t="n">
        <v>9993196</v>
      </c>
      <c r="E33" s="0" t="s">
        <v>28</v>
      </c>
      <c r="F33" s="1" t="n">
        <v>-37361</v>
      </c>
      <c r="G33" s="1" t="n">
        <v>-36940.78</v>
      </c>
      <c r="H33" s="0" t="n">
        <v>3.7</v>
      </c>
      <c r="I33" s="2" t="n">
        <v>0.01</v>
      </c>
      <c r="J33" s="2" t="n">
        <f aca="false">H33+(M33/F33)</f>
        <v>0.00999999999999934</v>
      </c>
      <c r="K33" s="0" t="n">
        <v>2.82</v>
      </c>
      <c r="L33" s="5" t="n">
        <f aca="false">(+I33+K33)*-F33</f>
        <v>105731.63</v>
      </c>
      <c r="M33" s="3" t="n">
        <f aca="false">(+I33-H33)*F33</f>
        <v>137862.09</v>
      </c>
      <c r="N33" s="3" t="n">
        <f aca="false">(+I33-H33)*G33</f>
        <v>136311.4782</v>
      </c>
      <c r="O33" s="0" t="s">
        <v>22</v>
      </c>
      <c r="P33" s="0" t="s">
        <v>23</v>
      </c>
      <c r="Q33" s="0" t="s">
        <v>29</v>
      </c>
      <c r="R33" s="0" t="s">
        <v>30</v>
      </c>
      <c r="S33" s="0" t="n">
        <v>0</v>
      </c>
      <c r="T33" s="0" t="n">
        <v>1</v>
      </c>
    </row>
    <row r="34" customFormat="false" ht="12.75" hidden="false" customHeight="false" outlineLevel="0" collapsed="false">
      <c r="A34" s="0" t="n">
        <v>28050</v>
      </c>
      <c r="B34" s="4" t="n">
        <v>37140</v>
      </c>
      <c r="C34" s="4" t="n">
        <v>37377</v>
      </c>
      <c r="D34" s="0" t="n">
        <v>9996667</v>
      </c>
      <c r="E34" s="0" t="s">
        <v>28</v>
      </c>
      <c r="F34" s="1" t="n">
        <v>-28530</v>
      </c>
      <c r="G34" s="1" t="n">
        <v>-28209.11</v>
      </c>
      <c r="H34" s="0" t="n">
        <v>0.27</v>
      </c>
      <c r="I34" s="2" t="n">
        <v>0.01</v>
      </c>
      <c r="J34" s="2" t="n">
        <f aca="false">H34+(M34/F34)</f>
        <v>0.01</v>
      </c>
      <c r="K34" s="0" t="n">
        <v>2.82</v>
      </c>
      <c r="L34" s="5" t="n">
        <f aca="false">(+I34+K34)*-F34</f>
        <v>80739.9</v>
      </c>
      <c r="M34" s="3" t="n">
        <f aca="false">(+I34-H34)*F34</f>
        <v>7417.8</v>
      </c>
      <c r="N34" s="3" t="n">
        <f aca="false">(+I34-H34)*G34</f>
        <v>7334.3686</v>
      </c>
      <c r="O34" s="0" t="s">
        <v>22</v>
      </c>
      <c r="P34" s="0" t="s">
        <v>23</v>
      </c>
      <c r="Q34" s="0" t="s">
        <v>29</v>
      </c>
      <c r="R34" s="0" t="s">
        <v>30</v>
      </c>
      <c r="S34" s="0" t="n">
        <v>0</v>
      </c>
      <c r="T34" s="0" t="n">
        <v>1</v>
      </c>
    </row>
    <row r="35" customFormat="false" ht="12.75" hidden="false" customHeight="false" outlineLevel="0" collapsed="false">
      <c r="A35" s="0" t="n">
        <v>24196</v>
      </c>
      <c r="B35" s="4" t="n">
        <v>36998</v>
      </c>
      <c r="C35" s="4" t="n">
        <v>37377</v>
      </c>
      <c r="D35" s="0" t="n">
        <v>9992868</v>
      </c>
      <c r="E35" s="0" t="s">
        <v>28</v>
      </c>
      <c r="F35" s="1" t="n">
        <v>43648</v>
      </c>
      <c r="G35" s="1" t="n">
        <v>43157.07</v>
      </c>
      <c r="H35" s="0" t="n">
        <v>6.785</v>
      </c>
      <c r="I35" s="2" t="n">
        <v>0.26</v>
      </c>
      <c r="J35" s="2" t="n">
        <f aca="false">H35+(M35/F35)</f>
        <v>3.08</v>
      </c>
      <c r="K35" s="0" t="n">
        <v>2.82</v>
      </c>
      <c r="L35" s="5" t="n">
        <f aca="false">(+I35+K35)*-F35</f>
        <v>-134435.84</v>
      </c>
      <c r="M35" s="3" t="n">
        <f aca="false">((+K35+I35)-H35)*F35</f>
        <v>-161715.84</v>
      </c>
      <c r="N35" s="3" t="n">
        <f aca="false">((+I35+K35)-H35)*G35</f>
        <v>-159896.94435</v>
      </c>
      <c r="O35" s="0" t="s">
        <v>31</v>
      </c>
      <c r="P35" s="0" t="s">
        <v>23</v>
      </c>
      <c r="Q35" s="0" t="s">
        <v>32</v>
      </c>
      <c r="R35" s="0" t="s">
        <v>30</v>
      </c>
      <c r="S35" s="0" t="n">
        <v>1</v>
      </c>
      <c r="T35" s="0" t="n">
        <v>1</v>
      </c>
    </row>
    <row r="36" customFormat="false" ht="12.75" hidden="false" customHeight="false" outlineLevel="0" collapsed="false">
      <c r="A36" s="0" t="n">
        <v>24197</v>
      </c>
      <c r="B36" s="4" t="n">
        <v>36998</v>
      </c>
      <c r="C36" s="4" t="n">
        <v>37377</v>
      </c>
      <c r="D36" s="0" t="n">
        <v>9992868</v>
      </c>
      <c r="E36" s="0" t="s">
        <v>28</v>
      </c>
      <c r="F36" s="1" t="n">
        <v>37189</v>
      </c>
      <c r="G36" s="1" t="n">
        <v>36770.72</v>
      </c>
      <c r="H36" s="0" t="n">
        <v>6.785</v>
      </c>
      <c r="I36" s="2" t="n">
        <v>0.26</v>
      </c>
      <c r="J36" s="2" t="n">
        <f aca="false">H36+(M36/F36)</f>
        <v>3.08</v>
      </c>
      <c r="K36" s="0" t="n">
        <v>2.82</v>
      </c>
      <c r="L36" s="5" t="n">
        <f aca="false">(+I36+K36)*-F36</f>
        <v>-114542.12</v>
      </c>
      <c r="M36" s="3" t="n">
        <f aca="false">((+K36+I36)-H36)*F36</f>
        <v>-137785.245</v>
      </c>
      <c r="N36" s="3" t="n">
        <f aca="false">((+I36+K36)-H36)*G36</f>
        <v>-136235.5176</v>
      </c>
      <c r="O36" s="0" t="s">
        <v>31</v>
      </c>
      <c r="P36" s="0" t="s">
        <v>23</v>
      </c>
      <c r="Q36" s="0" t="s">
        <v>32</v>
      </c>
      <c r="R36" s="0" t="s">
        <v>30</v>
      </c>
      <c r="S36" s="0" t="n">
        <v>1</v>
      </c>
      <c r="T36" s="0" t="n">
        <v>1</v>
      </c>
    </row>
    <row r="37" customFormat="false" ht="12.75" hidden="false" customHeight="false" outlineLevel="0" collapsed="false">
      <c r="A37" s="0" t="n">
        <v>24221</v>
      </c>
      <c r="B37" s="4" t="n">
        <v>36999</v>
      </c>
      <c r="C37" s="4" t="n">
        <v>37377</v>
      </c>
      <c r="D37" s="0" t="n">
        <v>9993197</v>
      </c>
      <c r="E37" s="0" t="s">
        <v>28</v>
      </c>
      <c r="F37" s="1" t="n">
        <v>7211</v>
      </c>
      <c r="G37" s="1" t="n">
        <v>7129.89</v>
      </c>
      <c r="H37" s="0" t="n">
        <v>3.7</v>
      </c>
      <c r="I37" s="2" t="n">
        <v>0.26</v>
      </c>
      <c r="J37" s="2" t="n">
        <f aca="false">H37+(M37/F37)</f>
        <v>0.26</v>
      </c>
      <c r="K37" s="0" t="n">
        <v>2.82</v>
      </c>
      <c r="L37" s="5" t="n">
        <f aca="false">(+I37+K37)*-F37</f>
        <v>-22209.88</v>
      </c>
      <c r="M37" s="3" t="n">
        <f aca="false">(+I37-H37)*F37</f>
        <v>-24805.84</v>
      </c>
      <c r="N37" s="3" t="n">
        <f aca="false">(+I37-H37)*G37</f>
        <v>-24526.8216</v>
      </c>
      <c r="O37" s="0" t="s">
        <v>22</v>
      </c>
      <c r="P37" s="0" t="s">
        <v>23</v>
      </c>
      <c r="Q37" s="0" t="s">
        <v>29</v>
      </c>
      <c r="R37" s="0" t="s">
        <v>30</v>
      </c>
      <c r="S37" s="0" t="n">
        <v>1</v>
      </c>
      <c r="T37" s="0" t="n">
        <v>1</v>
      </c>
    </row>
    <row r="38" customFormat="false" ht="12.75" hidden="false" customHeight="false" outlineLevel="0" collapsed="false">
      <c r="A38" s="0" t="n">
        <v>24545</v>
      </c>
      <c r="B38" s="4" t="n">
        <v>37018</v>
      </c>
      <c r="C38" s="4" t="n">
        <v>37408</v>
      </c>
      <c r="D38" s="0" t="n">
        <v>9993196</v>
      </c>
      <c r="E38" s="0" t="s">
        <v>28</v>
      </c>
      <c r="F38" s="1" t="n">
        <v>-27845</v>
      </c>
      <c r="G38" s="1" t="n">
        <v>-27482.75</v>
      </c>
      <c r="H38" s="0" t="n">
        <v>3.7</v>
      </c>
      <c r="I38" s="2" t="n">
        <v>0.09</v>
      </c>
      <c r="J38" s="2" t="n">
        <f aca="false">H38+(M38/F38)</f>
        <v>0.0899999999999999</v>
      </c>
      <c r="K38" s="0" t="n">
        <v>2.87</v>
      </c>
      <c r="L38" s="5" t="n">
        <f aca="false">(+I38+K38)*-F38</f>
        <v>82421.2</v>
      </c>
      <c r="M38" s="3" t="n">
        <f aca="false">(+I38-H38)*F38</f>
        <v>100520.45</v>
      </c>
      <c r="N38" s="3" t="n">
        <f aca="false">(+I38-H38)*G38</f>
        <v>99212.7275</v>
      </c>
      <c r="O38" s="0" t="s">
        <v>22</v>
      </c>
      <c r="P38" s="0" t="s">
        <v>23</v>
      </c>
      <c r="Q38" s="0" t="s">
        <v>29</v>
      </c>
      <c r="R38" s="0" t="s">
        <v>30</v>
      </c>
      <c r="S38" s="0" t="n">
        <v>0</v>
      </c>
      <c r="T38" s="0" t="n">
        <v>1</v>
      </c>
    </row>
    <row r="39" customFormat="false" ht="12.75" hidden="false" customHeight="false" outlineLevel="0" collapsed="false">
      <c r="A39" s="0" t="n">
        <v>28050</v>
      </c>
      <c r="B39" s="4" t="n">
        <v>37140</v>
      </c>
      <c r="C39" s="4" t="n">
        <v>37408</v>
      </c>
      <c r="D39" s="0" t="n">
        <v>9996667</v>
      </c>
      <c r="E39" s="0" t="s">
        <v>28</v>
      </c>
      <c r="F39" s="1" t="n">
        <v>-21117</v>
      </c>
      <c r="G39" s="1" t="n">
        <v>-20842.28</v>
      </c>
      <c r="H39" s="0" t="n">
        <v>0.27</v>
      </c>
      <c r="I39" s="2" t="n">
        <v>0.09</v>
      </c>
      <c r="J39" s="2" t="n">
        <f aca="false">H39+(M39/F39)</f>
        <v>0.09</v>
      </c>
      <c r="K39" s="0" t="n">
        <v>2.87</v>
      </c>
      <c r="L39" s="5" t="n">
        <f aca="false">(+I39+K39)*-F39</f>
        <v>62506.32</v>
      </c>
      <c r="M39" s="3" t="n">
        <f aca="false">(+I39-H39)*F39</f>
        <v>3801.06</v>
      </c>
      <c r="N39" s="3" t="n">
        <f aca="false">(+I39-H39)*G39</f>
        <v>3751.6104</v>
      </c>
      <c r="O39" s="0" t="s">
        <v>22</v>
      </c>
      <c r="P39" s="0" t="s">
        <v>23</v>
      </c>
      <c r="Q39" s="0" t="s">
        <v>29</v>
      </c>
      <c r="R39" s="0" t="s">
        <v>30</v>
      </c>
      <c r="S39" s="0" t="n">
        <v>0</v>
      </c>
      <c r="T39" s="0" t="n">
        <v>1</v>
      </c>
    </row>
    <row r="40" customFormat="false" ht="12.75" hidden="false" customHeight="false" outlineLevel="0" collapsed="false">
      <c r="A40" s="0" t="n">
        <v>24196</v>
      </c>
      <c r="B40" s="4" t="n">
        <v>36998</v>
      </c>
      <c r="C40" s="4" t="n">
        <v>37408</v>
      </c>
      <c r="D40" s="0" t="n">
        <v>9992868</v>
      </c>
      <c r="E40" s="0" t="s">
        <v>28</v>
      </c>
      <c r="F40" s="1" t="n">
        <v>31733</v>
      </c>
      <c r="G40" s="1" t="n">
        <v>31320.17</v>
      </c>
      <c r="H40" s="0" t="n">
        <v>6.785</v>
      </c>
      <c r="I40" s="2" t="n">
        <v>0.34</v>
      </c>
      <c r="J40" s="2" t="n">
        <f aca="false">H40+(M40/F40)</f>
        <v>3.21</v>
      </c>
      <c r="K40" s="0" t="n">
        <v>2.87</v>
      </c>
      <c r="L40" s="5" t="n">
        <f aca="false">(+I40+K40)*-F40</f>
        <v>-101862.93</v>
      </c>
      <c r="M40" s="3" t="n">
        <f aca="false">((+K40+I40)-H40)*F40</f>
        <v>-113445.475</v>
      </c>
      <c r="N40" s="3" t="n">
        <f aca="false">((+I40+K40)-H40)*G40</f>
        <v>-111969.60775</v>
      </c>
      <c r="O40" s="0" t="s">
        <v>31</v>
      </c>
      <c r="P40" s="0" t="s">
        <v>23</v>
      </c>
      <c r="Q40" s="0" t="s">
        <v>32</v>
      </c>
      <c r="R40" s="0" t="s">
        <v>30</v>
      </c>
      <c r="S40" s="0" t="n">
        <v>1</v>
      </c>
      <c r="T40" s="0" t="n">
        <v>1</v>
      </c>
    </row>
    <row r="41" customFormat="false" ht="12.75" hidden="false" customHeight="false" outlineLevel="0" collapsed="false">
      <c r="A41" s="0" t="n">
        <v>24197</v>
      </c>
      <c r="B41" s="4" t="n">
        <v>36998</v>
      </c>
      <c r="C41" s="4" t="n">
        <v>37408</v>
      </c>
      <c r="D41" s="0" t="n">
        <v>9992868</v>
      </c>
      <c r="E41" s="0" t="s">
        <v>28</v>
      </c>
      <c r="F41" s="1" t="n">
        <v>27722</v>
      </c>
      <c r="G41" s="1" t="n">
        <v>27361.35</v>
      </c>
      <c r="H41" s="0" t="n">
        <v>6.785</v>
      </c>
      <c r="I41" s="2" t="n">
        <v>0.34</v>
      </c>
      <c r="J41" s="2" t="n">
        <f aca="false">H41+(M41/F41)</f>
        <v>3.21</v>
      </c>
      <c r="K41" s="0" t="n">
        <v>2.87</v>
      </c>
      <c r="L41" s="5" t="n">
        <f aca="false">(+I41+K41)*-F41</f>
        <v>-88987.62</v>
      </c>
      <c r="M41" s="3" t="n">
        <f aca="false">((+K41+I41)-H41)*F41</f>
        <v>-99106.15</v>
      </c>
      <c r="N41" s="3" t="n">
        <f aca="false">((+I41+K41)-H41)*G41</f>
        <v>-97816.82625</v>
      </c>
      <c r="O41" s="0" t="s">
        <v>31</v>
      </c>
      <c r="P41" s="0" t="s">
        <v>23</v>
      </c>
      <c r="Q41" s="0" t="s">
        <v>32</v>
      </c>
      <c r="R41" s="0" t="s">
        <v>30</v>
      </c>
      <c r="S41" s="0" t="n">
        <v>1</v>
      </c>
      <c r="T41" s="0" t="n">
        <v>1</v>
      </c>
    </row>
    <row r="42" customFormat="false" ht="12.75" hidden="false" customHeight="false" outlineLevel="0" collapsed="false">
      <c r="A42" s="0" t="n">
        <v>24221</v>
      </c>
      <c r="B42" s="4" t="n">
        <v>36999</v>
      </c>
      <c r="C42" s="4" t="n">
        <v>37408</v>
      </c>
      <c r="D42" s="0" t="n">
        <v>9993197</v>
      </c>
      <c r="E42" s="0" t="s">
        <v>28</v>
      </c>
      <c r="F42" s="1" t="n">
        <v>5826</v>
      </c>
      <c r="G42" s="1" t="n">
        <v>5750.21</v>
      </c>
      <c r="H42" s="0" t="n">
        <v>3.7</v>
      </c>
      <c r="I42" s="2" t="n">
        <v>0.34</v>
      </c>
      <c r="J42" s="2" t="n">
        <f aca="false">H42+(M42/F42)</f>
        <v>0.34</v>
      </c>
      <c r="K42" s="0" t="n">
        <v>2.87</v>
      </c>
      <c r="L42" s="5" t="n">
        <f aca="false">(+I42+K42)*-F42</f>
        <v>-18701.46</v>
      </c>
      <c r="M42" s="3" t="n">
        <f aca="false">(+I42-H42)*F42</f>
        <v>-19575.36</v>
      </c>
      <c r="N42" s="3" t="n">
        <f aca="false">(+I42-H42)*G42</f>
        <v>-19320.7056</v>
      </c>
      <c r="O42" s="0" t="s">
        <v>22</v>
      </c>
      <c r="P42" s="0" t="s">
        <v>23</v>
      </c>
      <c r="Q42" s="0" t="s">
        <v>29</v>
      </c>
      <c r="R42" s="0" t="s">
        <v>30</v>
      </c>
      <c r="S42" s="0" t="n">
        <v>1</v>
      </c>
      <c r="T42" s="0" t="n">
        <v>1</v>
      </c>
    </row>
    <row r="43" customFormat="false" ht="12.75" hidden="false" customHeight="false" outlineLevel="0" collapsed="false">
      <c r="A43" s="0" t="n">
        <v>24545</v>
      </c>
      <c r="B43" s="4" t="n">
        <v>37018</v>
      </c>
      <c r="C43" s="4" t="n">
        <v>37438</v>
      </c>
      <c r="D43" s="0" t="n">
        <v>9993196</v>
      </c>
      <c r="E43" s="0" t="s">
        <v>28</v>
      </c>
      <c r="F43" s="1" t="n">
        <v>-25359</v>
      </c>
      <c r="G43" s="1" t="n">
        <v>-24982.63</v>
      </c>
      <c r="H43" s="0" t="n">
        <v>3.7</v>
      </c>
      <c r="I43" s="2" t="n">
        <v>0.22</v>
      </c>
      <c r="J43" s="2" t="n">
        <f aca="false">H43+(M43/F43)</f>
        <v>0.220000000000001</v>
      </c>
      <c r="K43" s="0" t="n">
        <v>2.93</v>
      </c>
      <c r="L43" s="5" t="n">
        <f aca="false">(+I43+K43)*-F43</f>
        <v>79880.85</v>
      </c>
      <c r="M43" s="3" t="n">
        <f aca="false">(+I43-H43)*F43</f>
        <v>88249.32</v>
      </c>
      <c r="N43" s="3" t="n">
        <f aca="false">(+I43-H43)*G43</f>
        <v>86939.5524</v>
      </c>
      <c r="O43" s="0" t="s">
        <v>22</v>
      </c>
      <c r="P43" s="0" t="s">
        <v>23</v>
      </c>
      <c r="Q43" s="0" t="s">
        <v>29</v>
      </c>
      <c r="R43" s="0" t="s">
        <v>30</v>
      </c>
      <c r="S43" s="0" t="n">
        <v>0</v>
      </c>
      <c r="T43" s="0" t="n">
        <v>1</v>
      </c>
    </row>
    <row r="44" customFormat="false" ht="12.75" hidden="false" customHeight="false" outlineLevel="0" collapsed="false">
      <c r="A44" s="0" t="n">
        <v>28050</v>
      </c>
      <c r="B44" s="4" t="n">
        <v>37140</v>
      </c>
      <c r="C44" s="4" t="n">
        <v>37438</v>
      </c>
      <c r="D44" s="0" t="n">
        <v>9996667</v>
      </c>
      <c r="E44" s="0" t="s">
        <v>28</v>
      </c>
      <c r="F44" s="1" t="n">
        <v>-18850</v>
      </c>
      <c r="G44" s="1" t="n">
        <v>-18570.24</v>
      </c>
      <c r="H44" s="0" t="n">
        <v>0.27</v>
      </c>
      <c r="I44" s="2" t="n">
        <v>0.22</v>
      </c>
      <c r="J44" s="2" t="n">
        <f aca="false">H44+(M44/F44)</f>
        <v>0.22</v>
      </c>
      <c r="K44" s="0" t="n">
        <v>2.93</v>
      </c>
      <c r="L44" s="5" t="n">
        <f aca="false">(+I44+K44)*-F44</f>
        <v>59377.5</v>
      </c>
      <c r="M44" s="3" t="n">
        <f aca="false">(+I44-H44)*F44</f>
        <v>942.5</v>
      </c>
      <c r="N44" s="3" t="n">
        <f aca="false">(+I44-H44)*G44</f>
        <v>928.512</v>
      </c>
      <c r="O44" s="0" t="s">
        <v>22</v>
      </c>
      <c r="P44" s="0" t="s">
        <v>23</v>
      </c>
      <c r="Q44" s="0" t="s">
        <v>29</v>
      </c>
      <c r="R44" s="0" t="s">
        <v>30</v>
      </c>
      <c r="S44" s="0" t="n">
        <v>0</v>
      </c>
      <c r="T44" s="0" t="n">
        <v>1</v>
      </c>
    </row>
    <row r="45" customFormat="false" ht="12.75" hidden="false" customHeight="false" outlineLevel="0" collapsed="false">
      <c r="A45" s="0" t="n">
        <v>24196</v>
      </c>
      <c r="B45" s="4" t="n">
        <v>36998</v>
      </c>
      <c r="C45" s="4" t="n">
        <v>37438</v>
      </c>
      <c r="D45" s="0" t="n">
        <v>9992868</v>
      </c>
      <c r="E45" s="0" t="s">
        <v>28</v>
      </c>
      <c r="F45" s="1" t="n">
        <v>28196</v>
      </c>
      <c r="G45" s="1" t="n">
        <v>27777.53</v>
      </c>
      <c r="H45" s="0" t="n">
        <v>6.785</v>
      </c>
      <c r="I45" s="2" t="n">
        <v>0.47</v>
      </c>
      <c r="J45" s="2" t="n">
        <f aca="false">H45+(M45/F45)</f>
        <v>3.4</v>
      </c>
      <c r="K45" s="0" t="n">
        <v>2.93</v>
      </c>
      <c r="L45" s="5" t="n">
        <f aca="false">(+I45+K45)*-F45</f>
        <v>-95866.4</v>
      </c>
      <c r="M45" s="3" t="n">
        <f aca="false">((+K45+I45)-H45)*F45</f>
        <v>-95443.46</v>
      </c>
      <c r="N45" s="3" t="n">
        <f aca="false">((+I45+K45)-H45)*G45</f>
        <v>-94026.93905</v>
      </c>
      <c r="O45" s="0" t="s">
        <v>31</v>
      </c>
      <c r="P45" s="0" t="s">
        <v>23</v>
      </c>
      <c r="Q45" s="0" t="s">
        <v>32</v>
      </c>
      <c r="R45" s="0" t="s">
        <v>30</v>
      </c>
      <c r="S45" s="0" t="n">
        <v>1</v>
      </c>
      <c r="T45" s="0" t="n">
        <v>1</v>
      </c>
    </row>
    <row r="46" customFormat="false" ht="12.75" hidden="false" customHeight="false" outlineLevel="0" collapsed="false">
      <c r="A46" s="0" t="n">
        <v>24197</v>
      </c>
      <c r="B46" s="4" t="n">
        <v>36998</v>
      </c>
      <c r="C46" s="4" t="n">
        <v>37438</v>
      </c>
      <c r="D46" s="0" t="n">
        <v>9992868</v>
      </c>
      <c r="E46" s="0" t="s">
        <v>28</v>
      </c>
      <c r="F46" s="1" t="n">
        <v>25245</v>
      </c>
      <c r="G46" s="1" t="n">
        <v>24870.32</v>
      </c>
      <c r="H46" s="0" t="n">
        <v>6.785</v>
      </c>
      <c r="I46" s="2" t="n">
        <v>0.47</v>
      </c>
      <c r="J46" s="2" t="n">
        <f aca="false">H46+(M46/F46)</f>
        <v>3.4</v>
      </c>
      <c r="K46" s="0" t="n">
        <v>2.93</v>
      </c>
      <c r="L46" s="5" t="n">
        <f aca="false">(+I46+K46)*-F46</f>
        <v>-85833</v>
      </c>
      <c r="M46" s="3" t="n">
        <f aca="false">((+K46+I46)-H46)*F46</f>
        <v>-85454.325</v>
      </c>
      <c r="N46" s="3" t="n">
        <f aca="false">((+I46+K46)-H46)*G46</f>
        <v>-84186.0332</v>
      </c>
      <c r="O46" s="0" t="s">
        <v>31</v>
      </c>
      <c r="P46" s="0" t="s">
        <v>23</v>
      </c>
      <c r="Q46" s="0" t="s">
        <v>32</v>
      </c>
      <c r="R46" s="0" t="s">
        <v>30</v>
      </c>
      <c r="S46" s="0" t="n">
        <v>1</v>
      </c>
      <c r="T46" s="0" t="n">
        <v>1</v>
      </c>
    </row>
    <row r="47" customFormat="false" ht="12.75" hidden="false" customHeight="false" outlineLevel="0" collapsed="false">
      <c r="A47" s="0" t="n">
        <v>24221</v>
      </c>
      <c r="B47" s="4" t="n">
        <v>36999</v>
      </c>
      <c r="C47" s="4" t="n">
        <v>37438</v>
      </c>
      <c r="D47" s="0" t="n">
        <v>9993197</v>
      </c>
      <c r="E47" s="0" t="s">
        <v>28</v>
      </c>
      <c r="F47" s="1" t="n">
        <v>5701</v>
      </c>
      <c r="G47" s="1" t="n">
        <v>5616.39</v>
      </c>
      <c r="H47" s="0" t="n">
        <v>3.7</v>
      </c>
      <c r="I47" s="2" t="n">
        <v>0.47</v>
      </c>
      <c r="J47" s="2" t="n">
        <f aca="false">H47+(M47/F47)</f>
        <v>0.47</v>
      </c>
      <c r="K47" s="0" t="n">
        <v>2.93</v>
      </c>
      <c r="L47" s="5" t="n">
        <f aca="false">(+I47+K47)*-F47</f>
        <v>-19383.4</v>
      </c>
      <c r="M47" s="3" t="n">
        <f aca="false">(+I47-H47)*F47</f>
        <v>-18414.23</v>
      </c>
      <c r="N47" s="3" t="n">
        <f aca="false">(+I47-H47)*G47</f>
        <v>-18140.9397</v>
      </c>
      <c r="O47" s="0" t="s">
        <v>22</v>
      </c>
      <c r="P47" s="0" t="s">
        <v>23</v>
      </c>
      <c r="Q47" s="0" t="s">
        <v>29</v>
      </c>
      <c r="R47" s="0" t="s">
        <v>30</v>
      </c>
      <c r="S47" s="0" t="n">
        <v>1</v>
      </c>
      <c r="T47" s="0" t="n">
        <v>1</v>
      </c>
    </row>
    <row r="48" customFormat="false" ht="12.75" hidden="false" customHeight="false" outlineLevel="0" collapsed="false">
      <c r="A48" s="0" t="n">
        <v>24545</v>
      </c>
      <c r="B48" s="4" t="n">
        <v>37018</v>
      </c>
      <c r="C48" s="4" t="n">
        <v>37469</v>
      </c>
      <c r="D48" s="0" t="n">
        <v>9993196</v>
      </c>
      <c r="E48" s="0" t="s">
        <v>28</v>
      </c>
      <c r="F48" s="1" t="n">
        <v>-24436</v>
      </c>
      <c r="G48" s="1" t="n">
        <v>-24021.21</v>
      </c>
      <c r="H48" s="0" t="n">
        <v>3.7</v>
      </c>
      <c r="I48" s="2" t="n">
        <v>0.225</v>
      </c>
      <c r="J48" s="2" t="n">
        <f aca="false">H48+(M48/F48)</f>
        <v>0.225</v>
      </c>
      <c r="K48" s="0" t="n">
        <v>2.96</v>
      </c>
      <c r="L48" s="5" t="n">
        <f aca="false">(+I48+K48)*-F48</f>
        <v>77828.66</v>
      </c>
      <c r="M48" s="3" t="n">
        <f aca="false">(+I48-H48)*F48</f>
        <v>84915.1</v>
      </c>
      <c r="N48" s="3" t="n">
        <f aca="false">(+I48-H48)*G48</f>
        <v>83473.70475</v>
      </c>
      <c r="O48" s="0" t="s">
        <v>22</v>
      </c>
      <c r="P48" s="0" t="s">
        <v>23</v>
      </c>
      <c r="Q48" s="0" t="s">
        <v>29</v>
      </c>
      <c r="R48" s="0" t="s">
        <v>30</v>
      </c>
      <c r="S48" s="0" t="n">
        <v>0</v>
      </c>
      <c r="T48" s="0" t="n">
        <v>1</v>
      </c>
    </row>
    <row r="49" customFormat="false" ht="12.75" hidden="false" customHeight="false" outlineLevel="0" collapsed="false">
      <c r="A49" s="0" t="n">
        <v>28050</v>
      </c>
      <c r="B49" s="4" t="n">
        <v>37140</v>
      </c>
      <c r="C49" s="4" t="n">
        <v>37469</v>
      </c>
      <c r="D49" s="0" t="n">
        <v>9996667</v>
      </c>
      <c r="E49" s="0" t="s">
        <v>28</v>
      </c>
      <c r="F49" s="1" t="n">
        <v>-18065</v>
      </c>
      <c r="G49" s="1" t="n">
        <v>-17758.35</v>
      </c>
      <c r="H49" s="0" t="n">
        <v>0.27</v>
      </c>
      <c r="I49" s="2" t="n">
        <v>0.225</v>
      </c>
      <c r="J49" s="2" t="n">
        <f aca="false">H49+(M49/F49)</f>
        <v>0.225</v>
      </c>
      <c r="K49" s="0" t="n">
        <v>2.96</v>
      </c>
      <c r="L49" s="5" t="n">
        <f aca="false">(+I49+K49)*-F49</f>
        <v>57537.025</v>
      </c>
      <c r="M49" s="3" t="n">
        <f aca="false">(+I49-H49)*F49</f>
        <v>812.925</v>
      </c>
      <c r="N49" s="3" t="n">
        <f aca="false">(+I49-H49)*G49</f>
        <v>799.12575</v>
      </c>
      <c r="O49" s="0" t="s">
        <v>22</v>
      </c>
      <c r="P49" s="0" t="s">
        <v>23</v>
      </c>
      <c r="Q49" s="0" t="s">
        <v>29</v>
      </c>
      <c r="R49" s="0" t="s">
        <v>30</v>
      </c>
      <c r="S49" s="0" t="n">
        <v>0</v>
      </c>
      <c r="T49" s="0" t="n">
        <v>1</v>
      </c>
    </row>
    <row r="50" customFormat="false" ht="12.75" hidden="false" customHeight="false" outlineLevel="0" collapsed="false">
      <c r="A50" s="0" t="n">
        <v>24196</v>
      </c>
      <c r="B50" s="4" t="n">
        <v>36998</v>
      </c>
      <c r="C50" s="4" t="n">
        <v>37469</v>
      </c>
      <c r="D50" s="0" t="n">
        <v>9992868</v>
      </c>
      <c r="E50" s="0" t="s">
        <v>28</v>
      </c>
      <c r="F50" s="1" t="n">
        <v>26472</v>
      </c>
      <c r="G50" s="1" t="n">
        <v>26022.65</v>
      </c>
      <c r="H50" s="0" t="n">
        <v>6.785</v>
      </c>
      <c r="I50" s="2" t="n">
        <v>0.475</v>
      </c>
      <c r="J50" s="2" t="n">
        <f aca="false">H50+(M50/F50)</f>
        <v>3.435</v>
      </c>
      <c r="K50" s="0" t="n">
        <v>2.96</v>
      </c>
      <c r="L50" s="5" t="n">
        <f aca="false">(+I50+K50)*-F50</f>
        <v>-90931.32</v>
      </c>
      <c r="M50" s="3" t="n">
        <f aca="false">((+K50+I50)-H50)*F50</f>
        <v>-88681.2</v>
      </c>
      <c r="N50" s="3" t="n">
        <f aca="false">((+I50+K50)-H50)*G50</f>
        <v>-87175.8775</v>
      </c>
      <c r="O50" s="0" t="s">
        <v>31</v>
      </c>
      <c r="P50" s="0" t="s">
        <v>23</v>
      </c>
      <c r="Q50" s="0" t="s">
        <v>32</v>
      </c>
      <c r="R50" s="0" t="s">
        <v>30</v>
      </c>
      <c r="S50" s="0" t="n">
        <v>1</v>
      </c>
      <c r="T50" s="0" t="n">
        <v>1</v>
      </c>
    </row>
    <row r="51" customFormat="false" ht="12.75" hidden="false" customHeight="false" outlineLevel="0" collapsed="false">
      <c r="A51" s="0" t="n">
        <v>24197</v>
      </c>
      <c r="B51" s="4" t="n">
        <v>36998</v>
      </c>
      <c r="C51" s="4" t="n">
        <v>37469</v>
      </c>
      <c r="D51" s="0" t="n">
        <v>9992868</v>
      </c>
      <c r="E51" s="0" t="s">
        <v>28</v>
      </c>
      <c r="F51" s="1" t="n">
        <v>24327</v>
      </c>
      <c r="G51" s="1" t="n">
        <v>23914.06</v>
      </c>
      <c r="H51" s="0" t="n">
        <v>6.785</v>
      </c>
      <c r="I51" s="2" t="n">
        <v>0.475</v>
      </c>
      <c r="J51" s="2" t="n">
        <f aca="false">H51+(M51/F51)</f>
        <v>3.435</v>
      </c>
      <c r="K51" s="0" t="n">
        <v>2.96</v>
      </c>
      <c r="L51" s="5" t="n">
        <f aca="false">(+I51+K51)*-F51</f>
        <v>-83563.245</v>
      </c>
      <c r="M51" s="3" t="n">
        <f aca="false">((+K51+I51)-H51)*F51</f>
        <v>-81495.45</v>
      </c>
      <c r="N51" s="3" t="n">
        <f aca="false">((+I51+K51)-H51)*G51</f>
        <v>-80112.101</v>
      </c>
      <c r="O51" s="0" t="s">
        <v>31</v>
      </c>
      <c r="P51" s="0" t="s">
        <v>23</v>
      </c>
      <c r="Q51" s="0" t="s">
        <v>32</v>
      </c>
      <c r="R51" s="0" t="s">
        <v>30</v>
      </c>
      <c r="S51" s="0" t="n">
        <v>1</v>
      </c>
      <c r="T51" s="0" t="n">
        <v>1</v>
      </c>
    </row>
    <row r="52" customFormat="false" ht="12.75" hidden="false" customHeight="false" outlineLevel="0" collapsed="false">
      <c r="A52" s="0" t="n">
        <v>24221</v>
      </c>
      <c r="B52" s="4" t="n">
        <v>36999</v>
      </c>
      <c r="C52" s="4" t="n">
        <v>37469</v>
      </c>
      <c r="D52" s="0" t="n">
        <v>9993197</v>
      </c>
      <c r="E52" s="0" t="s">
        <v>28</v>
      </c>
      <c r="F52" s="1" t="n">
        <v>5888</v>
      </c>
      <c r="G52" s="1" t="n">
        <v>5788.05</v>
      </c>
      <c r="H52" s="0" t="n">
        <v>3.7</v>
      </c>
      <c r="I52" s="2" t="n">
        <v>0.475</v>
      </c>
      <c r="J52" s="2" t="n">
        <f aca="false">H52+(M52/F52)</f>
        <v>0.475</v>
      </c>
      <c r="K52" s="0" t="n">
        <v>2.96</v>
      </c>
      <c r="L52" s="5" t="n">
        <f aca="false">(+I52+K52)*-F52</f>
        <v>-20225.28</v>
      </c>
      <c r="M52" s="3" t="n">
        <f aca="false">(+I52-H52)*F52</f>
        <v>-18988.8</v>
      </c>
      <c r="N52" s="3" t="n">
        <f aca="false">(+I52-H52)*G52</f>
        <v>-18666.46125</v>
      </c>
      <c r="O52" s="0" t="s">
        <v>22</v>
      </c>
      <c r="P52" s="0" t="s">
        <v>23</v>
      </c>
      <c r="Q52" s="0" t="s">
        <v>29</v>
      </c>
      <c r="R52" s="0" t="s">
        <v>30</v>
      </c>
      <c r="S52" s="0" t="n">
        <v>1</v>
      </c>
      <c r="T52" s="0" t="n">
        <v>1</v>
      </c>
    </row>
    <row r="53" customFormat="false" ht="12.75" hidden="false" customHeight="false" outlineLevel="0" collapsed="false">
      <c r="A53" s="0" t="n">
        <v>24545</v>
      </c>
      <c r="B53" s="4" t="n">
        <v>37018</v>
      </c>
      <c r="C53" s="4" t="n">
        <v>37500</v>
      </c>
      <c r="D53" s="0" t="n">
        <v>9993196</v>
      </c>
      <c r="E53" s="0" t="s">
        <v>28</v>
      </c>
      <c r="F53" s="1" t="n">
        <v>-25595</v>
      </c>
      <c r="G53" s="1" t="n">
        <v>-25103.81</v>
      </c>
      <c r="H53" s="0" t="n">
        <v>3.7</v>
      </c>
      <c r="I53" s="2" t="n">
        <v>0.225</v>
      </c>
      <c r="J53" s="2" t="n">
        <f aca="false">H53+(M53/F53)</f>
        <v>0.225</v>
      </c>
      <c r="K53" s="0" t="n">
        <v>2.96</v>
      </c>
      <c r="L53" s="5" t="n">
        <f aca="false">(+I53+K53)*-F53</f>
        <v>81520.075</v>
      </c>
      <c r="M53" s="3" t="n">
        <f aca="false">(+I53-H53)*F53</f>
        <v>88942.625</v>
      </c>
      <c r="N53" s="3" t="n">
        <f aca="false">(+I53-H53)*G53</f>
        <v>87235.73975</v>
      </c>
      <c r="O53" s="0" t="s">
        <v>22</v>
      </c>
      <c r="P53" s="0" t="s">
        <v>23</v>
      </c>
      <c r="Q53" s="0" t="s">
        <v>29</v>
      </c>
      <c r="R53" s="0" t="s">
        <v>30</v>
      </c>
      <c r="S53" s="0" t="n">
        <v>0</v>
      </c>
      <c r="T53" s="0" t="n">
        <v>1</v>
      </c>
    </row>
    <row r="54" customFormat="false" ht="12.75" hidden="false" customHeight="false" outlineLevel="0" collapsed="false">
      <c r="A54" s="0" t="n">
        <v>28050</v>
      </c>
      <c r="B54" s="4" t="n">
        <v>37140</v>
      </c>
      <c r="C54" s="4" t="n">
        <v>37500</v>
      </c>
      <c r="D54" s="0" t="n">
        <v>9996667</v>
      </c>
      <c r="E54" s="0" t="s">
        <v>28</v>
      </c>
      <c r="F54" s="1" t="n">
        <v>-18799</v>
      </c>
      <c r="G54" s="1" t="n">
        <v>-18438.23</v>
      </c>
      <c r="H54" s="0" t="n">
        <v>0.27</v>
      </c>
      <c r="I54" s="2" t="n">
        <v>0.225</v>
      </c>
      <c r="J54" s="2" t="n">
        <f aca="false">H54+(M54/F54)</f>
        <v>0.225</v>
      </c>
      <c r="K54" s="0" t="n">
        <v>2.96</v>
      </c>
      <c r="L54" s="5" t="n">
        <f aca="false">(+I54+K54)*-F54</f>
        <v>59874.815</v>
      </c>
      <c r="M54" s="3" t="n">
        <f aca="false">(+I54-H54)*F54</f>
        <v>845.955</v>
      </c>
      <c r="N54" s="3" t="n">
        <f aca="false">(+I54-H54)*G54</f>
        <v>829.72035</v>
      </c>
      <c r="O54" s="0" t="s">
        <v>22</v>
      </c>
      <c r="P54" s="0" t="s">
        <v>23</v>
      </c>
      <c r="Q54" s="0" t="s">
        <v>29</v>
      </c>
      <c r="R54" s="0" t="s">
        <v>30</v>
      </c>
      <c r="S54" s="0" t="n">
        <v>0</v>
      </c>
      <c r="T54" s="0" t="n">
        <v>1</v>
      </c>
    </row>
    <row r="55" customFormat="false" ht="12.75" hidden="false" customHeight="false" outlineLevel="0" collapsed="false">
      <c r="A55" s="0" t="n">
        <v>24196</v>
      </c>
      <c r="B55" s="4" t="n">
        <v>36998</v>
      </c>
      <c r="C55" s="4" t="n">
        <v>37500</v>
      </c>
      <c r="D55" s="0" t="n">
        <v>9992868</v>
      </c>
      <c r="E55" s="0" t="s">
        <v>28</v>
      </c>
      <c r="F55" s="1" t="n">
        <v>27012</v>
      </c>
      <c r="G55" s="1" t="n">
        <v>26493.61</v>
      </c>
      <c r="H55" s="0" t="n">
        <v>6.785</v>
      </c>
      <c r="I55" s="2" t="n">
        <v>0.475</v>
      </c>
      <c r="J55" s="2" t="n">
        <f aca="false">H55+(M55/F55)</f>
        <v>3.435</v>
      </c>
      <c r="K55" s="0" t="n">
        <v>2.96</v>
      </c>
      <c r="L55" s="5" t="n">
        <f aca="false">(+I55+K55)*-F55</f>
        <v>-92786.22</v>
      </c>
      <c r="M55" s="3" t="n">
        <f aca="false">((+K55+I55)-H55)*F55</f>
        <v>-90490.2</v>
      </c>
      <c r="N55" s="3" t="n">
        <f aca="false">((+I55+K55)-H55)*G55</f>
        <v>-88753.5935</v>
      </c>
      <c r="O55" s="0" t="s">
        <v>31</v>
      </c>
      <c r="P55" s="0" t="s">
        <v>23</v>
      </c>
      <c r="Q55" s="0" t="s">
        <v>32</v>
      </c>
      <c r="R55" s="0" t="s">
        <v>30</v>
      </c>
      <c r="S55" s="0" t="n">
        <v>1</v>
      </c>
      <c r="T55" s="0" t="n">
        <v>1</v>
      </c>
    </row>
    <row r="56" customFormat="false" ht="12.75" hidden="false" customHeight="false" outlineLevel="0" collapsed="false">
      <c r="A56" s="0" t="n">
        <v>24197</v>
      </c>
      <c r="B56" s="4" t="n">
        <v>36998</v>
      </c>
      <c r="C56" s="4" t="n">
        <v>37500</v>
      </c>
      <c r="D56" s="0" t="n">
        <v>9992868</v>
      </c>
      <c r="E56" s="0" t="s">
        <v>28</v>
      </c>
      <c r="F56" s="1" t="n">
        <v>25485</v>
      </c>
      <c r="G56" s="1" t="n">
        <v>24995.92</v>
      </c>
      <c r="H56" s="0" t="n">
        <v>6.785</v>
      </c>
      <c r="I56" s="2" t="n">
        <v>0.475</v>
      </c>
      <c r="J56" s="2" t="n">
        <f aca="false">H56+(M56/F56)</f>
        <v>3.435</v>
      </c>
      <c r="K56" s="0" t="n">
        <v>2.96</v>
      </c>
      <c r="L56" s="5" t="n">
        <f aca="false">(+I56+K56)*-F56</f>
        <v>-87540.975</v>
      </c>
      <c r="M56" s="3" t="n">
        <f aca="false">((+K56+I56)-H56)*F56</f>
        <v>-85374.75</v>
      </c>
      <c r="N56" s="3" t="n">
        <f aca="false">((+I56+K56)-H56)*G56</f>
        <v>-83736.332</v>
      </c>
      <c r="O56" s="0" t="s">
        <v>31</v>
      </c>
      <c r="P56" s="0" t="s">
        <v>23</v>
      </c>
      <c r="Q56" s="0" t="s">
        <v>32</v>
      </c>
      <c r="R56" s="0" t="s">
        <v>30</v>
      </c>
      <c r="S56" s="0" t="n">
        <v>1</v>
      </c>
      <c r="T56" s="0" t="n">
        <v>1</v>
      </c>
    </row>
    <row r="57" customFormat="false" ht="12.75" hidden="false" customHeight="false" outlineLevel="0" collapsed="false">
      <c r="A57" s="0" t="n">
        <v>24221</v>
      </c>
      <c r="B57" s="4" t="n">
        <v>36999</v>
      </c>
      <c r="C57" s="4" t="n">
        <v>37500</v>
      </c>
      <c r="D57" s="0" t="n">
        <v>9993197</v>
      </c>
      <c r="E57" s="0" t="s">
        <v>28</v>
      </c>
      <c r="F57" s="1" t="n">
        <v>6574</v>
      </c>
      <c r="G57" s="1" t="n">
        <v>6447.84</v>
      </c>
      <c r="H57" s="0" t="n">
        <v>3.7</v>
      </c>
      <c r="I57" s="2" t="n">
        <v>0.475</v>
      </c>
      <c r="J57" s="2" t="n">
        <f aca="false">H57+(M57/F57)</f>
        <v>0.475</v>
      </c>
      <c r="K57" s="0" t="n">
        <v>2.96</v>
      </c>
      <c r="L57" s="5" t="n">
        <f aca="false">(+I57+K57)*-F57</f>
        <v>-22581.69</v>
      </c>
      <c r="M57" s="3" t="n">
        <f aca="false">(+I57-H57)*F57</f>
        <v>-21201.15</v>
      </c>
      <c r="N57" s="3" t="n">
        <f aca="false">(+I57-H57)*G57</f>
        <v>-20794.284</v>
      </c>
      <c r="O57" s="0" t="s">
        <v>22</v>
      </c>
      <c r="P57" s="0" t="s">
        <v>23</v>
      </c>
      <c r="Q57" s="0" t="s">
        <v>29</v>
      </c>
      <c r="R57" s="0" t="s">
        <v>30</v>
      </c>
      <c r="S57" s="0" t="n">
        <v>1</v>
      </c>
      <c r="T57" s="0" t="n">
        <v>1</v>
      </c>
    </row>
    <row r="58" customFormat="false" ht="12.75" hidden="false" customHeight="false" outlineLevel="0" collapsed="false">
      <c r="A58" s="0" t="n">
        <v>24545</v>
      </c>
      <c r="B58" s="4" t="n">
        <v>37018</v>
      </c>
      <c r="C58" s="4" t="n">
        <v>37530</v>
      </c>
      <c r="D58" s="0" t="n">
        <v>9993196</v>
      </c>
      <c r="E58" s="0" t="s">
        <v>28</v>
      </c>
      <c r="F58" s="1" t="n">
        <v>-34866</v>
      </c>
      <c r="G58" s="1" t="n">
        <v>-34116.58</v>
      </c>
      <c r="H58" s="0" t="n">
        <v>3.7</v>
      </c>
      <c r="I58" s="2" t="n">
        <v>0.115</v>
      </c>
      <c r="J58" s="2" t="n">
        <f aca="false">H58+(M58/F58)</f>
        <v>0.115</v>
      </c>
      <c r="K58" s="0" t="n">
        <v>2.96</v>
      </c>
      <c r="L58" s="5" t="n">
        <f aca="false">(+I58+K58)*-F58</f>
        <v>107212.95</v>
      </c>
      <c r="M58" s="3" t="n">
        <f aca="false">(+I58-H58)*F58</f>
        <v>124994.61</v>
      </c>
      <c r="N58" s="3" t="n">
        <f aca="false">(+I58-H58)*G58</f>
        <v>122307.9393</v>
      </c>
      <c r="O58" s="0" t="s">
        <v>22</v>
      </c>
      <c r="P58" s="0" t="s">
        <v>23</v>
      </c>
      <c r="Q58" s="0" t="s">
        <v>29</v>
      </c>
      <c r="R58" s="0" t="s">
        <v>30</v>
      </c>
      <c r="S58" s="0" t="n">
        <v>0</v>
      </c>
      <c r="T58" s="0" t="n">
        <v>1</v>
      </c>
    </row>
    <row r="59" customFormat="false" ht="12.75" hidden="false" customHeight="false" outlineLevel="0" collapsed="false">
      <c r="A59" s="0" t="n">
        <v>28050</v>
      </c>
      <c r="B59" s="4" t="n">
        <v>37140</v>
      </c>
      <c r="C59" s="4" t="n">
        <v>37530</v>
      </c>
      <c r="D59" s="0" t="n">
        <v>9996667</v>
      </c>
      <c r="E59" s="0" t="s">
        <v>28</v>
      </c>
      <c r="F59" s="1" t="n">
        <v>-25178</v>
      </c>
      <c r="G59" s="1" t="n">
        <v>-24636.82</v>
      </c>
      <c r="H59" s="0" t="n">
        <v>0.27</v>
      </c>
      <c r="I59" s="2" t="n">
        <v>0.115</v>
      </c>
      <c r="J59" s="2" t="n">
        <f aca="false">H59+(M59/F59)</f>
        <v>0.115</v>
      </c>
      <c r="K59" s="0" t="n">
        <v>2.96</v>
      </c>
      <c r="L59" s="5" t="n">
        <f aca="false">(+I59+K59)*-F59</f>
        <v>77422.35</v>
      </c>
      <c r="M59" s="3" t="n">
        <f aca="false">(+I59-H59)*F59</f>
        <v>3902.59</v>
      </c>
      <c r="N59" s="3" t="n">
        <f aca="false">(+I59-H59)*G59</f>
        <v>3818.7071</v>
      </c>
      <c r="O59" s="0" t="s">
        <v>22</v>
      </c>
      <c r="P59" s="0" t="s">
        <v>23</v>
      </c>
      <c r="Q59" s="0" t="s">
        <v>29</v>
      </c>
      <c r="R59" s="0" t="s">
        <v>30</v>
      </c>
      <c r="S59" s="0" t="n">
        <v>0</v>
      </c>
      <c r="T59" s="0" t="n">
        <v>1</v>
      </c>
    </row>
    <row r="60" customFormat="false" ht="12.75" hidden="false" customHeight="false" outlineLevel="0" collapsed="false">
      <c r="A60" s="0" t="n">
        <v>24196</v>
      </c>
      <c r="B60" s="4" t="n">
        <v>36998</v>
      </c>
      <c r="C60" s="4" t="n">
        <v>37530</v>
      </c>
      <c r="D60" s="0" t="n">
        <v>9992868</v>
      </c>
      <c r="E60" s="0" t="s">
        <v>28</v>
      </c>
      <c r="F60" s="1" t="n">
        <v>35850</v>
      </c>
      <c r="G60" s="1" t="n">
        <v>35079.43</v>
      </c>
      <c r="H60" s="0" t="n">
        <v>6.785</v>
      </c>
      <c r="I60" s="2" t="n">
        <v>0.365</v>
      </c>
      <c r="J60" s="2" t="n">
        <f aca="false">H60+(M60/F60)</f>
        <v>3.325</v>
      </c>
      <c r="K60" s="0" t="n">
        <v>2.96</v>
      </c>
      <c r="L60" s="5" t="n">
        <f aca="false">(+I60+K60)*-F60</f>
        <v>-119201.25</v>
      </c>
      <c r="M60" s="3" t="n">
        <f aca="false">((+K60+I60)-H60)*F60</f>
        <v>-124041</v>
      </c>
      <c r="N60" s="3" t="n">
        <f aca="false">((+I60+K60)-H60)*G60</f>
        <v>-121374.8278</v>
      </c>
      <c r="O60" s="0" t="s">
        <v>31</v>
      </c>
      <c r="P60" s="0" t="s">
        <v>23</v>
      </c>
      <c r="Q60" s="0" t="s">
        <v>32</v>
      </c>
      <c r="R60" s="0" t="s">
        <v>30</v>
      </c>
      <c r="S60" s="0" t="n">
        <v>1</v>
      </c>
      <c r="T60" s="0" t="n">
        <v>1</v>
      </c>
    </row>
    <row r="61" customFormat="false" ht="12.75" hidden="false" customHeight="false" outlineLevel="0" collapsed="false">
      <c r="A61" s="0" t="n">
        <v>24197</v>
      </c>
      <c r="B61" s="4" t="n">
        <v>36998</v>
      </c>
      <c r="C61" s="4" t="n">
        <v>37530</v>
      </c>
      <c r="D61" s="0" t="n">
        <v>9992868</v>
      </c>
      <c r="E61" s="0" t="s">
        <v>28</v>
      </c>
      <c r="F61" s="1" t="n">
        <v>34713</v>
      </c>
      <c r="G61" s="1" t="n">
        <v>33966.87</v>
      </c>
      <c r="H61" s="0" t="n">
        <v>6.785</v>
      </c>
      <c r="I61" s="2" t="n">
        <v>0.365</v>
      </c>
      <c r="J61" s="2" t="n">
        <f aca="false">H61+(M61/F61)</f>
        <v>3.325</v>
      </c>
      <c r="K61" s="0" t="n">
        <v>2.96</v>
      </c>
      <c r="L61" s="5" t="n">
        <f aca="false">(+I61+K61)*-F61</f>
        <v>-115420.725</v>
      </c>
      <c r="M61" s="3" t="n">
        <f aca="false">((+K61+I61)-H61)*F61</f>
        <v>-120106.98</v>
      </c>
      <c r="N61" s="3" t="n">
        <f aca="false">((+I61+K61)-H61)*G61</f>
        <v>-117525.3702</v>
      </c>
      <c r="O61" s="0" t="s">
        <v>31</v>
      </c>
      <c r="P61" s="0" t="s">
        <v>23</v>
      </c>
      <c r="Q61" s="0" t="s">
        <v>32</v>
      </c>
      <c r="R61" s="0" t="s">
        <v>30</v>
      </c>
      <c r="S61" s="0" t="n">
        <v>1</v>
      </c>
      <c r="T61" s="0" t="n">
        <v>1</v>
      </c>
    </row>
    <row r="62" customFormat="false" ht="12.75" hidden="false" customHeight="false" outlineLevel="0" collapsed="false">
      <c r="A62" s="0" t="n">
        <v>24221</v>
      </c>
      <c r="B62" s="4" t="n">
        <v>36999</v>
      </c>
      <c r="C62" s="4" t="n">
        <v>37530</v>
      </c>
      <c r="D62" s="0" t="n">
        <v>9993197</v>
      </c>
      <c r="E62" s="0" t="s">
        <v>28</v>
      </c>
      <c r="F62" s="1" t="n">
        <v>9486</v>
      </c>
      <c r="G62" s="1" t="n">
        <v>9282.11</v>
      </c>
      <c r="H62" s="0" t="n">
        <v>3.7</v>
      </c>
      <c r="I62" s="2" t="n">
        <v>0.365</v>
      </c>
      <c r="J62" s="2" t="n">
        <f aca="false">H62+(M62/F62)</f>
        <v>0.365</v>
      </c>
      <c r="K62" s="0" t="n">
        <v>2.96</v>
      </c>
      <c r="L62" s="5" t="n">
        <f aca="false">(+I62+K62)*-F62</f>
        <v>-31540.95</v>
      </c>
      <c r="M62" s="3" t="n">
        <f aca="false">(+I62-H62)*F62</f>
        <v>-31635.81</v>
      </c>
      <c r="N62" s="3" t="n">
        <f aca="false">(+I62-H62)*G62</f>
        <v>-30955.83685</v>
      </c>
      <c r="O62" s="0" t="s">
        <v>22</v>
      </c>
      <c r="P62" s="0" t="s">
        <v>23</v>
      </c>
      <c r="Q62" s="0" t="s">
        <v>29</v>
      </c>
      <c r="R62" s="0" t="s">
        <v>30</v>
      </c>
      <c r="S62" s="0" t="n">
        <v>1</v>
      </c>
      <c r="T62" s="0" t="n">
        <v>1</v>
      </c>
    </row>
    <row r="63" customFormat="false" ht="12.75" hidden="false" customHeight="false" outlineLevel="0" collapsed="false">
      <c r="A63" s="0" t="n">
        <v>24545</v>
      </c>
      <c r="B63" s="4" t="n">
        <v>37018</v>
      </c>
      <c r="C63" s="4" t="n">
        <v>37561</v>
      </c>
      <c r="D63" s="0" t="n">
        <v>9993196</v>
      </c>
      <c r="E63" s="0" t="s">
        <v>28</v>
      </c>
      <c r="F63" s="1" t="n">
        <v>-79070</v>
      </c>
      <c r="G63" s="1" t="n">
        <v>-77165.14</v>
      </c>
      <c r="H63" s="0" t="n">
        <v>3.7</v>
      </c>
      <c r="I63" s="2" t="n">
        <v>0.14</v>
      </c>
      <c r="J63" s="2" t="n">
        <f aca="false">H63+(M63/F63)</f>
        <v>0.14</v>
      </c>
      <c r="K63" s="0" t="n">
        <v>3.17</v>
      </c>
      <c r="L63" s="5" t="n">
        <f aca="false">(+I63+K63)*-F63</f>
        <v>261721.7</v>
      </c>
      <c r="M63" s="3" t="n">
        <f aca="false">(+I63-H63)*F63</f>
        <v>281489.2</v>
      </c>
      <c r="N63" s="3" t="n">
        <f aca="false">(+I63-H63)*G63</f>
        <v>274707.8984</v>
      </c>
      <c r="O63" s="0" t="s">
        <v>22</v>
      </c>
      <c r="P63" s="0" t="s">
        <v>23</v>
      </c>
      <c r="Q63" s="0" t="s">
        <v>29</v>
      </c>
      <c r="R63" s="0" t="s">
        <v>30</v>
      </c>
      <c r="S63" s="0" t="n">
        <v>0</v>
      </c>
      <c r="T63" s="0" t="n">
        <v>1</v>
      </c>
    </row>
    <row r="64" customFormat="false" ht="12.75" hidden="false" customHeight="false" outlineLevel="0" collapsed="false">
      <c r="A64" s="0" t="n">
        <v>28050</v>
      </c>
      <c r="B64" s="4" t="n">
        <v>37140</v>
      </c>
      <c r="C64" s="4" t="n">
        <v>37561</v>
      </c>
      <c r="D64" s="0" t="n">
        <v>9996667</v>
      </c>
      <c r="E64" s="0" t="s">
        <v>28</v>
      </c>
      <c r="F64" s="1" t="n">
        <v>-58557</v>
      </c>
      <c r="G64" s="1" t="n">
        <v>-57146.31</v>
      </c>
      <c r="H64" s="0" t="n">
        <v>0.27</v>
      </c>
      <c r="I64" s="2" t="n">
        <v>0.14</v>
      </c>
      <c r="J64" s="2" t="n">
        <f aca="false">H64+(M64/F64)</f>
        <v>0.14</v>
      </c>
      <c r="K64" s="0" t="n">
        <v>3.17</v>
      </c>
      <c r="L64" s="5" t="n">
        <f aca="false">(+I64+K64)*-F64</f>
        <v>193823.67</v>
      </c>
      <c r="M64" s="3" t="n">
        <f aca="false">(+I64-H64)*F64</f>
        <v>7612.41</v>
      </c>
      <c r="N64" s="3" t="n">
        <f aca="false">(+I64-H64)*G64</f>
        <v>7429.0203</v>
      </c>
      <c r="O64" s="0" t="s">
        <v>22</v>
      </c>
      <c r="P64" s="0" t="s">
        <v>23</v>
      </c>
      <c r="Q64" s="0" t="s">
        <v>29</v>
      </c>
      <c r="R64" s="0" t="s">
        <v>30</v>
      </c>
      <c r="S64" s="0" t="n">
        <v>0</v>
      </c>
      <c r="T64" s="0" t="n">
        <v>1</v>
      </c>
    </row>
    <row r="65" customFormat="false" ht="12.75" hidden="false" customHeight="false" outlineLevel="0" collapsed="false">
      <c r="A65" s="0" t="n">
        <v>24196</v>
      </c>
      <c r="B65" s="4" t="n">
        <v>36998</v>
      </c>
      <c r="C65" s="4" t="n">
        <v>37561</v>
      </c>
      <c r="D65" s="0" t="n">
        <v>9992868</v>
      </c>
      <c r="E65" s="0" t="s">
        <v>28</v>
      </c>
      <c r="F65" s="1" t="n">
        <v>79124</v>
      </c>
      <c r="G65" s="1" t="n">
        <v>77217.84</v>
      </c>
      <c r="H65" s="0" t="n">
        <v>6.785</v>
      </c>
      <c r="I65" s="2" t="n">
        <v>0.39</v>
      </c>
      <c r="J65" s="2" t="n">
        <f aca="false">H65+(M65/F65)</f>
        <v>3.56</v>
      </c>
      <c r="K65" s="0" t="n">
        <v>3.17</v>
      </c>
      <c r="L65" s="5" t="n">
        <f aca="false">(+I65+K65)*-F65</f>
        <v>-281681.44</v>
      </c>
      <c r="M65" s="3" t="n">
        <f aca="false">((+K65+I65)-H65)*F65</f>
        <v>-255174.9</v>
      </c>
      <c r="N65" s="3" t="n">
        <f aca="false">((+I65+K65)-H65)*G65</f>
        <v>-249027.534</v>
      </c>
      <c r="O65" s="0" t="s">
        <v>31</v>
      </c>
      <c r="P65" s="0" t="s">
        <v>23</v>
      </c>
      <c r="Q65" s="0" t="s">
        <v>32</v>
      </c>
      <c r="R65" s="0" t="s">
        <v>30</v>
      </c>
      <c r="S65" s="0" t="n">
        <v>1</v>
      </c>
      <c r="T65" s="0" t="n">
        <v>1</v>
      </c>
    </row>
    <row r="66" customFormat="false" ht="12.75" hidden="false" customHeight="false" outlineLevel="0" collapsed="false">
      <c r="A66" s="0" t="n">
        <v>24197</v>
      </c>
      <c r="B66" s="4" t="n">
        <v>36998</v>
      </c>
      <c r="C66" s="4" t="n">
        <v>37561</v>
      </c>
      <c r="D66" s="0" t="n">
        <v>9992868</v>
      </c>
      <c r="E66" s="0" t="s">
        <v>28</v>
      </c>
      <c r="F66" s="1" t="n">
        <v>78736</v>
      </c>
      <c r="G66" s="1" t="n">
        <v>76839.18</v>
      </c>
      <c r="H66" s="0" t="n">
        <v>6.785</v>
      </c>
      <c r="I66" s="2" t="n">
        <v>0.39</v>
      </c>
      <c r="J66" s="2" t="n">
        <f aca="false">H66+(M66/F66)</f>
        <v>3.56</v>
      </c>
      <c r="K66" s="0" t="n">
        <v>3.17</v>
      </c>
      <c r="L66" s="5" t="n">
        <f aca="false">(+I66+K66)*-F66</f>
        <v>-280300.16</v>
      </c>
      <c r="M66" s="3" t="n">
        <f aca="false">((+K66+I66)-H66)*F66</f>
        <v>-253923.6</v>
      </c>
      <c r="N66" s="3" t="n">
        <f aca="false">((+I66+K66)-H66)*G66</f>
        <v>-247806.3555</v>
      </c>
      <c r="O66" s="0" t="s">
        <v>31</v>
      </c>
      <c r="P66" s="0" t="s">
        <v>23</v>
      </c>
      <c r="Q66" s="0" t="s">
        <v>32</v>
      </c>
      <c r="R66" s="0" t="s">
        <v>30</v>
      </c>
      <c r="S66" s="0" t="n">
        <v>1</v>
      </c>
      <c r="T66" s="0" t="n">
        <v>1</v>
      </c>
    </row>
    <row r="67" customFormat="false" ht="12.75" hidden="false" customHeight="false" outlineLevel="0" collapsed="false">
      <c r="A67" s="0" t="n">
        <v>24221</v>
      </c>
      <c r="B67" s="4" t="n">
        <v>36999</v>
      </c>
      <c r="C67" s="4" t="n">
        <v>37561</v>
      </c>
      <c r="D67" s="0" t="n">
        <v>9993197</v>
      </c>
      <c r="E67" s="0" t="s">
        <v>28</v>
      </c>
      <c r="F67" s="1" t="n">
        <v>22753</v>
      </c>
      <c r="G67" s="1" t="n">
        <v>22204.86</v>
      </c>
      <c r="H67" s="0" t="n">
        <v>3.7</v>
      </c>
      <c r="I67" s="2" t="n">
        <v>0.39</v>
      </c>
      <c r="J67" s="2" t="n">
        <f aca="false">H67+(M67/F67)</f>
        <v>0.39</v>
      </c>
      <c r="K67" s="0" t="n">
        <v>3.17</v>
      </c>
      <c r="L67" s="5" t="n">
        <f aca="false">(+I67+K67)*-F67</f>
        <v>-81000.68</v>
      </c>
      <c r="M67" s="3" t="n">
        <f aca="false">(+I67-H67)*F67</f>
        <v>-75312.43</v>
      </c>
      <c r="N67" s="3" t="n">
        <f aca="false">(+I67-H67)*G67</f>
        <v>-73498.0866</v>
      </c>
      <c r="O67" s="0" t="s">
        <v>22</v>
      </c>
      <c r="P67" s="0" t="s">
        <v>23</v>
      </c>
      <c r="Q67" s="0" t="s">
        <v>29</v>
      </c>
      <c r="R67" s="0" t="s">
        <v>30</v>
      </c>
      <c r="S67" s="0" t="n">
        <v>1</v>
      </c>
      <c r="T67" s="0" t="n">
        <v>1</v>
      </c>
    </row>
    <row r="68" customFormat="false" ht="12.75" hidden="false" customHeight="false" outlineLevel="0" collapsed="false">
      <c r="A68" s="0" t="n">
        <v>24545</v>
      </c>
      <c r="B68" s="4" t="n">
        <v>37018</v>
      </c>
      <c r="C68" s="4" t="n">
        <v>37591</v>
      </c>
      <c r="D68" s="0" t="n">
        <v>9993196</v>
      </c>
      <c r="E68" s="0" t="s">
        <v>28</v>
      </c>
      <c r="F68" s="1" t="n">
        <v>-108735</v>
      </c>
      <c r="G68" s="1" t="n">
        <v>-105830.49</v>
      </c>
      <c r="H68" s="0" t="n">
        <v>3.7</v>
      </c>
      <c r="I68" s="2" t="n">
        <v>0.26</v>
      </c>
      <c r="J68" s="2" t="n">
        <f aca="false">H68+(M68/F68)</f>
        <v>0.26</v>
      </c>
      <c r="K68" s="0" t="n">
        <v>3.33</v>
      </c>
      <c r="L68" s="5" t="n">
        <f aca="false">(+I68+K68)*-F68</f>
        <v>390358.65</v>
      </c>
      <c r="M68" s="3" t="n">
        <f aca="false">(+I68-H68)*F68</f>
        <v>374048.4</v>
      </c>
      <c r="N68" s="3" t="n">
        <f aca="false">(+I68-H68)*G68</f>
        <v>364056.8856</v>
      </c>
      <c r="O68" s="0" t="s">
        <v>22</v>
      </c>
      <c r="P68" s="0" t="s">
        <v>23</v>
      </c>
      <c r="Q68" s="0" t="s">
        <v>29</v>
      </c>
      <c r="R68" s="0" t="s">
        <v>30</v>
      </c>
      <c r="S68" s="0" t="n">
        <v>0</v>
      </c>
      <c r="T68" s="0" t="n">
        <v>1</v>
      </c>
    </row>
    <row r="69" customFormat="false" ht="12.75" hidden="false" customHeight="false" outlineLevel="0" collapsed="false">
      <c r="A69" s="0" t="n">
        <v>28050</v>
      </c>
      <c r="B69" s="4" t="n">
        <v>37140</v>
      </c>
      <c r="C69" s="4" t="n">
        <v>37591</v>
      </c>
      <c r="D69" s="0" t="n">
        <v>9996667</v>
      </c>
      <c r="E69" s="0" t="s">
        <v>28</v>
      </c>
      <c r="F69" s="1" t="n">
        <v>-80009</v>
      </c>
      <c r="G69" s="1" t="n">
        <v>-77871.81</v>
      </c>
      <c r="H69" s="0" t="n">
        <v>0.27</v>
      </c>
      <c r="I69" s="2" t="n">
        <v>0.26</v>
      </c>
      <c r="J69" s="2" t="n">
        <f aca="false">H69+(M69/F69)</f>
        <v>0.26</v>
      </c>
      <c r="K69" s="0" t="n">
        <v>3.33</v>
      </c>
      <c r="L69" s="5" t="n">
        <f aca="false">(+I69+K69)*-F69</f>
        <v>287232.31</v>
      </c>
      <c r="M69" s="3" t="n">
        <f aca="false">(+I69-H69)*F69</f>
        <v>800.090000000001</v>
      </c>
      <c r="N69" s="3" t="n">
        <f aca="false">(+I69-H69)*G69</f>
        <v>778.718100000001</v>
      </c>
      <c r="O69" s="0" t="s">
        <v>22</v>
      </c>
      <c r="P69" s="0" t="s">
        <v>23</v>
      </c>
      <c r="Q69" s="0" t="s">
        <v>29</v>
      </c>
      <c r="R69" s="0" t="s">
        <v>30</v>
      </c>
      <c r="S69" s="0" t="n">
        <v>0</v>
      </c>
      <c r="T69" s="0" t="n">
        <v>1</v>
      </c>
    </row>
    <row r="70" customFormat="false" ht="12.75" hidden="false" customHeight="false" outlineLevel="0" collapsed="false">
      <c r="A70" s="0" t="n">
        <v>24196</v>
      </c>
      <c r="B70" s="4" t="n">
        <v>36998</v>
      </c>
      <c r="C70" s="4" t="n">
        <v>37591</v>
      </c>
      <c r="D70" s="0" t="n">
        <v>9992868</v>
      </c>
      <c r="E70" s="0" t="s">
        <v>28</v>
      </c>
      <c r="F70" s="1" t="n">
        <v>105913</v>
      </c>
      <c r="G70" s="1" t="n">
        <v>103083.87</v>
      </c>
      <c r="H70" s="0" t="n">
        <v>6.785</v>
      </c>
      <c r="I70" s="2" t="n">
        <v>0.51</v>
      </c>
      <c r="J70" s="2" t="n">
        <f aca="false">H70+(M70/F70)</f>
        <v>3.84</v>
      </c>
      <c r="K70" s="0" t="n">
        <v>3.33</v>
      </c>
      <c r="L70" s="5" t="n">
        <f aca="false">(+I70+K70)*-F70</f>
        <v>-406705.92</v>
      </c>
      <c r="M70" s="3" t="n">
        <f aca="false">((+K70+I70)-H70)*F70</f>
        <v>-311913.785</v>
      </c>
      <c r="N70" s="3" t="n">
        <f aca="false">((+I70+K70)-H70)*G70</f>
        <v>-303581.99715</v>
      </c>
      <c r="O70" s="0" t="s">
        <v>31</v>
      </c>
      <c r="P70" s="0" t="s">
        <v>23</v>
      </c>
      <c r="Q70" s="0" t="s">
        <v>32</v>
      </c>
      <c r="R70" s="0" t="s">
        <v>30</v>
      </c>
      <c r="S70" s="0" t="n">
        <v>1</v>
      </c>
      <c r="T70" s="0" t="n">
        <v>1</v>
      </c>
    </row>
    <row r="71" customFormat="false" ht="12.75" hidden="false" customHeight="false" outlineLevel="0" collapsed="false">
      <c r="A71" s="0" t="n">
        <v>24197</v>
      </c>
      <c r="B71" s="4" t="n">
        <v>36998</v>
      </c>
      <c r="C71" s="4" t="n">
        <v>37591</v>
      </c>
      <c r="D71" s="0" t="n">
        <v>9992868</v>
      </c>
      <c r="E71" s="0" t="s">
        <v>28</v>
      </c>
      <c r="F71" s="1" t="n">
        <v>108264</v>
      </c>
      <c r="G71" s="1" t="n">
        <v>105372.07</v>
      </c>
      <c r="H71" s="0" t="n">
        <v>6.785</v>
      </c>
      <c r="I71" s="2" t="n">
        <v>0.51</v>
      </c>
      <c r="J71" s="2" t="n">
        <f aca="false">H71+(M71/F71)</f>
        <v>3.84</v>
      </c>
      <c r="K71" s="0" t="n">
        <v>3.33</v>
      </c>
      <c r="L71" s="5" t="n">
        <f aca="false">(+I71+K71)*-F71</f>
        <v>-415733.76</v>
      </c>
      <c r="M71" s="3" t="n">
        <f aca="false">((+K71+I71)-H71)*F71</f>
        <v>-318837.48</v>
      </c>
      <c r="N71" s="3" t="n">
        <f aca="false">((+I71+K71)-H71)*G71</f>
        <v>-310320.74615</v>
      </c>
      <c r="O71" s="0" t="s">
        <v>31</v>
      </c>
      <c r="P71" s="0" t="s">
        <v>23</v>
      </c>
      <c r="Q71" s="0" t="s">
        <v>32</v>
      </c>
      <c r="R71" s="0" t="s">
        <v>30</v>
      </c>
      <c r="S71" s="0" t="n">
        <v>1</v>
      </c>
      <c r="T71" s="0" t="n">
        <v>1</v>
      </c>
    </row>
    <row r="72" customFormat="false" ht="12.75" hidden="false" customHeight="false" outlineLevel="0" collapsed="false">
      <c r="A72" s="0" t="n">
        <v>24221</v>
      </c>
      <c r="B72" s="4" t="n">
        <v>36999</v>
      </c>
      <c r="C72" s="4" t="n">
        <v>37591</v>
      </c>
      <c r="D72" s="0" t="n">
        <v>9993197</v>
      </c>
      <c r="E72" s="0" t="s">
        <v>28</v>
      </c>
      <c r="F72" s="1" t="n">
        <v>32915</v>
      </c>
      <c r="G72" s="1" t="n">
        <v>32035.78</v>
      </c>
      <c r="H72" s="0" t="n">
        <v>3.7</v>
      </c>
      <c r="I72" s="2" t="n">
        <v>0.51</v>
      </c>
      <c r="J72" s="2" t="n">
        <f aca="false">H72+(M72/F72)</f>
        <v>0.51</v>
      </c>
      <c r="K72" s="0" t="n">
        <v>3.33</v>
      </c>
      <c r="L72" s="5" t="n">
        <f aca="false">(+I72+K72)*-F72</f>
        <v>-126393.6</v>
      </c>
      <c r="M72" s="3" t="n">
        <f aca="false">(+I72-H72)*F72</f>
        <v>-104998.85</v>
      </c>
      <c r="N72" s="3" t="n">
        <f aca="false">(+I72-H72)*G72</f>
        <v>-102194.1382</v>
      </c>
      <c r="O72" s="0" t="s">
        <v>22</v>
      </c>
      <c r="P72" s="0" t="s">
        <v>23</v>
      </c>
      <c r="Q72" s="0" t="s">
        <v>29</v>
      </c>
      <c r="R72" s="0" t="s">
        <v>30</v>
      </c>
      <c r="S72" s="0" t="n">
        <v>1</v>
      </c>
      <c r="T72" s="0" t="n">
        <v>1</v>
      </c>
    </row>
    <row r="73" customFormat="false" ht="12.75" hidden="false" customHeight="false" outlineLevel="0" collapsed="false">
      <c r="A73" s="0" t="n">
        <v>24545</v>
      </c>
      <c r="B73" s="4" t="n">
        <v>37018</v>
      </c>
      <c r="C73" s="4" t="n">
        <v>37622</v>
      </c>
      <c r="D73" s="0" t="n">
        <v>9993196</v>
      </c>
      <c r="E73" s="0" t="s">
        <v>28</v>
      </c>
      <c r="F73" s="1" t="n">
        <v>-90596</v>
      </c>
      <c r="G73" s="1" t="n">
        <v>-87914.03</v>
      </c>
      <c r="H73" s="0" t="n">
        <v>3.7</v>
      </c>
      <c r="I73" s="2" t="n">
        <v>0.39</v>
      </c>
      <c r="J73" s="2" t="n">
        <f aca="false">H73+(M73/F73)</f>
        <v>0.39</v>
      </c>
      <c r="K73" s="0" t="n">
        <v>3.48</v>
      </c>
      <c r="L73" s="5" t="n">
        <f aca="false">(+I73+K73)*-F73</f>
        <v>350606.52</v>
      </c>
      <c r="M73" s="3" t="n">
        <f aca="false">(+I73-H73)*F73</f>
        <v>299872.76</v>
      </c>
      <c r="N73" s="3" t="n">
        <f aca="false">(+I73-H73)*G73</f>
        <v>290995.4393</v>
      </c>
      <c r="O73" s="0" t="s">
        <v>22</v>
      </c>
      <c r="P73" s="0" t="s">
        <v>23</v>
      </c>
      <c r="Q73" s="0" t="s">
        <v>29</v>
      </c>
      <c r="R73" s="0" t="s">
        <v>30</v>
      </c>
      <c r="S73" s="0" t="n">
        <v>0</v>
      </c>
      <c r="T73" s="0" t="n">
        <v>1</v>
      </c>
    </row>
    <row r="74" customFormat="false" ht="12.75" hidden="false" customHeight="false" outlineLevel="0" collapsed="false">
      <c r="A74" s="0" t="n">
        <v>28050</v>
      </c>
      <c r="B74" s="4" t="n">
        <v>37140</v>
      </c>
      <c r="C74" s="4" t="n">
        <v>37622</v>
      </c>
      <c r="D74" s="0" t="n">
        <v>9996667</v>
      </c>
      <c r="E74" s="0" t="s">
        <v>28</v>
      </c>
      <c r="F74" s="1" t="n">
        <v>-66287</v>
      </c>
      <c r="G74" s="1" t="n">
        <v>-64324.66</v>
      </c>
      <c r="H74" s="0" t="n">
        <v>0.27</v>
      </c>
      <c r="I74" s="2" t="n">
        <v>0.39</v>
      </c>
      <c r="J74" s="2" t="n">
        <f aca="false">H74+(M74/F74)</f>
        <v>0.39</v>
      </c>
      <c r="K74" s="0" t="n">
        <v>3.48</v>
      </c>
      <c r="L74" s="5" t="n">
        <f aca="false">(+I74+K74)*-F74</f>
        <v>256530.69</v>
      </c>
      <c r="M74" s="3" t="n">
        <f aca="false">(+I74-H74)*F74</f>
        <v>-7954.44</v>
      </c>
      <c r="N74" s="3" t="n">
        <f aca="false">(+I74-H74)*G74</f>
        <v>-7718.9592</v>
      </c>
      <c r="O74" s="0" t="s">
        <v>22</v>
      </c>
      <c r="P74" s="0" t="s">
        <v>23</v>
      </c>
      <c r="Q74" s="0" t="s">
        <v>29</v>
      </c>
      <c r="R74" s="0" t="s">
        <v>30</v>
      </c>
      <c r="S74" s="0" t="n">
        <v>0</v>
      </c>
      <c r="T74" s="0" t="n">
        <v>1</v>
      </c>
    </row>
    <row r="75" customFormat="false" ht="12.75" hidden="false" customHeight="false" outlineLevel="0" collapsed="false">
      <c r="A75" s="0" t="n">
        <v>24196</v>
      </c>
      <c r="B75" s="4" t="n">
        <v>36998</v>
      </c>
      <c r="C75" s="4" t="n">
        <v>37622</v>
      </c>
      <c r="D75" s="0" t="n">
        <v>9992868</v>
      </c>
      <c r="E75" s="0" t="s">
        <v>28</v>
      </c>
      <c r="F75" s="1" t="n">
        <v>85782</v>
      </c>
      <c r="G75" s="1" t="n">
        <v>83242.54</v>
      </c>
      <c r="H75" s="0" t="n">
        <v>6.785</v>
      </c>
      <c r="I75" s="2" t="n">
        <v>0.64</v>
      </c>
      <c r="J75" s="2" t="n">
        <f aca="false">H75+(M75/F75)</f>
        <v>4.12</v>
      </c>
      <c r="K75" s="0" t="n">
        <v>3.48</v>
      </c>
      <c r="L75" s="5" t="n">
        <f aca="false">(+I75+K75)*-F75</f>
        <v>-353421.84</v>
      </c>
      <c r="M75" s="3" t="n">
        <f aca="false">((+K75+I75)-H75)*F75</f>
        <v>-228609.03</v>
      </c>
      <c r="N75" s="3" t="n">
        <f aca="false">((+I75+K75)-H75)*G75</f>
        <v>-221841.3691</v>
      </c>
      <c r="O75" s="0" t="s">
        <v>31</v>
      </c>
      <c r="P75" s="0" t="s">
        <v>23</v>
      </c>
      <c r="Q75" s="0" t="s">
        <v>32</v>
      </c>
      <c r="R75" s="0" t="s">
        <v>30</v>
      </c>
      <c r="S75" s="0" t="n">
        <v>1</v>
      </c>
      <c r="T75" s="0" t="n">
        <v>1</v>
      </c>
    </row>
    <row r="76" customFormat="false" ht="12.75" hidden="false" customHeight="false" outlineLevel="0" collapsed="false">
      <c r="A76" s="0" t="n">
        <v>24197</v>
      </c>
      <c r="B76" s="4" t="n">
        <v>36998</v>
      </c>
      <c r="C76" s="4" t="n">
        <v>37622</v>
      </c>
      <c r="D76" s="0" t="n">
        <v>9992868</v>
      </c>
      <c r="E76" s="0" t="s">
        <v>28</v>
      </c>
      <c r="F76" s="1" t="n">
        <v>90205</v>
      </c>
      <c r="G76" s="1" t="n">
        <v>87534.6</v>
      </c>
      <c r="H76" s="0" t="n">
        <v>6.785</v>
      </c>
      <c r="I76" s="2" t="n">
        <v>0.64</v>
      </c>
      <c r="J76" s="2" t="n">
        <f aca="false">H76+(M76/F76)</f>
        <v>4.12</v>
      </c>
      <c r="K76" s="0" t="n">
        <v>3.48</v>
      </c>
      <c r="L76" s="5" t="n">
        <f aca="false">(+I76+K76)*-F76</f>
        <v>-371644.6</v>
      </c>
      <c r="M76" s="3" t="n">
        <f aca="false">((+K76+I76)-H76)*F76</f>
        <v>-240396.325</v>
      </c>
      <c r="N76" s="3" t="n">
        <f aca="false">((+I76+K76)-H76)*G76</f>
        <v>-233279.709</v>
      </c>
      <c r="O76" s="0" t="s">
        <v>31</v>
      </c>
      <c r="P76" s="0" t="s">
        <v>23</v>
      </c>
      <c r="Q76" s="0" t="s">
        <v>32</v>
      </c>
      <c r="R76" s="0" t="s">
        <v>30</v>
      </c>
      <c r="S76" s="0" t="n">
        <v>1</v>
      </c>
      <c r="T76" s="0" t="n">
        <v>1</v>
      </c>
    </row>
    <row r="77" customFormat="false" ht="12.75" hidden="false" customHeight="false" outlineLevel="0" collapsed="false">
      <c r="A77" s="0" t="n">
        <v>24221</v>
      </c>
      <c r="B77" s="4" t="n">
        <v>36999</v>
      </c>
      <c r="C77" s="4" t="n">
        <v>37622</v>
      </c>
      <c r="D77" s="0" t="n">
        <v>9993197</v>
      </c>
      <c r="E77" s="0" t="s">
        <v>28</v>
      </c>
      <c r="F77" s="1" t="n">
        <v>29112</v>
      </c>
      <c r="G77" s="1" t="n">
        <v>28250.18</v>
      </c>
      <c r="H77" s="0" t="n">
        <v>3.7</v>
      </c>
      <c r="I77" s="2" t="n">
        <v>0.64</v>
      </c>
      <c r="J77" s="2" t="n">
        <f aca="false">H77+(M77/F77)</f>
        <v>0.64</v>
      </c>
      <c r="K77" s="0" t="n">
        <v>3.48</v>
      </c>
      <c r="L77" s="5" t="n">
        <f aca="false">(+I77+K77)*-F77</f>
        <v>-119941.44</v>
      </c>
      <c r="M77" s="3" t="n">
        <f aca="false">(+I77-H77)*F77</f>
        <v>-89082.72</v>
      </c>
      <c r="N77" s="3" t="n">
        <f aca="false">(+I77-H77)*G77</f>
        <v>-86445.5508</v>
      </c>
      <c r="O77" s="0" t="s">
        <v>22</v>
      </c>
      <c r="P77" s="0" t="s">
        <v>23</v>
      </c>
      <c r="Q77" s="0" t="s">
        <v>29</v>
      </c>
      <c r="R77" s="0" t="s">
        <v>30</v>
      </c>
      <c r="S77" s="0" t="n">
        <v>1</v>
      </c>
      <c r="T77" s="0" t="n">
        <v>1</v>
      </c>
    </row>
    <row r="78" customFormat="false" ht="12.75" hidden="false" customHeight="false" outlineLevel="0" collapsed="false">
      <c r="A78" s="0" t="n">
        <v>24545</v>
      </c>
      <c r="B78" s="4" t="n">
        <v>37018</v>
      </c>
      <c r="C78" s="4" t="n">
        <v>37653</v>
      </c>
      <c r="D78" s="0" t="n">
        <v>9993196</v>
      </c>
      <c r="E78" s="0" t="s">
        <v>28</v>
      </c>
      <c r="F78" s="1" t="n">
        <v>-74249</v>
      </c>
      <c r="G78" s="1" t="n">
        <v>-71820.3</v>
      </c>
      <c r="H78" s="0" t="n">
        <v>3.7</v>
      </c>
      <c r="I78" s="2" t="n">
        <v>0.29</v>
      </c>
      <c r="J78" s="2" t="n">
        <f aca="false">H78+(M78/F78)</f>
        <v>0.29</v>
      </c>
      <c r="K78" s="0" t="n">
        <v>3.41</v>
      </c>
      <c r="L78" s="5" t="n">
        <f aca="false">(+I78+K78)*-F78</f>
        <v>274721.3</v>
      </c>
      <c r="M78" s="3" t="n">
        <f aca="false">(+I78-H78)*F78</f>
        <v>253189.09</v>
      </c>
      <c r="N78" s="3" t="n">
        <f aca="false">(+I78-H78)*G78</f>
        <v>244907.223</v>
      </c>
      <c r="O78" s="0" t="s">
        <v>22</v>
      </c>
      <c r="P78" s="0" t="s">
        <v>23</v>
      </c>
      <c r="Q78" s="0" t="s">
        <v>29</v>
      </c>
      <c r="R78" s="0" t="s">
        <v>30</v>
      </c>
      <c r="S78" s="0" t="n">
        <v>0</v>
      </c>
      <c r="T78" s="0" t="n">
        <v>1</v>
      </c>
    </row>
    <row r="79" customFormat="false" ht="12.75" hidden="false" customHeight="false" outlineLevel="0" collapsed="false">
      <c r="A79" s="0" t="n">
        <v>28050</v>
      </c>
      <c r="B79" s="4" t="n">
        <v>37140</v>
      </c>
      <c r="C79" s="4" t="n">
        <v>37653</v>
      </c>
      <c r="D79" s="0" t="n">
        <v>9996667</v>
      </c>
      <c r="E79" s="0" t="s">
        <v>28</v>
      </c>
      <c r="F79" s="1" t="n">
        <v>-53601</v>
      </c>
      <c r="G79" s="1" t="n">
        <v>-51847.7</v>
      </c>
      <c r="H79" s="0" t="n">
        <v>0.27</v>
      </c>
      <c r="I79" s="2" t="n">
        <v>0.29</v>
      </c>
      <c r="J79" s="2" t="n">
        <f aca="false">H79+(M79/F79)</f>
        <v>0.29</v>
      </c>
      <c r="K79" s="0" t="n">
        <v>3.41</v>
      </c>
      <c r="L79" s="5" t="n">
        <f aca="false">(+I79+K79)*-F79</f>
        <v>198323.7</v>
      </c>
      <c r="M79" s="3" t="n">
        <f aca="false">(+I79-H79)*F79</f>
        <v>-1072.02</v>
      </c>
      <c r="N79" s="3" t="n">
        <f aca="false">(+I79-H79)*G79</f>
        <v>-1036.954</v>
      </c>
      <c r="O79" s="0" t="s">
        <v>22</v>
      </c>
      <c r="P79" s="0" t="s">
        <v>23</v>
      </c>
      <c r="Q79" s="0" t="s">
        <v>29</v>
      </c>
      <c r="R79" s="0" t="s">
        <v>30</v>
      </c>
      <c r="S79" s="0" t="n">
        <v>0</v>
      </c>
      <c r="T79" s="0" t="n">
        <v>1</v>
      </c>
    </row>
    <row r="80" customFormat="false" ht="12.75" hidden="false" customHeight="false" outlineLevel="0" collapsed="false">
      <c r="A80" s="0" t="n">
        <v>24196</v>
      </c>
      <c r="B80" s="4" t="n">
        <v>36998</v>
      </c>
      <c r="C80" s="4" t="n">
        <v>37653</v>
      </c>
      <c r="D80" s="0" t="n">
        <v>9992868</v>
      </c>
      <c r="E80" s="0" t="s">
        <v>28</v>
      </c>
      <c r="F80" s="1" t="n">
        <v>68329</v>
      </c>
      <c r="G80" s="1" t="n">
        <v>66093.94</v>
      </c>
      <c r="H80" s="0" t="n">
        <v>6.785</v>
      </c>
      <c r="I80" s="2" t="n">
        <v>0.54</v>
      </c>
      <c r="J80" s="2" t="n">
        <f aca="false">H80+(M80/F80)</f>
        <v>3.95</v>
      </c>
      <c r="K80" s="0" t="n">
        <v>3.41</v>
      </c>
      <c r="L80" s="5" t="n">
        <f aca="false">(+I80+K80)*-F80</f>
        <v>-269899.55</v>
      </c>
      <c r="M80" s="3" t="n">
        <f aca="false">((+K80+I80)-H80)*F80</f>
        <v>-193712.715</v>
      </c>
      <c r="N80" s="3" t="n">
        <f aca="false">((+I80+K80)-H80)*G80</f>
        <v>-187376.3199</v>
      </c>
      <c r="O80" s="0" t="s">
        <v>31</v>
      </c>
      <c r="P80" s="0" t="s">
        <v>23</v>
      </c>
      <c r="Q80" s="0" t="s">
        <v>32</v>
      </c>
      <c r="R80" s="0" t="s">
        <v>30</v>
      </c>
      <c r="S80" s="0" t="n">
        <v>1</v>
      </c>
      <c r="T80" s="0" t="n">
        <v>1</v>
      </c>
    </row>
    <row r="81" customFormat="false" ht="12.75" hidden="false" customHeight="false" outlineLevel="0" collapsed="false">
      <c r="A81" s="0" t="n">
        <v>24197</v>
      </c>
      <c r="B81" s="4" t="n">
        <v>36998</v>
      </c>
      <c r="C81" s="4" t="n">
        <v>37653</v>
      </c>
      <c r="D81" s="0" t="n">
        <v>9992868</v>
      </c>
      <c r="E81" s="0" t="s">
        <v>28</v>
      </c>
      <c r="F81" s="1" t="n">
        <v>73959</v>
      </c>
      <c r="G81" s="1" t="n">
        <v>71539.78</v>
      </c>
      <c r="H81" s="0" t="n">
        <v>6.785</v>
      </c>
      <c r="I81" s="2" t="n">
        <v>0.54</v>
      </c>
      <c r="J81" s="2" t="n">
        <f aca="false">H81+(M81/F81)</f>
        <v>3.95</v>
      </c>
      <c r="K81" s="0" t="n">
        <v>3.41</v>
      </c>
      <c r="L81" s="5" t="n">
        <f aca="false">(+I81+K81)*-F81</f>
        <v>-292138.05</v>
      </c>
      <c r="M81" s="3" t="n">
        <f aca="false">((+K81+I81)-H81)*F81</f>
        <v>-209673.765</v>
      </c>
      <c r="N81" s="3" t="n">
        <f aca="false">((+I81+K81)-H81)*G81</f>
        <v>-202815.2763</v>
      </c>
      <c r="O81" s="0" t="s">
        <v>31</v>
      </c>
      <c r="P81" s="0" t="s">
        <v>23</v>
      </c>
      <c r="Q81" s="0" t="s">
        <v>32</v>
      </c>
      <c r="R81" s="0" t="s">
        <v>30</v>
      </c>
      <c r="S81" s="0" t="n">
        <v>1</v>
      </c>
      <c r="T81" s="0" t="n">
        <v>1</v>
      </c>
    </row>
    <row r="82" customFormat="false" ht="12.75" hidden="false" customHeight="false" outlineLevel="0" collapsed="false">
      <c r="A82" s="0" t="n">
        <v>24221</v>
      </c>
      <c r="B82" s="4" t="n">
        <v>36999</v>
      </c>
      <c r="C82" s="4" t="n">
        <v>37653</v>
      </c>
      <c r="D82" s="0" t="n">
        <v>9993197</v>
      </c>
      <c r="E82" s="0" t="s">
        <v>28</v>
      </c>
      <c r="F82" s="1" t="n">
        <v>24989</v>
      </c>
      <c r="G82" s="1" t="n">
        <v>24171.6</v>
      </c>
      <c r="H82" s="0" t="n">
        <v>3.7</v>
      </c>
      <c r="I82" s="2" t="n">
        <v>0.54</v>
      </c>
      <c r="J82" s="2" t="n">
        <f aca="false">H82+(M82/F82)</f>
        <v>0.54</v>
      </c>
      <c r="K82" s="0" t="n">
        <v>3.41</v>
      </c>
      <c r="L82" s="5" t="n">
        <f aca="false">(+I82+K82)*-F82</f>
        <v>-98706.55</v>
      </c>
      <c r="M82" s="3" t="n">
        <f aca="false">(+I82-H82)*F82</f>
        <v>-78965.24</v>
      </c>
      <c r="N82" s="3" t="n">
        <f aca="false">(+I82-H82)*G82</f>
        <v>-76382.256</v>
      </c>
      <c r="O82" s="0" t="s">
        <v>22</v>
      </c>
      <c r="P82" s="0" t="s">
        <v>23</v>
      </c>
      <c r="Q82" s="0" t="s">
        <v>29</v>
      </c>
      <c r="R82" s="0" t="s">
        <v>30</v>
      </c>
      <c r="S82" s="0" t="n">
        <v>1</v>
      </c>
      <c r="T82" s="0" t="n">
        <v>1</v>
      </c>
    </row>
    <row r="83" customFormat="false" ht="12.75" hidden="false" customHeight="false" outlineLevel="0" collapsed="false">
      <c r="A83" s="0" t="n">
        <v>24545</v>
      </c>
      <c r="B83" s="4" t="n">
        <v>37018</v>
      </c>
      <c r="C83" s="4" t="n">
        <v>37681</v>
      </c>
      <c r="D83" s="0" t="n">
        <v>9993196</v>
      </c>
      <c r="E83" s="0" t="s">
        <v>28</v>
      </c>
      <c r="F83" s="1" t="n">
        <v>-68521</v>
      </c>
      <c r="G83" s="1" t="n">
        <v>-66079.67</v>
      </c>
      <c r="H83" s="0" t="n">
        <v>3.7</v>
      </c>
      <c r="I83" s="2" t="n">
        <v>0.16</v>
      </c>
      <c r="J83" s="2" t="n">
        <f aca="false">H83+(M83/F83)</f>
        <v>0.16</v>
      </c>
      <c r="K83" s="0" t="n">
        <v>3.29</v>
      </c>
      <c r="L83" s="5" t="n">
        <f aca="false">(+I83+K83)*-F83</f>
        <v>236397.45</v>
      </c>
      <c r="M83" s="3" t="n">
        <f aca="false">(+I83-H83)*F83</f>
        <v>242564.34</v>
      </c>
      <c r="N83" s="3" t="n">
        <f aca="false">(+I83-H83)*G83</f>
        <v>233922.0318</v>
      </c>
      <c r="O83" s="0" t="s">
        <v>22</v>
      </c>
      <c r="P83" s="0" t="s">
        <v>23</v>
      </c>
      <c r="Q83" s="0" t="s">
        <v>29</v>
      </c>
      <c r="R83" s="0" t="s">
        <v>30</v>
      </c>
      <c r="S83" s="0" t="n">
        <v>0</v>
      </c>
      <c r="T83" s="0" t="n">
        <v>1</v>
      </c>
    </row>
    <row r="84" customFormat="false" ht="12.75" hidden="false" customHeight="false" outlineLevel="0" collapsed="false">
      <c r="A84" s="0" t="n">
        <v>28050</v>
      </c>
      <c r="B84" s="4" t="n">
        <v>37140</v>
      </c>
      <c r="C84" s="4" t="n">
        <v>37681</v>
      </c>
      <c r="D84" s="0" t="n">
        <v>9996667</v>
      </c>
      <c r="E84" s="0" t="s">
        <v>28</v>
      </c>
      <c r="F84" s="1" t="n">
        <v>-49195</v>
      </c>
      <c r="G84" s="1" t="n">
        <v>-47442.23</v>
      </c>
      <c r="H84" s="0" t="n">
        <v>0.27</v>
      </c>
      <c r="I84" s="2" t="n">
        <v>0.16</v>
      </c>
      <c r="J84" s="2" t="n">
        <f aca="false">H84+(M84/F84)</f>
        <v>0.16</v>
      </c>
      <c r="K84" s="0" t="n">
        <v>3.29</v>
      </c>
      <c r="L84" s="5" t="n">
        <f aca="false">(+I84+K84)*-F84</f>
        <v>169722.75</v>
      </c>
      <c r="M84" s="3" t="n">
        <f aca="false">(+I84-H84)*F84</f>
        <v>5411.45</v>
      </c>
      <c r="N84" s="3" t="n">
        <f aca="false">(+I84-H84)*G84</f>
        <v>5218.6453</v>
      </c>
      <c r="O84" s="0" t="s">
        <v>22</v>
      </c>
      <c r="P84" s="0" t="s">
        <v>23</v>
      </c>
      <c r="Q84" s="0" t="s">
        <v>29</v>
      </c>
      <c r="R84" s="0" t="s">
        <v>30</v>
      </c>
      <c r="S84" s="0" t="n">
        <v>0</v>
      </c>
      <c r="T84" s="0" t="n">
        <v>1</v>
      </c>
    </row>
    <row r="85" customFormat="false" ht="12.75" hidden="false" customHeight="false" outlineLevel="0" collapsed="false">
      <c r="A85" s="0" t="n">
        <v>24196</v>
      </c>
      <c r="B85" s="4" t="n">
        <v>36998</v>
      </c>
      <c r="C85" s="4" t="n">
        <v>37681</v>
      </c>
      <c r="D85" s="0" t="n">
        <v>9992868</v>
      </c>
      <c r="E85" s="0" t="s">
        <v>28</v>
      </c>
      <c r="F85" s="1" t="n">
        <v>61381</v>
      </c>
      <c r="G85" s="1" t="n">
        <v>59194.06</v>
      </c>
      <c r="H85" s="0" t="n">
        <v>6.785</v>
      </c>
      <c r="I85" s="2" t="n">
        <v>0.41</v>
      </c>
      <c r="J85" s="2" t="n">
        <f aca="false">H85+(M85/F85)</f>
        <v>3.7</v>
      </c>
      <c r="K85" s="0" t="n">
        <v>3.29</v>
      </c>
      <c r="L85" s="5" t="n">
        <f aca="false">(+I85+K85)*-F85</f>
        <v>-227109.7</v>
      </c>
      <c r="M85" s="3" t="n">
        <f aca="false">((+K85+I85)-H85)*F85</f>
        <v>-189360.385</v>
      </c>
      <c r="N85" s="3" t="n">
        <f aca="false">((+I85+K85)-H85)*G85</f>
        <v>-182613.6751</v>
      </c>
      <c r="O85" s="0" t="s">
        <v>31</v>
      </c>
      <c r="P85" s="0" t="s">
        <v>23</v>
      </c>
      <c r="Q85" s="0" t="s">
        <v>32</v>
      </c>
      <c r="R85" s="0" t="s">
        <v>30</v>
      </c>
      <c r="S85" s="0" t="n">
        <v>1</v>
      </c>
      <c r="T85" s="0" t="n">
        <v>1</v>
      </c>
    </row>
    <row r="86" customFormat="false" ht="12.75" hidden="false" customHeight="false" outlineLevel="0" collapsed="false">
      <c r="A86" s="0" t="n">
        <v>24197</v>
      </c>
      <c r="B86" s="4" t="n">
        <v>36998</v>
      </c>
      <c r="C86" s="4" t="n">
        <v>37681</v>
      </c>
      <c r="D86" s="0" t="n">
        <v>9992868</v>
      </c>
      <c r="E86" s="0" t="s">
        <v>28</v>
      </c>
      <c r="F86" s="1" t="n">
        <v>68227</v>
      </c>
      <c r="G86" s="1" t="n">
        <v>65796.15</v>
      </c>
      <c r="H86" s="0" t="n">
        <v>6.785</v>
      </c>
      <c r="I86" s="2" t="n">
        <v>0.41</v>
      </c>
      <c r="J86" s="2" t="n">
        <f aca="false">H86+(M86/F86)</f>
        <v>3.7</v>
      </c>
      <c r="K86" s="0" t="n">
        <v>3.29</v>
      </c>
      <c r="L86" s="5" t="n">
        <f aca="false">(+I86+K86)*-F86</f>
        <v>-252439.9</v>
      </c>
      <c r="M86" s="3" t="n">
        <f aca="false">((+K86+I86)-H86)*F86</f>
        <v>-210480.295</v>
      </c>
      <c r="N86" s="3" t="n">
        <f aca="false">((+I86+K86)-H86)*G86</f>
        <v>-202981.12275</v>
      </c>
      <c r="O86" s="0" t="s">
        <v>31</v>
      </c>
      <c r="P86" s="0" t="s">
        <v>23</v>
      </c>
      <c r="Q86" s="0" t="s">
        <v>32</v>
      </c>
      <c r="R86" s="0" t="s">
        <v>30</v>
      </c>
      <c r="S86" s="0" t="n">
        <v>1</v>
      </c>
      <c r="T86" s="0" t="n">
        <v>1</v>
      </c>
    </row>
    <row r="87" customFormat="false" ht="12.75" hidden="false" customHeight="false" outlineLevel="0" collapsed="false">
      <c r="A87" s="0" t="n">
        <v>24221</v>
      </c>
      <c r="B87" s="4" t="n">
        <v>36999</v>
      </c>
      <c r="C87" s="4" t="n">
        <v>37681</v>
      </c>
      <c r="D87" s="0" t="n">
        <v>9993197</v>
      </c>
      <c r="E87" s="0" t="s">
        <v>28</v>
      </c>
      <c r="F87" s="1" t="n">
        <v>23991</v>
      </c>
      <c r="G87" s="1" t="n">
        <v>23136.23</v>
      </c>
      <c r="H87" s="0" t="n">
        <v>3.7</v>
      </c>
      <c r="I87" s="2" t="n">
        <v>0.41</v>
      </c>
      <c r="J87" s="2" t="n">
        <f aca="false">H87+(M87/F87)</f>
        <v>0.41</v>
      </c>
      <c r="K87" s="0" t="n">
        <v>3.29</v>
      </c>
      <c r="L87" s="5" t="n">
        <f aca="false">(+I87+K87)*-F87</f>
        <v>-88766.7</v>
      </c>
      <c r="M87" s="3" t="n">
        <f aca="false">(+I87-H87)*F87</f>
        <v>-78930.39</v>
      </c>
      <c r="N87" s="3" t="n">
        <f aca="false">(+I87-H87)*G87</f>
        <v>-76118.1967</v>
      </c>
      <c r="O87" s="0" t="s">
        <v>22</v>
      </c>
      <c r="P87" s="0" t="s">
        <v>23</v>
      </c>
      <c r="Q87" s="0" t="s">
        <v>29</v>
      </c>
      <c r="R87" s="0" t="s">
        <v>30</v>
      </c>
      <c r="S87" s="0" t="n">
        <v>1</v>
      </c>
      <c r="T87" s="0" t="n">
        <v>1</v>
      </c>
    </row>
    <row r="88" customFormat="false" ht="12.75" hidden="false" customHeight="false" outlineLevel="0" collapsed="false">
      <c r="A88" s="0" t="n">
        <v>24545</v>
      </c>
      <c r="B88" s="4" t="n">
        <v>37018</v>
      </c>
      <c r="C88" s="4" t="n">
        <v>37712</v>
      </c>
      <c r="D88" s="0" t="n">
        <v>9993196</v>
      </c>
      <c r="E88" s="0" t="s">
        <v>28</v>
      </c>
      <c r="F88" s="1" t="n">
        <v>-49698</v>
      </c>
      <c r="G88" s="1" t="n">
        <v>-47760.84</v>
      </c>
      <c r="H88" s="0" t="n">
        <v>3.7</v>
      </c>
      <c r="I88" s="2" t="n">
        <v>0.39</v>
      </c>
      <c r="J88" s="2" t="n">
        <f aca="false">H88+(M88/F88)</f>
        <v>0.39</v>
      </c>
      <c r="K88" s="0" t="n">
        <v>3.12</v>
      </c>
      <c r="L88" s="5" t="n">
        <f aca="false">(+I88+K88)*-F88</f>
        <v>174439.98</v>
      </c>
      <c r="M88" s="3" t="n">
        <f aca="false">(+I88-H88)*F88</f>
        <v>164500.38</v>
      </c>
      <c r="N88" s="3" t="n">
        <f aca="false">(+I88-H88)*G88</f>
        <v>158088.3804</v>
      </c>
      <c r="O88" s="0" t="s">
        <v>22</v>
      </c>
      <c r="P88" s="0" t="s">
        <v>23</v>
      </c>
      <c r="Q88" s="0" t="s">
        <v>29</v>
      </c>
      <c r="R88" s="0" t="s">
        <v>30</v>
      </c>
      <c r="S88" s="0" t="n">
        <v>0</v>
      </c>
      <c r="T88" s="0" t="n">
        <v>1</v>
      </c>
    </row>
    <row r="89" customFormat="false" ht="12.75" hidden="false" customHeight="false" outlineLevel="0" collapsed="false">
      <c r="A89" s="0" t="n">
        <v>28050</v>
      </c>
      <c r="B89" s="4" t="n">
        <v>37140</v>
      </c>
      <c r="C89" s="4" t="n">
        <v>37712</v>
      </c>
      <c r="D89" s="0" t="n">
        <v>9996667</v>
      </c>
      <c r="E89" s="0" t="s">
        <v>28</v>
      </c>
      <c r="F89" s="1" t="n">
        <v>-34009</v>
      </c>
      <c r="G89" s="1" t="n">
        <v>-32683.37</v>
      </c>
      <c r="H89" s="0" t="n">
        <v>0.27</v>
      </c>
      <c r="I89" s="2" t="n">
        <v>0.39</v>
      </c>
      <c r="J89" s="2" t="n">
        <f aca="false">H89+(M89/F89)</f>
        <v>0.39</v>
      </c>
      <c r="K89" s="0" t="n">
        <v>3.12</v>
      </c>
      <c r="L89" s="5" t="n">
        <f aca="false">(+I89+K89)*-F89</f>
        <v>119371.59</v>
      </c>
      <c r="M89" s="3" t="n">
        <f aca="false">(+I89-H89)*F89</f>
        <v>-4081.08</v>
      </c>
      <c r="N89" s="3" t="n">
        <f aca="false">(+I89-H89)*G89</f>
        <v>-3922.0044</v>
      </c>
      <c r="O89" s="0" t="s">
        <v>22</v>
      </c>
      <c r="P89" s="0" t="s">
        <v>23</v>
      </c>
      <c r="Q89" s="0" t="s">
        <v>29</v>
      </c>
      <c r="R89" s="0" t="s">
        <v>30</v>
      </c>
      <c r="S89" s="0" t="n">
        <v>0</v>
      </c>
      <c r="T89" s="0" t="n">
        <v>1</v>
      </c>
    </row>
    <row r="90" customFormat="false" ht="12.75" hidden="false" customHeight="false" outlineLevel="0" collapsed="false">
      <c r="A90" s="0" t="n">
        <v>24196</v>
      </c>
      <c r="B90" s="4" t="n">
        <v>36998</v>
      </c>
      <c r="C90" s="4" t="n">
        <v>37712</v>
      </c>
      <c r="D90" s="0" t="n">
        <v>9992868</v>
      </c>
      <c r="E90" s="0" t="s">
        <v>28</v>
      </c>
      <c r="F90" s="1" t="n">
        <v>43218</v>
      </c>
      <c r="G90" s="1" t="n">
        <v>41533.42</v>
      </c>
      <c r="H90" s="0" t="n">
        <v>6.785</v>
      </c>
      <c r="I90" s="2" t="n">
        <v>0.64</v>
      </c>
      <c r="J90" s="2" t="n">
        <f aca="false">H90+(M90/F90)</f>
        <v>3.76</v>
      </c>
      <c r="K90" s="0" t="n">
        <v>3.12</v>
      </c>
      <c r="L90" s="5" t="n">
        <f aca="false">(+I90+K90)*-F90</f>
        <v>-162499.68</v>
      </c>
      <c r="M90" s="3" t="n">
        <f aca="false">((+K90+I90)-H90)*F90</f>
        <v>-130734.45</v>
      </c>
      <c r="N90" s="3" t="n">
        <f aca="false">((+I90+K90)-H90)*G90</f>
        <v>-125638.5955</v>
      </c>
      <c r="O90" s="0" t="s">
        <v>31</v>
      </c>
      <c r="P90" s="0" t="s">
        <v>23</v>
      </c>
      <c r="Q90" s="0" t="s">
        <v>32</v>
      </c>
      <c r="R90" s="0" t="s">
        <v>30</v>
      </c>
      <c r="S90" s="0" t="n">
        <v>1</v>
      </c>
      <c r="T90" s="0" t="n">
        <v>1</v>
      </c>
    </row>
    <row r="91" customFormat="false" ht="12.75" hidden="false" customHeight="false" outlineLevel="0" collapsed="false">
      <c r="A91" s="0" t="n">
        <v>24197</v>
      </c>
      <c r="B91" s="4" t="n">
        <v>36998</v>
      </c>
      <c r="C91" s="4" t="n">
        <v>37712</v>
      </c>
      <c r="D91" s="0" t="n">
        <v>9992868</v>
      </c>
      <c r="E91" s="0" t="s">
        <v>28</v>
      </c>
      <c r="F91" s="1" t="n">
        <v>49492</v>
      </c>
      <c r="G91" s="1" t="n">
        <v>47562.87</v>
      </c>
      <c r="H91" s="0" t="n">
        <v>6.785</v>
      </c>
      <c r="I91" s="2" t="n">
        <v>0.64</v>
      </c>
      <c r="J91" s="2" t="n">
        <f aca="false">H91+(M91/F91)</f>
        <v>3.76</v>
      </c>
      <c r="K91" s="0" t="n">
        <v>3.12</v>
      </c>
      <c r="L91" s="5" t="n">
        <f aca="false">(+I91+K91)*-F91</f>
        <v>-186089.92</v>
      </c>
      <c r="M91" s="3" t="n">
        <f aca="false">((+K91+I91)-H91)*F91</f>
        <v>-149713.3</v>
      </c>
      <c r="N91" s="3" t="n">
        <f aca="false">((+I91+K91)-H91)*G91</f>
        <v>-143877.68175</v>
      </c>
      <c r="O91" s="0" t="s">
        <v>31</v>
      </c>
      <c r="P91" s="0" t="s">
        <v>23</v>
      </c>
      <c r="Q91" s="0" t="s">
        <v>32</v>
      </c>
      <c r="R91" s="0" t="s">
        <v>30</v>
      </c>
      <c r="S91" s="0" t="n">
        <v>1</v>
      </c>
      <c r="T91" s="0" t="n">
        <v>1</v>
      </c>
    </row>
    <row r="92" customFormat="false" ht="12.75" hidden="false" customHeight="false" outlineLevel="0" collapsed="false">
      <c r="A92" s="0" t="n">
        <v>24221</v>
      </c>
      <c r="B92" s="4" t="n">
        <v>36999</v>
      </c>
      <c r="C92" s="4" t="n">
        <v>37712</v>
      </c>
      <c r="D92" s="0" t="n">
        <v>9993197</v>
      </c>
      <c r="E92" s="0" t="s">
        <v>28</v>
      </c>
      <c r="F92" s="1" t="n">
        <v>18135</v>
      </c>
      <c r="G92" s="1" t="n">
        <v>17428.12</v>
      </c>
      <c r="H92" s="0" t="n">
        <v>3.7</v>
      </c>
      <c r="I92" s="2" t="n">
        <v>0.64</v>
      </c>
      <c r="J92" s="2" t="n">
        <f aca="false">H92+(M92/F92)</f>
        <v>0.64</v>
      </c>
      <c r="K92" s="0" t="n">
        <v>3.12</v>
      </c>
      <c r="L92" s="5" t="n">
        <f aca="false">(+I92+K92)*-F92</f>
        <v>-68187.6</v>
      </c>
      <c r="M92" s="3" t="n">
        <f aca="false">(+I92-H92)*F92</f>
        <v>-55493.1</v>
      </c>
      <c r="N92" s="3" t="n">
        <f aca="false">(+I92-H92)*G92</f>
        <v>-53330.0472</v>
      </c>
      <c r="O92" s="0" t="s">
        <v>22</v>
      </c>
      <c r="P92" s="0" t="s">
        <v>23</v>
      </c>
      <c r="Q92" s="0" t="s">
        <v>29</v>
      </c>
      <c r="R92" s="0" t="s">
        <v>30</v>
      </c>
      <c r="S92" s="0" t="n">
        <v>1</v>
      </c>
      <c r="T92" s="0" t="n">
        <v>1</v>
      </c>
    </row>
    <row r="93" customFormat="false" ht="12.75" hidden="false" customHeight="false" outlineLevel="0" collapsed="false">
      <c r="A93" s="0" t="n">
        <v>24545</v>
      </c>
      <c r="B93" s="4" t="n">
        <v>37018</v>
      </c>
      <c r="C93" s="4" t="n">
        <v>37742</v>
      </c>
      <c r="D93" s="0" t="n">
        <v>9993196</v>
      </c>
      <c r="E93" s="0" t="s">
        <v>28</v>
      </c>
      <c r="F93" s="1" t="n">
        <v>-37348</v>
      </c>
      <c r="G93" s="1" t="n">
        <v>-35767.53</v>
      </c>
      <c r="H93" s="0" t="n">
        <v>3.7</v>
      </c>
      <c r="I93" s="2" t="n">
        <v>0.39</v>
      </c>
      <c r="J93" s="2" t="n">
        <f aca="false">H93+(M93/F93)</f>
        <v>0.39</v>
      </c>
      <c r="K93" s="0" t="n">
        <v>3.12</v>
      </c>
      <c r="L93" s="5" t="n">
        <f aca="false">(+I93+K93)*-F93</f>
        <v>131091.48</v>
      </c>
      <c r="M93" s="3" t="n">
        <f aca="false">(+I93-H93)*F93</f>
        <v>123621.88</v>
      </c>
      <c r="N93" s="3" t="n">
        <f aca="false">(+I93-H93)*G93</f>
        <v>118390.5243</v>
      </c>
      <c r="O93" s="0" t="s">
        <v>22</v>
      </c>
      <c r="P93" s="0" t="s">
        <v>23</v>
      </c>
      <c r="Q93" s="0" t="s">
        <v>29</v>
      </c>
      <c r="R93" s="0" t="s">
        <v>30</v>
      </c>
      <c r="S93" s="0" t="n">
        <v>0</v>
      </c>
      <c r="T93" s="0" t="n">
        <v>1</v>
      </c>
    </row>
    <row r="94" customFormat="false" ht="12.75" hidden="false" customHeight="false" outlineLevel="0" collapsed="false">
      <c r="A94" s="0" t="n">
        <v>28050</v>
      </c>
      <c r="B94" s="4" t="n">
        <v>37140</v>
      </c>
      <c r="C94" s="4" t="n">
        <v>37742</v>
      </c>
      <c r="D94" s="0" t="n">
        <v>9996667</v>
      </c>
      <c r="E94" s="0" t="s">
        <v>28</v>
      </c>
      <c r="F94" s="1" t="n">
        <v>-25496</v>
      </c>
      <c r="G94" s="1" t="n">
        <v>-24417.08</v>
      </c>
      <c r="H94" s="0" t="n">
        <v>0.27</v>
      </c>
      <c r="I94" s="2" t="n">
        <v>0.39</v>
      </c>
      <c r="J94" s="2" t="n">
        <f aca="false">H94+(M94/F94)</f>
        <v>0.39</v>
      </c>
      <c r="K94" s="0" t="n">
        <v>3.12</v>
      </c>
      <c r="L94" s="5" t="n">
        <f aca="false">(+I94+K94)*-F94</f>
        <v>89490.96</v>
      </c>
      <c r="M94" s="3" t="n">
        <f aca="false">(+I94-H94)*F94</f>
        <v>-3059.52</v>
      </c>
      <c r="N94" s="3" t="n">
        <f aca="false">(+I94-H94)*G94</f>
        <v>-2930.0496</v>
      </c>
      <c r="O94" s="0" t="s">
        <v>22</v>
      </c>
      <c r="P94" s="0" t="s">
        <v>23</v>
      </c>
      <c r="Q94" s="0" t="s">
        <v>29</v>
      </c>
      <c r="R94" s="0" t="s">
        <v>30</v>
      </c>
      <c r="S94" s="0" t="n">
        <v>0</v>
      </c>
      <c r="T94" s="0" t="n">
        <v>1</v>
      </c>
    </row>
    <row r="95" customFormat="false" ht="12.75" hidden="false" customHeight="false" outlineLevel="0" collapsed="false">
      <c r="A95" s="0" t="n">
        <v>24196</v>
      </c>
      <c r="B95" s="4" t="n">
        <v>36998</v>
      </c>
      <c r="C95" s="4" t="n">
        <v>37742</v>
      </c>
      <c r="D95" s="0" t="n">
        <v>9992868</v>
      </c>
      <c r="E95" s="0" t="s">
        <v>28</v>
      </c>
      <c r="F95" s="1" t="n">
        <v>31536</v>
      </c>
      <c r="G95" s="1" t="n">
        <v>30201.48</v>
      </c>
      <c r="H95" s="0" t="n">
        <v>6.785</v>
      </c>
      <c r="I95" s="2" t="n">
        <v>0.64</v>
      </c>
      <c r="J95" s="2" t="n">
        <f aca="false">H95+(M95/F95)</f>
        <v>3.76</v>
      </c>
      <c r="K95" s="0" t="n">
        <v>3.12</v>
      </c>
      <c r="L95" s="5" t="n">
        <f aca="false">(+I95+K95)*-F95</f>
        <v>-118575.36</v>
      </c>
      <c r="M95" s="3" t="n">
        <f aca="false">((+K95+I95)-H95)*F95</f>
        <v>-95396.4</v>
      </c>
      <c r="N95" s="3" t="n">
        <f aca="false">((+I95+K95)-H95)*G95</f>
        <v>-91359.477</v>
      </c>
      <c r="O95" s="0" t="s">
        <v>31</v>
      </c>
      <c r="P95" s="0" t="s">
        <v>23</v>
      </c>
      <c r="Q95" s="0" t="s">
        <v>32</v>
      </c>
      <c r="R95" s="0" t="s">
        <v>30</v>
      </c>
      <c r="S95" s="0" t="n">
        <v>1</v>
      </c>
      <c r="T95" s="0" t="n">
        <v>1</v>
      </c>
    </row>
    <row r="96" customFormat="false" ht="12.75" hidden="false" customHeight="false" outlineLevel="0" collapsed="false">
      <c r="A96" s="0" t="n">
        <v>24197</v>
      </c>
      <c r="B96" s="4" t="n">
        <v>36998</v>
      </c>
      <c r="C96" s="4" t="n">
        <v>37742</v>
      </c>
      <c r="D96" s="0" t="n">
        <v>9992868</v>
      </c>
      <c r="E96" s="0" t="s">
        <v>28</v>
      </c>
      <c r="F96" s="1" t="n">
        <v>37189</v>
      </c>
      <c r="G96" s="1" t="n">
        <v>35615.26</v>
      </c>
      <c r="H96" s="0" t="n">
        <v>6.785</v>
      </c>
      <c r="I96" s="2" t="n">
        <v>0.64</v>
      </c>
      <c r="J96" s="2" t="n">
        <f aca="false">H96+(M96/F96)</f>
        <v>3.76</v>
      </c>
      <c r="K96" s="0" t="n">
        <v>3.12</v>
      </c>
      <c r="L96" s="5" t="n">
        <f aca="false">(+I96+K96)*-F96</f>
        <v>-139830.64</v>
      </c>
      <c r="M96" s="3" t="n">
        <f aca="false">((+K96+I96)-H96)*F96</f>
        <v>-112496.725</v>
      </c>
      <c r="N96" s="3" t="n">
        <f aca="false">((+I96+K96)-H96)*G96</f>
        <v>-107736.1615</v>
      </c>
      <c r="O96" s="0" t="s">
        <v>31</v>
      </c>
      <c r="P96" s="0" t="s">
        <v>23</v>
      </c>
      <c r="Q96" s="0" t="s">
        <v>32</v>
      </c>
      <c r="R96" s="0" t="s">
        <v>30</v>
      </c>
      <c r="S96" s="0" t="n">
        <v>1</v>
      </c>
      <c r="T96" s="0" t="n">
        <v>1</v>
      </c>
    </row>
    <row r="97" customFormat="false" ht="12.75" hidden="false" customHeight="false" outlineLevel="0" collapsed="false">
      <c r="A97" s="0" t="n">
        <v>24221</v>
      </c>
      <c r="B97" s="4" t="n">
        <v>36999</v>
      </c>
      <c r="C97" s="4" t="n">
        <v>37742</v>
      </c>
      <c r="D97" s="0" t="n">
        <v>9993197</v>
      </c>
      <c r="E97" s="0" t="s">
        <v>28</v>
      </c>
      <c r="F97" s="1" t="n">
        <v>14153</v>
      </c>
      <c r="G97" s="1" t="n">
        <v>13554.08</v>
      </c>
      <c r="H97" s="0" t="n">
        <v>3.7</v>
      </c>
      <c r="I97" s="2" t="n">
        <v>0.64</v>
      </c>
      <c r="J97" s="2" t="n">
        <f aca="false">H97+(M97/F97)</f>
        <v>0.64</v>
      </c>
      <c r="K97" s="0" t="n">
        <v>3.12</v>
      </c>
      <c r="L97" s="5" t="n">
        <f aca="false">(+I97+K97)*-F97</f>
        <v>-53215.28</v>
      </c>
      <c r="M97" s="3" t="n">
        <f aca="false">(+I97-H97)*F97</f>
        <v>-43308.18</v>
      </c>
      <c r="N97" s="3" t="n">
        <f aca="false">(+I97-H97)*G97</f>
        <v>-41475.4848</v>
      </c>
      <c r="O97" s="0" t="s">
        <v>22</v>
      </c>
      <c r="P97" s="0" t="s">
        <v>23</v>
      </c>
      <c r="Q97" s="0" t="s">
        <v>29</v>
      </c>
      <c r="R97" s="0" t="s">
        <v>30</v>
      </c>
      <c r="S97" s="0" t="n">
        <v>1</v>
      </c>
      <c r="T97" s="0" t="n">
        <v>1</v>
      </c>
    </row>
    <row r="98" customFormat="false" ht="12.75" hidden="false" customHeight="false" outlineLevel="0" collapsed="false">
      <c r="A98" s="0" t="n">
        <v>24545</v>
      </c>
      <c r="B98" s="4" t="n">
        <v>37018</v>
      </c>
      <c r="C98" s="4" t="n">
        <v>37773</v>
      </c>
      <c r="D98" s="0" t="n">
        <v>9993196</v>
      </c>
      <c r="E98" s="0" t="s">
        <v>28</v>
      </c>
      <c r="F98" s="1" t="n">
        <v>-27837</v>
      </c>
      <c r="G98" s="1" t="n">
        <v>-26559.59</v>
      </c>
      <c r="H98" s="0" t="n">
        <v>3.7</v>
      </c>
      <c r="I98" s="2" t="n">
        <v>0.39</v>
      </c>
      <c r="J98" s="2" t="n">
        <f aca="false">H98+(M98/F98)</f>
        <v>0.39</v>
      </c>
      <c r="K98" s="0" t="n">
        <v>3.15</v>
      </c>
      <c r="L98" s="5" t="n">
        <f aca="false">(+I98+K98)*-F98</f>
        <v>98542.98</v>
      </c>
      <c r="M98" s="3" t="n">
        <f aca="false">(+I98-H98)*F98</f>
        <v>92140.47</v>
      </c>
      <c r="N98" s="3" t="n">
        <f aca="false">(+I98-H98)*G98</f>
        <v>87912.2429</v>
      </c>
      <c r="O98" s="0" t="s">
        <v>22</v>
      </c>
      <c r="P98" s="0" t="s">
        <v>23</v>
      </c>
      <c r="Q98" s="0" t="s">
        <v>29</v>
      </c>
      <c r="R98" s="0" t="s">
        <v>30</v>
      </c>
      <c r="S98" s="0" t="n">
        <v>0</v>
      </c>
      <c r="T98" s="0" t="n">
        <v>1</v>
      </c>
    </row>
    <row r="99" customFormat="false" ht="12.75" hidden="false" customHeight="false" outlineLevel="0" collapsed="false">
      <c r="A99" s="0" t="n">
        <v>28050</v>
      </c>
      <c r="B99" s="4" t="n">
        <v>37140</v>
      </c>
      <c r="C99" s="4" t="n">
        <v>37773</v>
      </c>
      <c r="D99" s="0" t="n">
        <v>9996667</v>
      </c>
      <c r="E99" s="0" t="s">
        <v>28</v>
      </c>
      <c r="F99" s="1" t="n">
        <v>-18870</v>
      </c>
      <c r="G99" s="1" t="n">
        <v>-18004.08</v>
      </c>
      <c r="H99" s="0" t="n">
        <v>0.27</v>
      </c>
      <c r="I99" s="2" t="n">
        <v>0.39</v>
      </c>
      <c r="J99" s="2" t="n">
        <f aca="false">H99+(M99/F99)</f>
        <v>0.39</v>
      </c>
      <c r="K99" s="0" t="n">
        <v>3.15</v>
      </c>
      <c r="L99" s="5" t="n">
        <f aca="false">(+I99+K99)*-F99</f>
        <v>66799.8</v>
      </c>
      <c r="M99" s="3" t="n">
        <f aca="false">(+I99-H99)*F99</f>
        <v>-2264.4</v>
      </c>
      <c r="N99" s="3" t="n">
        <f aca="false">(+I99-H99)*G99</f>
        <v>-2160.4896</v>
      </c>
      <c r="O99" s="0" t="s">
        <v>22</v>
      </c>
      <c r="P99" s="0" t="s">
        <v>23</v>
      </c>
      <c r="Q99" s="0" t="s">
        <v>29</v>
      </c>
      <c r="R99" s="0" t="s">
        <v>30</v>
      </c>
      <c r="S99" s="0" t="n">
        <v>0</v>
      </c>
      <c r="T99" s="0" t="n">
        <v>1</v>
      </c>
    </row>
    <row r="100" customFormat="false" ht="12.75" hidden="false" customHeight="false" outlineLevel="0" collapsed="false">
      <c r="A100" s="0" t="n">
        <v>24196</v>
      </c>
      <c r="B100" s="4" t="n">
        <v>36998</v>
      </c>
      <c r="C100" s="4" t="n">
        <v>37773</v>
      </c>
      <c r="D100" s="0" t="n">
        <v>9992868</v>
      </c>
      <c r="E100" s="0" t="s">
        <v>28</v>
      </c>
      <c r="F100" s="1" t="n">
        <v>22793</v>
      </c>
      <c r="G100" s="1" t="n">
        <v>21747.06</v>
      </c>
      <c r="H100" s="0" t="n">
        <v>6.785</v>
      </c>
      <c r="I100" s="2" t="n">
        <v>0.64</v>
      </c>
      <c r="J100" s="2" t="n">
        <f aca="false">H100+(M100/F100)</f>
        <v>3.79</v>
      </c>
      <c r="K100" s="0" t="n">
        <v>3.15</v>
      </c>
      <c r="L100" s="5" t="n">
        <f aca="false">(+I100+K100)*-F100</f>
        <v>-86385.47</v>
      </c>
      <c r="M100" s="3" t="n">
        <f aca="false">((+K100+I100)-H100)*F100</f>
        <v>-68265.035</v>
      </c>
      <c r="N100" s="3" t="n">
        <f aca="false">((+I100+K100)-H100)*G100</f>
        <v>-65132.4447</v>
      </c>
      <c r="O100" s="0" t="s">
        <v>31</v>
      </c>
      <c r="P100" s="0" t="s">
        <v>23</v>
      </c>
      <c r="Q100" s="0" t="s">
        <v>32</v>
      </c>
      <c r="R100" s="0" t="s">
        <v>30</v>
      </c>
      <c r="S100" s="0" t="n">
        <v>1</v>
      </c>
      <c r="T100" s="0" t="n">
        <v>1</v>
      </c>
    </row>
    <row r="101" customFormat="false" ht="12.75" hidden="false" customHeight="false" outlineLevel="0" collapsed="false">
      <c r="A101" s="0" t="n">
        <v>24197</v>
      </c>
      <c r="B101" s="4" t="n">
        <v>36998</v>
      </c>
      <c r="C101" s="4" t="n">
        <v>37773</v>
      </c>
      <c r="D101" s="0" t="n">
        <v>9992868</v>
      </c>
      <c r="E101" s="0" t="s">
        <v>28</v>
      </c>
      <c r="F101" s="1" t="n">
        <v>27722</v>
      </c>
      <c r="G101" s="1" t="n">
        <v>26449.87</v>
      </c>
      <c r="H101" s="0" t="n">
        <v>6.785</v>
      </c>
      <c r="I101" s="2" t="n">
        <v>0.64</v>
      </c>
      <c r="J101" s="2" t="n">
        <f aca="false">H101+(M101/F101)</f>
        <v>3.79</v>
      </c>
      <c r="K101" s="0" t="n">
        <v>3.15</v>
      </c>
      <c r="L101" s="5" t="n">
        <f aca="false">(+I101+K101)*-F101</f>
        <v>-105066.38</v>
      </c>
      <c r="M101" s="3" t="n">
        <f aca="false">((+K101+I101)-H101)*F101</f>
        <v>-83027.39</v>
      </c>
      <c r="N101" s="3" t="n">
        <f aca="false">((+I101+K101)-H101)*G101</f>
        <v>-79217.36065</v>
      </c>
      <c r="O101" s="0" t="s">
        <v>31</v>
      </c>
      <c r="P101" s="0" t="s">
        <v>23</v>
      </c>
      <c r="Q101" s="0" t="s">
        <v>32</v>
      </c>
      <c r="R101" s="0" t="s">
        <v>30</v>
      </c>
      <c r="S101" s="0" t="n">
        <v>1</v>
      </c>
      <c r="T101" s="0" t="n">
        <v>1</v>
      </c>
    </row>
    <row r="102" customFormat="false" ht="12.75" hidden="false" customHeight="false" outlineLevel="0" collapsed="false">
      <c r="A102" s="0" t="n">
        <v>24221</v>
      </c>
      <c r="B102" s="4" t="n">
        <v>36999</v>
      </c>
      <c r="C102" s="4" t="n">
        <v>37773</v>
      </c>
      <c r="D102" s="0" t="n">
        <v>9993197</v>
      </c>
      <c r="E102" s="0" t="s">
        <v>28</v>
      </c>
      <c r="F102" s="1" t="n">
        <v>10948</v>
      </c>
      <c r="G102" s="1" t="n">
        <v>10445.61</v>
      </c>
      <c r="H102" s="0" t="n">
        <v>3.7</v>
      </c>
      <c r="I102" s="2" t="n">
        <v>0.64</v>
      </c>
      <c r="J102" s="2" t="n">
        <f aca="false">H102+(M102/F102)</f>
        <v>0.640000000000001</v>
      </c>
      <c r="K102" s="0" t="n">
        <v>3.15</v>
      </c>
      <c r="L102" s="5" t="n">
        <f aca="false">(+I102+K102)*-F102</f>
        <v>-41492.92</v>
      </c>
      <c r="M102" s="3" t="n">
        <f aca="false">(+I102-H102)*F102</f>
        <v>-33500.88</v>
      </c>
      <c r="N102" s="3" t="n">
        <f aca="false">(+I102-H102)*G102</f>
        <v>-31963.5666</v>
      </c>
      <c r="O102" s="0" t="s">
        <v>22</v>
      </c>
      <c r="P102" s="0" t="s">
        <v>23</v>
      </c>
      <c r="Q102" s="0" t="s">
        <v>29</v>
      </c>
      <c r="R102" s="0" t="s">
        <v>30</v>
      </c>
      <c r="S102" s="0" t="n">
        <v>1</v>
      </c>
      <c r="T102" s="0" t="n">
        <v>1</v>
      </c>
    </row>
    <row r="103" customFormat="false" ht="12.75" hidden="false" customHeight="false" outlineLevel="0" collapsed="false">
      <c r="A103" s="0" t="n">
        <v>24545</v>
      </c>
      <c r="B103" s="4" t="n">
        <v>37018</v>
      </c>
      <c r="C103" s="4" t="n">
        <v>37803</v>
      </c>
      <c r="D103" s="0" t="n">
        <v>9993196</v>
      </c>
      <c r="E103" s="0" t="s">
        <v>28</v>
      </c>
      <c r="F103" s="1" t="n">
        <v>-12837</v>
      </c>
      <c r="G103" s="1" t="n">
        <v>-12202.31</v>
      </c>
      <c r="H103" s="0" t="n">
        <v>3.7</v>
      </c>
      <c r="I103" s="2" t="n">
        <v>0.39</v>
      </c>
      <c r="J103" s="2" t="n">
        <f aca="false">H103+(M103/F103)</f>
        <v>0.39</v>
      </c>
      <c r="K103" s="0" t="n">
        <v>3.24</v>
      </c>
      <c r="L103" s="5" t="n">
        <f aca="false">(+I103+K103)*-F103</f>
        <v>46598.31</v>
      </c>
      <c r="M103" s="3" t="n">
        <f aca="false">(+I103-H103)*F103</f>
        <v>42490.47</v>
      </c>
      <c r="N103" s="3" t="n">
        <f aca="false">(+I103-H103)*G103</f>
        <v>40389.6461</v>
      </c>
      <c r="O103" s="0" t="s">
        <v>22</v>
      </c>
      <c r="P103" s="0" t="s">
        <v>23</v>
      </c>
      <c r="Q103" s="0" t="s">
        <v>29</v>
      </c>
      <c r="R103" s="0" t="s">
        <v>30</v>
      </c>
      <c r="S103" s="0" t="n">
        <v>0</v>
      </c>
      <c r="T103" s="0" t="n">
        <v>1</v>
      </c>
    </row>
    <row r="104" customFormat="false" ht="12.75" hidden="false" customHeight="false" outlineLevel="0" collapsed="false">
      <c r="A104" s="0" t="n">
        <v>28050</v>
      </c>
      <c r="B104" s="4" t="n">
        <v>37140</v>
      </c>
      <c r="C104" s="4" t="n">
        <v>37803</v>
      </c>
      <c r="D104" s="0" t="n">
        <v>9996667</v>
      </c>
      <c r="E104" s="0" t="s">
        <v>28</v>
      </c>
      <c r="F104" s="1" t="n">
        <v>-1896</v>
      </c>
      <c r="G104" s="1" t="n">
        <v>-1802.26</v>
      </c>
      <c r="H104" s="0" t="n">
        <v>0.27</v>
      </c>
      <c r="I104" s="2" t="n">
        <v>0.39</v>
      </c>
      <c r="J104" s="2" t="n">
        <f aca="false">H104+(M104/F104)</f>
        <v>0.39</v>
      </c>
      <c r="K104" s="0" t="n">
        <v>3.24</v>
      </c>
      <c r="L104" s="5" t="n">
        <f aca="false">(+I104+K104)*-F104</f>
        <v>6882.48</v>
      </c>
      <c r="M104" s="3" t="n">
        <f aca="false">(+I104-H104)*F104</f>
        <v>-227.52</v>
      </c>
      <c r="N104" s="3" t="n">
        <f aca="false">(+I104-H104)*G104</f>
        <v>-216.2712</v>
      </c>
      <c r="O104" s="0" t="s">
        <v>22</v>
      </c>
      <c r="P104" s="0" t="s">
        <v>23</v>
      </c>
      <c r="Q104" s="0" t="s">
        <v>29</v>
      </c>
      <c r="R104" s="0" t="s">
        <v>30</v>
      </c>
      <c r="S104" s="0" t="n">
        <v>0</v>
      </c>
      <c r="T104" s="0" t="n">
        <v>1</v>
      </c>
    </row>
    <row r="105" customFormat="false" ht="12.75" hidden="false" customHeight="false" outlineLevel="0" collapsed="false">
      <c r="A105" s="0" t="n">
        <v>24196</v>
      </c>
      <c r="B105" s="4" t="n">
        <v>36998</v>
      </c>
      <c r="C105" s="4" t="n">
        <v>37803</v>
      </c>
      <c r="D105" s="0" t="n">
        <v>9992868</v>
      </c>
      <c r="E105" s="0" t="s">
        <v>28</v>
      </c>
      <c r="F105" s="1" t="n">
        <v>10195</v>
      </c>
      <c r="G105" s="1" t="n">
        <v>9690.93</v>
      </c>
      <c r="H105" s="0" t="n">
        <v>6.785</v>
      </c>
      <c r="I105" s="2" t="n">
        <v>0.64</v>
      </c>
      <c r="J105" s="2" t="n">
        <f aca="false">H105+(M105/F105)</f>
        <v>3.88</v>
      </c>
      <c r="K105" s="0" t="n">
        <v>3.24</v>
      </c>
      <c r="L105" s="5" t="n">
        <f aca="false">(+I105+K105)*-F105</f>
        <v>-39556.6</v>
      </c>
      <c r="M105" s="3" t="n">
        <f aca="false">((+K105+I105)-H105)*F105</f>
        <v>-29616.475</v>
      </c>
      <c r="N105" s="3" t="n">
        <f aca="false">((+I105+K105)-H105)*G105</f>
        <v>-28152.15165</v>
      </c>
      <c r="O105" s="0" t="s">
        <v>31</v>
      </c>
      <c r="P105" s="0" t="s">
        <v>23</v>
      </c>
      <c r="Q105" s="0" t="s">
        <v>32</v>
      </c>
      <c r="R105" s="0" t="s">
        <v>30</v>
      </c>
      <c r="S105" s="0" t="n">
        <v>1</v>
      </c>
      <c r="T105" s="0" t="n">
        <v>1</v>
      </c>
    </row>
    <row r="106" customFormat="false" ht="12.75" hidden="false" customHeight="false" outlineLevel="0" collapsed="false">
      <c r="A106" s="0" t="n">
        <v>24197</v>
      </c>
      <c r="B106" s="4" t="n">
        <v>36998</v>
      </c>
      <c r="C106" s="4" t="n">
        <v>37803</v>
      </c>
      <c r="D106" s="0" t="n">
        <v>9992868</v>
      </c>
      <c r="E106" s="0" t="s">
        <v>28</v>
      </c>
      <c r="F106" s="1" t="n">
        <v>12783</v>
      </c>
      <c r="G106" s="1" t="n">
        <v>12150.98</v>
      </c>
      <c r="H106" s="0" t="n">
        <v>6.785</v>
      </c>
      <c r="I106" s="2" t="n">
        <v>0.64</v>
      </c>
      <c r="J106" s="2" t="n">
        <f aca="false">H106+(M106/F106)</f>
        <v>3.88</v>
      </c>
      <c r="K106" s="0" t="n">
        <v>3.24</v>
      </c>
      <c r="L106" s="5" t="n">
        <f aca="false">(+I106+K106)*-F106</f>
        <v>-49598.04</v>
      </c>
      <c r="M106" s="3" t="n">
        <f aca="false">((+K106+I106)-H106)*F106</f>
        <v>-37134.615</v>
      </c>
      <c r="N106" s="3" t="n">
        <f aca="false">((+I106+K106)-H106)*G106</f>
        <v>-35298.5969</v>
      </c>
      <c r="O106" s="0" t="s">
        <v>31</v>
      </c>
      <c r="P106" s="0" t="s">
        <v>23</v>
      </c>
      <c r="Q106" s="0" t="s">
        <v>32</v>
      </c>
      <c r="R106" s="0" t="s">
        <v>30</v>
      </c>
      <c r="S106" s="0" t="n">
        <v>1</v>
      </c>
      <c r="T106" s="0" t="n">
        <v>1</v>
      </c>
    </row>
    <row r="107" customFormat="false" ht="12.75" hidden="false" customHeight="false" outlineLevel="0" collapsed="false">
      <c r="A107" s="0" t="n">
        <v>24221</v>
      </c>
      <c r="B107" s="4" t="n">
        <v>36999</v>
      </c>
      <c r="C107" s="4" t="n">
        <v>37803</v>
      </c>
      <c r="D107" s="0" t="n">
        <v>9993197</v>
      </c>
      <c r="E107" s="0" t="s">
        <v>28</v>
      </c>
      <c r="F107" s="1" t="n">
        <v>5217</v>
      </c>
      <c r="G107" s="1" t="n">
        <v>4959.06</v>
      </c>
      <c r="H107" s="0" t="n">
        <v>3.7</v>
      </c>
      <c r="I107" s="2" t="n">
        <v>0.64</v>
      </c>
      <c r="J107" s="2" t="n">
        <f aca="false">H107+(M107/F107)</f>
        <v>0.64</v>
      </c>
      <c r="K107" s="0" t="n">
        <v>3.24</v>
      </c>
      <c r="L107" s="5" t="n">
        <f aca="false">(+I107+K107)*-F107</f>
        <v>-20241.96</v>
      </c>
      <c r="M107" s="3" t="n">
        <f aca="false">(+I107-H107)*F107</f>
        <v>-15964.02</v>
      </c>
      <c r="N107" s="3" t="n">
        <f aca="false">(+I107-H107)*G107</f>
        <v>-15174.7236</v>
      </c>
      <c r="O107" s="0" t="s">
        <v>22</v>
      </c>
      <c r="P107" s="0" t="s">
        <v>23</v>
      </c>
      <c r="Q107" s="0" t="s">
        <v>29</v>
      </c>
      <c r="R107" s="0" t="s">
        <v>30</v>
      </c>
      <c r="S107" s="0" t="n">
        <v>1</v>
      </c>
      <c r="T107" s="0" t="n">
        <v>1</v>
      </c>
    </row>
    <row r="108" customFormat="false" ht="12.75" hidden="false" customHeight="false" outlineLevel="0" collapsed="false">
      <c r="A108" s="0" t="n">
        <v>24545</v>
      </c>
      <c r="B108" s="4" t="n">
        <v>37018</v>
      </c>
      <c r="C108" s="4" t="n">
        <v>37834</v>
      </c>
      <c r="D108" s="0" t="n">
        <v>9993196</v>
      </c>
      <c r="E108" s="0" t="s">
        <v>28</v>
      </c>
      <c r="F108" s="1" t="n">
        <v>-4483</v>
      </c>
      <c r="G108" s="1" t="n">
        <v>-4244.49</v>
      </c>
      <c r="H108" s="0" t="n">
        <v>3.7</v>
      </c>
      <c r="I108" s="2" t="n">
        <v>0.39</v>
      </c>
      <c r="J108" s="2" t="n">
        <f aca="false">H108+(M108/F108)</f>
        <v>0.39</v>
      </c>
      <c r="K108" s="0" t="n">
        <v>3.23</v>
      </c>
      <c r="L108" s="5" t="n">
        <f aca="false">(+I108+K108)*-F108</f>
        <v>16228.46</v>
      </c>
      <c r="M108" s="3" t="n">
        <f aca="false">(+I108-H108)*F108</f>
        <v>14838.73</v>
      </c>
      <c r="N108" s="3" t="n">
        <f aca="false">(+I108-H108)*G108</f>
        <v>14049.2619</v>
      </c>
      <c r="O108" s="0" t="s">
        <v>22</v>
      </c>
      <c r="P108" s="0" t="s">
        <v>23</v>
      </c>
      <c r="Q108" s="0" t="s">
        <v>29</v>
      </c>
      <c r="R108" s="0" t="s">
        <v>30</v>
      </c>
      <c r="S108" s="0" t="n">
        <v>0</v>
      </c>
      <c r="T108" s="0" t="n">
        <v>1</v>
      </c>
    </row>
    <row r="109" customFormat="false" ht="12.75" hidden="false" customHeight="false" outlineLevel="0" collapsed="false">
      <c r="A109" s="0" t="n">
        <v>24196</v>
      </c>
      <c r="B109" s="4" t="n">
        <v>36998</v>
      </c>
      <c r="C109" s="4" t="n">
        <v>37834</v>
      </c>
      <c r="D109" s="0" t="n">
        <v>9992868</v>
      </c>
      <c r="E109" s="0" t="s">
        <v>28</v>
      </c>
      <c r="F109" s="1" t="n">
        <v>3448</v>
      </c>
      <c r="G109" s="1" t="n">
        <v>3264.56</v>
      </c>
      <c r="H109" s="0" t="n">
        <v>6.785</v>
      </c>
      <c r="I109" s="2" t="n">
        <v>0.64</v>
      </c>
      <c r="J109" s="2" t="n">
        <f aca="false">H109+(M109/F109)</f>
        <v>3.87</v>
      </c>
      <c r="K109" s="0" t="n">
        <v>3.23</v>
      </c>
      <c r="L109" s="5" t="n">
        <f aca="false">(+I109+K109)*-F109</f>
        <v>-13343.76</v>
      </c>
      <c r="M109" s="3" t="n">
        <f aca="false">((+K109+I109)-H109)*F109</f>
        <v>-10050.92</v>
      </c>
      <c r="N109" s="3" t="n">
        <f aca="false">((+I109+K109)-H109)*G109</f>
        <v>-9516.1924</v>
      </c>
      <c r="O109" s="0" t="s">
        <v>31</v>
      </c>
      <c r="P109" s="0" t="s">
        <v>23</v>
      </c>
      <c r="Q109" s="0" t="s">
        <v>32</v>
      </c>
      <c r="R109" s="0" t="s">
        <v>30</v>
      </c>
      <c r="S109" s="0" t="n">
        <v>1</v>
      </c>
      <c r="T109" s="0" t="n">
        <v>1</v>
      </c>
    </row>
    <row r="110" customFormat="false" ht="12.75" hidden="false" customHeight="false" outlineLevel="0" collapsed="false">
      <c r="A110" s="0" t="n">
        <v>24197</v>
      </c>
      <c r="B110" s="4" t="n">
        <v>36998</v>
      </c>
      <c r="C110" s="4" t="n">
        <v>37834</v>
      </c>
      <c r="D110" s="0" t="n">
        <v>9992868</v>
      </c>
      <c r="E110" s="0" t="s">
        <v>28</v>
      </c>
      <c r="F110" s="1" t="n">
        <v>4464</v>
      </c>
      <c r="G110" s="1" t="n">
        <v>4226.5</v>
      </c>
      <c r="H110" s="0" t="n">
        <v>6.785</v>
      </c>
      <c r="I110" s="2" t="n">
        <v>0.64</v>
      </c>
      <c r="J110" s="2" t="n">
        <f aca="false">H110+(M110/F110)</f>
        <v>3.87</v>
      </c>
      <c r="K110" s="0" t="n">
        <v>3.23</v>
      </c>
      <c r="L110" s="5" t="n">
        <f aca="false">(+I110+K110)*-F110</f>
        <v>-17275.68</v>
      </c>
      <c r="M110" s="3" t="n">
        <f aca="false">((+K110+I110)-H110)*F110</f>
        <v>-13012.56</v>
      </c>
      <c r="N110" s="3" t="n">
        <f aca="false">((+I110+K110)-H110)*G110</f>
        <v>-12320.2475</v>
      </c>
      <c r="O110" s="0" t="s">
        <v>31</v>
      </c>
      <c r="P110" s="0" t="s">
        <v>23</v>
      </c>
      <c r="Q110" s="0" t="s">
        <v>32</v>
      </c>
      <c r="R110" s="0" t="s">
        <v>30</v>
      </c>
      <c r="S110" s="0" t="n">
        <v>1</v>
      </c>
      <c r="T110" s="0" t="n">
        <v>1</v>
      </c>
    </row>
    <row r="111" customFormat="false" ht="12.75" hidden="false" customHeight="false" outlineLevel="0" collapsed="false">
      <c r="A111" s="0" t="n">
        <v>24221</v>
      </c>
      <c r="B111" s="4" t="n">
        <v>36999</v>
      </c>
      <c r="C111" s="4" t="n">
        <v>37834</v>
      </c>
      <c r="D111" s="0" t="n">
        <v>9993197</v>
      </c>
      <c r="E111" s="0" t="s">
        <v>28</v>
      </c>
      <c r="F111" s="1" t="n">
        <v>1884</v>
      </c>
      <c r="G111" s="1" t="n">
        <v>1783.77</v>
      </c>
      <c r="H111" s="0" t="n">
        <v>3.7</v>
      </c>
      <c r="I111" s="2" t="n">
        <v>0.64</v>
      </c>
      <c r="J111" s="2" t="n">
        <f aca="false">H111+(M111/F111)</f>
        <v>0.64</v>
      </c>
      <c r="K111" s="0" t="n">
        <v>3.23</v>
      </c>
      <c r="L111" s="5" t="n">
        <f aca="false">(+I111+K111)*-F111</f>
        <v>-7291.08</v>
      </c>
      <c r="M111" s="3" t="n">
        <f aca="false">(+I111-H111)*F111</f>
        <v>-5765.04</v>
      </c>
      <c r="N111" s="3" t="n">
        <f aca="false">(+I111-H111)*G111</f>
        <v>-5458.3362</v>
      </c>
      <c r="O111" s="0" t="s">
        <v>22</v>
      </c>
      <c r="P111" s="0" t="s">
        <v>23</v>
      </c>
      <c r="Q111" s="0" t="s">
        <v>29</v>
      </c>
      <c r="R111" s="0" t="s">
        <v>30</v>
      </c>
      <c r="S111" s="0" t="n">
        <v>1</v>
      </c>
      <c r="T111" s="0" t="n">
        <v>1</v>
      </c>
    </row>
    <row r="112" customFormat="false" ht="12.75" hidden="false" customHeight="false" outlineLevel="0" collapsed="false">
      <c r="A112" s="0" t="n">
        <v>28422</v>
      </c>
      <c r="B112" s="4" t="n">
        <v>37176</v>
      </c>
      <c r="C112" s="4" t="n">
        <v>37834</v>
      </c>
      <c r="D112" s="0" t="n">
        <v>9996668</v>
      </c>
      <c r="E112" s="0" t="s">
        <v>28</v>
      </c>
      <c r="F112" s="1" t="n">
        <v>7448</v>
      </c>
      <c r="G112" s="1" t="n">
        <v>7051.74</v>
      </c>
      <c r="H112" s="0" t="n">
        <v>0.455</v>
      </c>
      <c r="I112" s="2" t="n">
        <v>0.64</v>
      </c>
      <c r="J112" s="2" t="n">
        <f aca="false">H112+(M112/F112)</f>
        <v>0.64</v>
      </c>
      <c r="K112" s="0" t="n">
        <v>3.23</v>
      </c>
      <c r="L112" s="5" t="n">
        <f aca="false">(+I112+K112)*-F112</f>
        <v>-28823.76</v>
      </c>
      <c r="M112" s="3" t="n">
        <f aca="false">(+I112-H112)*F112</f>
        <v>1377.88</v>
      </c>
      <c r="N112" s="3" t="n">
        <f aca="false">(+I112-H112)*G112</f>
        <v>1304.5719</v>
      </c>
      <c r="O112" s="0" t="s">
        <v>22</v>
      </c>
      <c r="P112" s="0" t="s">
        <v>23</v>
      </c>
      <c r="Q112" s="0" t="s">
        <v>29</v>
      </c>
      <c r="R112" s="0" t="s">
        <v>30</v>
      </c>
      <c r="S112" s="0" t="n">
        <v>1</v>
      </c>
      <c r="T112" s="0" t="n">
        <v>1</v>
      </c>
    </row>
    <row r="113" customFormat="false" ht="12.75" hidden="false" customHeight="false" outlineLevel="0" collapsed="false">
      <c r="A113" s="0" t="n">
        <v>28422</v>
      </c>
      <c r="B113" s="4" t="n">
        <v>37176</v>
      </c>
      <c r="C113" s="4" t="n">
        <v>37865</v>
      </c>
      <c r="D113" s="0" t="n">
        <v>9996668</v>
      </c>
      <c r="E113" s="0" t="s">
        <v>28</v>
      </c>
      <c r="F113" s="1" t="n">
        <v>10504</v>
      </c>
      <c r="G113" s="1" t="n">
        <v>9904.45</v>
      </c>
      <c r="H113" s="0" t="n">
        <v>0.455</v>
      </c>
      <c r="I113" s="2" t="n">
        <v>0.64</v>
      </c>
      <c r="J113" s="2" t="n">
        <f aca="false">H113+(M113/F113)</f>
        <v>0.64</v>
      </c>
      <c r="K113" s="0" t="n">
        <v>3.23</v>
      </c>
      <c r="L113" s="5" t="n">
        <f aca="false">(+I113+K113)*-F113</f>
        <v>-40650.48</v>
      </c>
      <c r="M113" s="3" t="n">
        <f aca="false">(+I113-H113)*F113</f>
        <v>1943.24</v>
      </c>
      <c r="N113" s="3" t="n">
        <f aca="false">(+I113-H113)*G113</f>
        <v>1832.32325</v>
      </c>
      <c r="O113" s="0" t="s">
        <v>22</v>
      </c>
      <c r="P113" s="0" t="s">
        <v>23</v>
      </c>
      <c r="Q113" s="0" t="s">
        <v>29</v>
      </c>
      <c r="R113" s="0" t="s">
        <v>30</v>
      </c>
      <c r="S113" s="0" t="n">
        <v>1</v>
      </c>
      <c r="T113" s="0" t="n">
        <v>1</v>
      </c>
    </row>
    <row r="114" customFormat="false" ht="12.75" hidden="false" customHeight="false" outlineLevel="0" collapsed="false">
      <c r="A114" s="0" t="n">
        <v>28422</v>
      </c>
      <c r="B114" s="4" t="n">
        <v>37176</v>
      </c>
      <c r="C114" s="4" t="n">
        <v>37895</v>
      </c>
      <c r="D114" s="0" t="n">
        <v>9996668</v>
      </c>
      <c r="E114" s="0" t="s">
        <v>28</v>
      </c>
      <c r="F114" s="1" t="n">
        <v>9328</v>
      </c>
      <c r="G114" s="1" t="n">
        <v>8760.08</v>
      </c>
      <c r="H114" s="0" t="n">
        <v>0.455</v>
      </c>
      <c r="I114" s="2" t="n">
        <v>0.64</v>
      </c>
      <c r="J114" s="2" t="n">
        <f aca="false">H114+(M114/F114)</f>
        <v>0.64</v>
      </c>
      <c r="K114" s="0" t="n">
        <v>3.27</v>
      </c>
      <c r="L114" s="5" t="n">
        <f aca="false">(+I114+K114)*-F114</f>
        <v>-36472.48</v>
      </c>
      <c r="M114" s="3" t="n">
        <f aca="false">(+I114-H114)*F114</f>
        <v>1725.68</v>
      </c>
      <c r="N114" s="3" t="n">
        <f aca="false">(+I114-H114)*G114</f>
        <v>1620.6148</v>
      </c>
      <c r="O114" s="0" t="s">
        <v>22</v>
      </c>
      <c r="P114" s="0" t="s">
        <v>23</v>
      </c>
      <c r="Q114" s="0" t="s">
        <v>29</v>
      </c>
      <c r="R114" s="0" t="s">
        <v>30</v>
      </c>
      <c r="S114" s="0" t="n">
        <v>1</v>
      </c>
      <c r="T114" s="0" t="n">
        <v>1</v>
      </c>
    </row>
    <row r="115" customFormat="false" ht="12.75" hidden="false" customHeight="false" outlineLevel="0" collapsed="false">
      <c r="A115" s="0" t="n">
        <v>28422</v>
      </c>
      <c r="B115" s="4" t="n">
        <v>37176</v>
      </c>
      <c r="C115" s="4" t="n">
        <v>37926</v>
      </c>
      <c r="D115" s="0" t="n">
        <v>9996668</v>
      </c>
      <c r="E115" s="0" t="s">
        <v>28</v>
      </c>
      <c r="F115" s="1" t="n">
        <v>2881</v>
      </c>
      <c r="G115" s="1" t="n">
        <v>2694.16</v>
      </c>
      <c r="H115" s="0" t="n">
        <v>0.455</v>
      </c>
      <c r="I115" s="2" t="n">
        <v>0.72</v>
      </c>
      <c r="J115" s="2" t="n">
        <f aca="false">H115+(M115/F115)</f>
        <v>0.72</v>
      </c>
      <c r="K115" s="0" t="n">
        <v>3.41</v>
      </c>
      <c r="L115" s="5" t="n">
        <f aca="false">(+I115+K115)*-F115</f>
        <v>-11898.53</v>
      </c>
      <c r="M115" s="3" t="n">
        <f aca="false">(+I115-H115)*F115</f>
        <v>763.465</v>
      </c>
      <c r="N115" s="3" t="n">
        <f aca="false">(+I115-H115)*G115</f>
        <v>713.9524</v>
      </c>
      <c r="O115" s="0" t="s">
        <v>22</v>
      </c>
      <c r="P115" s="0" t="s">
        <v>23</v>
      </c>
      <c r="Q115" s="0" t="s">
        <v>29</v>
      </c>
      <c r="R115" s="0" t="s">
        <v>30</v>
      </c>
      <c r="S115" s="0" t="n">
        <v>1</v>
      </c>
      <c r="T115" s="0" t="n">
        <v>1</v>
      </c>
    </row>
    <row r="117" customFormat="false" ht="12.75" hidden="false" customHeight="false" outlineLevel="0" collapsed="false">
      <c r="L117" s="6" t="s">
        <v>21</v>
      </c>
      <c r="M117" s="3" t="s">
        <v>21</v>
      </c>
      <c r="N117" s="3" t="n">
        <f aca="false">SUM(N2:N116)</f>
        <v>-4640544.297175</v>
      </c>
      <c r="P117" s="6" t="s">
        <v>21</v>
      </c>
    </row>
    <row r="128" customFormat="false" ht="12.75" hidden="false" customHeight="false" outlineLevel="0" collapsed="false">
      <c r="M128" s="7"/>
      <c r="N128" s="7"/>
      <c r="O128" s="3"/>
    </row>
  </sheetData>
  <printOptions headings="false" gridLines="true" gridLinesSet="true" horizontalCentered="false" verticalCentered="false"/>
  <pageMargins left="0.240277777777778" right="0.170138888888889" top="0.984027777777778" bottom="0.98402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&amp;LTAB4 - ENA&amp;CLiquidation Value&amp;RPage &amp;P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Y64"/>
    </sheetView>
  </sheetViews>
  <sheetFormatPr defaultColWidth="9.13671875" defaultRowHeight="12" customHeight="true" zeroHeight="false" outlineLevelRow="0" outlineLevelCol="0"/>
  <cols>
    <col collapsed="false" customWidth="false" hidden="false" outlineLevel="0" max="3" min="1" style="8" width="9.14"/>
    <col collapsed="false" customWidth="true" hidden="false" outlineLevel="0" max="4" min="4" style="8" width="16.13"/>
    <col collapsed="false" customWidth="true" hidden="false" outlineLevel="0" max="5" min="5" style="8" width="12.14"/>
    <col collapsed="false" customWidth="true" hidden="false" outlineLevel="0" max="6" min="6" style="8" width="13.41"/>
    <col collapsed="false" customWidth="true" hidden="false" outlineLevel="0" max="19" min="7" style="8" width="12.42"/>
    <col collapsed="false" customWidth="true" hidden="false" outlineLevel="0" max="28" min="20" style="8" width="12.28"/>
    <col collapsed="false" customWidth="true" hidden="false" outlineLevel="0" max="29" min="29" style="8" width="13.56"/>
    <col collapsed="false" customWidth="true" hidden="false" outlineLevel="0" max="63" min="30" style="8" width="9.28"/>
    <col collapsed="false" customWidth="true" hidden="false" outlineLevel="0" max="64" min="64" style="8" width="12.42"/>
    <col collapsed="false" customWidth="false" hidden="false" outlineLevel="0" max="257" min="65" style="8" width="9.14"/>
  </cols>
  <sheetData>
    <row r="1" customFormat="false" ht="15.75" hidden="false" customHeight="false" outlineLevel="0" collapsed="false">
      <c r="A1" s="9" t="s">
        <v>21</v>
      </c>
    </row>
    <row r="3" customFormat="false" ht="12" hidden="false" customHeight="false" outlineLevel="0" collapsed="false">
      <c r="C3" s="10" t="s">
        <v>33</v>
      </c>
      <c r="D3" s="11"/>
      <c r="E3" s="12" t="s">
        <v>2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3"/>
    </row>
    <row r="4" customFormat="false" ht="12" hidden="false" customHeight="false" outlineLevel="0" collapsed="false">
      <c r="C4" s="12" t="s">
        <v>14</v>
      </c>
      <c r="D4" s="12" t="s">
        <v>17</v>
      </c>
      <c r="E4" s="14" t="n">
        <v>37226</v>
      </c>
      <c r="F4" s="15" t="n">
        <v>37257</v>
      </c>
      <c r="G4" s="15" t="n">
        <v>37288</v>
      </c>
      <c r="H4" s="15" t="n">
        <v>37316</v>
      </c>
      <c r="I4" s="15" t="n">
        <v>37347</v>
      </c>
      <c r="J4" s="15" t="n">
        <v>37377</v>
      </c>
      <c r="K4" s="15" t="n">
        <v>37408</v>
      </c>
      <c r="L4" s="15" t="n">
        <v>37438</v>
      </c>
      <c r="M4" s="15" t="n">
        <v>37469</v>
      </c>
      <c r="N4" s="15" t="n">
        <v>37500</v>
      </c>
      <c r="O4" s="15" t="n">
        <v>37530</v>
      </c>
      <c r="P4" s="15" t="n">
        <v>37561</v>
      </c>
      <c r="Q4" s="15" t="n">
        <v>37591</v>
      </c>
      <c r="R4" s="15" t="n">
        <v>37622</v>
      </c>
      <c r="S4" s="15" t="n">
        <v>37653</v>
      </c>
      <c r="T4" s="15" t="n">
        <v>37681</v>
      </c>
      <c r="U4" s="15" t="n">
        <v>37712</v>
      </c>
      <c r="V4" s="15" t="n">
        <v>37742</v>
      </c>
      <c r="W4" s="15" t="n">
        <v>37773</v>
      </c>
      <c r="X4" s="15" t="n">
        <v>37803</v>
      </c>
      <c r="Y4" s="15" t="n">
        <v>37834</v>
      </c>
      <c r="Z4" s="15" t="n">
        <v>37865</v>
      </c>
      <c r="AA4" s="15" t="n">
        <v>37895</v>
      </c>
      <c r="AB4" s="15" t="n">
        <v>37926</v>
      </c>
      <c r="AC4" s="16" t="s">
        <v>34</v>
      </c>
    </row>
    <row r="5" customFormat="false" ht="12" hidden="false" customHeight="false" outlineLevel="0" collapsed="false">
      <c r="A5" s="17"/>
      <c r="B5" s="17"/>
      <c r="C5" s="18" t="s">
        <v>31</v>
      </c>
      <c r="D5" s="18" t="s">
        <v>30</v>
      </c>
      <c r="E5" s="18" t="n">
        <v>251142</v>
      </c>
      <c r="F5" s="19" t="n">
        <v>206502</v>
      </c>
      <c r="G5" s="19" t="n">
        <v>167064</v>
      </c>
      <c r="H5" s="19" t="n">
        <v>152267</v>
      </c>
      <c r="I5" s="19" t="n">
        <v>108987</v>
      </c>
      <c r="J5" s="19" t="n">
        <v>80837</v>
      </c>
      <c r="K5" s="19" t="n">
        <v>59455</v>
      </c>
      <c r="L5" s="19" t="n">
        <v>53441</v>
      </c>
      <c r="M5" s="19" t="n">
        <v>50799</v>
      </c>
      <c r="N5" s="19" t="n">
        <v>52497</v>
      </c>
      <c r="O5" s="19" t="n">
        <v>70563</v>
      </c>
      <c r="P5" s="19" t="n">
        <v>157860</v>
      </c>
      <c r="Q5" s="19" t="n">
        <v>214177</v>
      </c>
      <c r="R5" s="19" t="n">
        <v>175987</v>
      </c>
      <c r="S5" s="19" t="n">
        <v>142288</v>
      </c>
      <c r="T5" s="19" t="n">
        <v>129608</v>
      </c>
      <c r="U5" s="19" t="n">
        <v>92710</v>
      </c>
      <c r="V5" s="19" t="n">
        <v>68725</v>
      </c>
      <c r="W5" s="19" t="n">
        <v>50515</v>
      </c>
      <c r="X5" s="19" t="n">
        <v>22978</v>
      </c>
      <c r="Y5" s="19" t="n">
        <v>7912</v>
      </c>
      <c r="Z5" s="19"/>
      <c r="AA5" s="19"/>
      <c r="AB5" s="19"/>
      <c r="AC5" s="20" t="n">
        <v>2316314</v>
      </c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" hidden="false" customHeight="false" outlineLevel="0" collapsed="false">
      <c r="A6" s="17"/>
      <c r="B6" s="17"/>
      <c r="C6" s="18" t="s">
        <v>35</v>
      </c>
      <c r="D6" s="21"/>
      <c r="E6" s="18" t="n">
        <v>251142</v>
      </c>
      <c r="F6" s="19" t="n">
        <v>206502</v>
      </c>
      <c r="G6" s="19" t="n">
        <v>167064</v>
      </c>
      <c r="H6" s="19" t="n">
        <v>152267</v>
      </c>
      <c r="I6" s="19" t="n">
        <v>108987</v>
      </c>
      <c r="J6" s="19" t="n">
        <v>80837</v>
      </c>
      <c r="K6" s="19" t="n">
        <v>59455</v>
      </c>
      <c r="L6" s="19" t="n">
        <v>53441</v>
      </c>
      <c r="M6" s="19" t="n">
        <v>50799</v>
      </c>
      <c r="N6" s="19" t="n">
        <v>52497</v>
      </c>
      <c r="O6" s="19" t="n">
        <v>70563</v>
      </c>
      <c r="P6" s="19" t="n">
        <v>157860</v>
      </c>
      <c r="Q6" s="19" t="n">
        <v>214177</v>
      </c>
      <c r="R6" s="19" t="n">
        <v>175987</v>
      </c>
      <c r="S6" s="19" t="n">
        <v>142288</v>
      </c>
      <c r="T6" s="19" t="n">
        <v>129608</v>
      </c>
      <c r="U6" s="19" t="n">
        <v>92710</v>
      </c>
      <c r="V6" s="19" t="n">
        <v>68725</v>
      </c>
      <c r="W6" s="19" t="n">
        <v>50515</v>
      </c>
      <c r="X6" s="19" t="n">
        <v>22978</v>
      </c>
      <c r="Y6" s="19" t="n">
        <v>7912</v>
      </c>
      <c r="Z6" s="19"/>
      <c r="AA6" s="19"/>
      <c r="AB6" s="19"/>
      <c r="AC6" s="20" t="n">
        <v>2316314</v>
      </c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" hidden="false" customHeight="false" outlineLevel="0" collapsed="false">
      <c r="A7" s="17"/>
      <c r="B7" s="17"/>
      <c r="C7" s="18" t="s">
        <v>22</v>
      </c>
      <c r="D7" s="18" t="s">
        <v>24</v>
      </c>
      <c r="E7" s="18" t="n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0" t="n">
        <v>0</v>
      </c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" hidden="false" customHeight="false" outlineLevel="0" collapsed="false">
      <c r="A8" s="17"/>
      <c r="B8" s="17"/>
      <c r="C8" s="22"/>
      <c r="D8" s="23" t="s">
        <v>27</v>
      </c>
      <c r="E8" s="23" t="n">
        <v>86800</v>
      </c>
      <c r="F8" s="17" t="n">
        <v>86800</v>
      </c>
      <c r="G8" s="17" t="n">
        <v>78400</v>
      </c>
      <c r="H8" s="17" t="n">
        <v>86800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24" t="n">
        <v>338800</v>
      </c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" hidden="false" customHeight="false" outlineLevel="0" collapsed="false">
      <c r="A9" s="17"/>
      <c r="B9" s="17"/>
      <c r="C9" s="22"/>
      <c r="D9" s="23" t="s">
        <v>30</v>
      </c>
      <c r="E9" s="23" t="n">
        <v>-186737</v>
      </c>
      <c r="F9" s="17" t="n">
        <v>-153181</v>
      </c>
      <c r="G9" s="17" t="n">
        <v>-123468</v>
      </c>
      <c r="H9" s="17" t="n">
        <v>-112585</v>
      </c>
      <c r="I9" s="17" t="n">
        <v>-78976</v>
      </c>
      <c r="J9" s="17" t="n">
        <v>-58680</v>
      </c>
      <c r="K9" s="17" t="n">
        <v>-43136</v>
      </c>
      <c r="L9" s="17" t="n">
        <v>-38508</v>
      </c>
      <c r="M9" s="17" t="n">
        <v>-36613</v>
      </c>
      <c r="N9" s="17" t="n">
        <v>-37820</v>
      </c>
      <c r="O9" s="17" t="n">
        <v>-50558</v>
      </c>
      <c r="P9" s="17" t="n">
        <v>-114874</v>
      </c>
      <c r="Q9" s="17" t="n">
        <v>-155829</v>
      </c>
      <c r="R9" s="17" t="n">
        <v>-127771</v>
      </c>
      <c r="S9" s="17" t="n">
        <v>-102861</v>
      </c>
      <c r="T9" s="17" t="n">
        <v>-93725</v>
      </c>
      <c r="U9" s="17" t="n">
        <v>-65572</v>
      </c>
      <c r="V9" s="17" t="n">
        <v>-48691</v>
      </c>
      <c r="W9" s="17" t="n">
        <v>-35759</v>
      </c>
      <c r="X9" s="17" t="n">
        <v>-9516</v>
      </c>
      <c r="Y9" s="17" t="n">
        <v>4849</v>
      </c>
      <c r="Z9" s="17" t="n">
        <v>10504</v>
      </c>
      <c r="AA9" s="17" t="n">
        <v>9328</v>
      </c>
      <c r="AB9" s="17" t="n">
        <v>2881</v>
      </c>
      <c r="AC9" s="24" t="n">
        <v>-1647298</v>
      </c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true" outlineLevel="0" collapsed="false">
      <c r="A10" s="17"/>
      <c r="B10" s="17"/>
      <c r="C10" s="18" t="s">
        <v>36</v>
      </c>
      <c r="D10" s="21"/>
      <c r="E10" s="18" t="n">
        <v>-99937</v>
      </c>
      <c r="F10" s="19" t="n">
        <v>-66381</v>
      </c>
      <c r="G10" s="19" t="n">
        <v>-45068</v>
      </c>
      <c r="H10" s="19" t="n">
        <v>-25785</v>
      </c>
      <c r="I10" s="19" t="n">
        <v>-78976</v>
      </c>
      <c r="J10" s="19" t="n">
        <v>-58680</v>
      </c>
      <c r="K10" s="19" t="n">
        <v>-43136</v>
      </c>
      <c r="L10" s="19" t="n">
        <v>-38508</v>
      </c>
      <c r="M10" s="19" t="n">
        <v>-36613</v>
      </c>
      <c r="N10" s="19" t="n">
        <v>-37820</v>
      </c>
      <c r="O10" s="19" t="n">
        <v>-50558</v>
      </c>
      <c r="P10" s="19" t="n">
        <v>-114874</v>
      </c>
      <c r="Q10" s="19" t="n">
        <v>-155829</v>
      </c>
      <c r="R10" s="19" t="n">
        <v>-127771</v>
      </c>
      <c r="S10" s="19" t="n">
        <v>-102861</v>
      </c>
      <c r="T10" s="19" t="n">
        <v>-93725</v>
      </c>
      <c r="U10" s="19" t="n">
        <v>-65572</v>
      </c>
      <c r="V10" s="19" t="n">
        <v>-48691</v>
      </c>
      <c r="W10" s="19" t="n">
        <v>-35759</v>
      </c>
      <c r="X10" s="19" t="n">
        <v>-9516</v>
      </c>
      <c r="Y10" s="19" t="n">
        <v>4849</v>
      </c>
      <c r="Z10" s="19" t="n">
        <v>10504</v>
      </c>
      <c r="AA10" s="19" t="n">
        <v>9328</v>
      </c>
      <c r="AB10" s="19" t="n">
        <v>2881</v>
      </c>
      <c r="AC10" s="20" t="n">
        <v>-1308498</v>
      </c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" hidden="false" customHeight="false" outlineLevel="0" collapsed="false">
      <c r="A11" s="17"/>
      <c r="B11" s="17"/>
      <c r="C11" s="25" t="s">
        <v>34</v>
      </c>
      <c r="D11" s="26"/>
      <c r="E11" s="25" t="n">
        <v>151205</v>
      </c>
      <c r="F11" s="27" t="n">
        <v>140121</v>
      </c>
      <c r="G11" s="27" t="n">
        <v>121996</v>
      </c>
      <c r="H11" s="27" t="n">
        <v>126482</v>
      </c>
      <c r="I11" s="27" t="n">
        <v>30011</v>
      </c>
      <c r="J11" s="27" t="n">
        <v>22157</v>
      </c>
      <c r="K11" s="27" t="n">
        <v>16319</v>
      </c>
      <c r="L11" s="27" t="n">
        <v>14933</v>
      </c>
      <c r="M11" s="27" t="n">
        <v>14186</v>
      </c>
      <c r="N11" s="27" t="n">
        <v>14677</v>
      </c>
      <c r="O11" s="27" t="n">
        <v>20005</v>
      </c>
      <c r="P11" s="27" t="n">
        <v>42986</v>
      </c>
      <c r="Q11" s="27" t="n">
        <v>58348</v>
      </c>
      <c r="R11" s="27" t="n">
        <v>48216</v>
      </c>
      <c r="S11" s="27" t="n">
        <v>39427</v>
      </c>
      <c r="T11" s="27" t="n">
        <v>35883</v>
      </c>
      <c r="U11" s="27" t="n">
        <v>27138</v>
      </c>
      <c r="V11" s="27" t="n">
        <v>20034</v>
      </c>
      <c r="W11" s="27" t="n">
        <v>14756</v>
      </c>
      <c r="X11" s="27" t="n">
        <v>13462</v>
      </c>
      <c r="Y11" s="27" t="n">
        <v>12761</v>
      </c>
      <c r="Z11" s="27" t="n">
        <v>10504</v>
      </c>
      <c r="AA11" s="27" t="n">
        <v>9328</v>
      </c>
      <c r="AB11" s="27" t="n">
        <v>2881</v>
      </c>
      <c r="AC11" s="28" t="n">
        <v>1007816</v>
      </c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" hidden="true" customHeight="false" outlineLevel="0" collapsed="false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" hidden="true" customHeight="false" outlineLevel="0" collapsed="false">
      <c r="A13" s="17"/>
      <c r="B13" s="17" t="s">
        <v>37</v>
      </c>
      <c r="C13" s="17"/>
      <c r="D13" s="17"/>
      <c r="E13" s="17" t="s">
        <v>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" hidden="true" customHeight="false" outlineLevel="0" collapsed="false">
      <c r="A14" s="29"/>
      <c r="B14" s="29" t="s">
        <v>14</v>
      </c>
      <c r="C14" s="29" t="s">
        <v>17</v>
      </c>
      <c r="D14" s="29" t="s">
        <v>18</v>
      </c>
      <c r="E14" s="29" t="n">
        <v>37226</v>
      </c>
      <c r="F14" s="29" t="n">
        <v>37257</v>
      </c>
      <c r="G14" s="29" t="n">
        <v>37288</v>
      </c>
      <c r="H14" s="29" t="n">
        <v>37316</v>
      </c>
      <c r="I14" s="29" t="n">
        <v>37347</v>
      </c>
      <c r="J14" s="29" t="n">
        <v>37377</v>
      </c>
      <c r="K14" s="29" t="n">
        <v>37408</v>
      </c>
      <c r="L14" s="29" t="n">
        <v>37438</v>
      </c>
      <c r="M14" s="29" t="n">
        <v>37469</v>
      </c>
      <c r="N14" s="29" t="n">
        <v>37500</v>
      </c>
      <c r="O14" s="29" t="n">
        <v>37530</v>
      </c>
      <c r="P14" s="29" t="n">
        <v>37561</v>
      </c>
      <c r="Q14" s="29" t="n">
        <v>37591</v>
      </c>
      <c r="R14" s="29" t="n">
        <v>37622</v>
      </c>
      <c r="S14" s="29" t="n">
        <v>37653</v>
      </c>
      <c r="T14" s="29" t="n">
        <v>37681</v>
      </c>
      <c r="U14" s="29" t="n">
        <v>37712</v>
      </c>
      <c r="V14" s="29" t="n">
        <v>37742</v>
      </c>
      <c r="W14" s="29" t="n">
        <v>37773</v>
      </c>
      <c r="X14" s="29" t="n">
        <v>37803</v>
      </c>
      <c r="Y14" s="29" t="n">
        <v>37834</v>
      </c>
      <c r="Z14" s="29" t="n">
        <v>37865</v>
      </c>
      <c r="AA14" s="29" t="n">
        <v>37895</v>
      </c>
      <c r="AB14" s="29" t="n">
        <v>37926</v>
      </c>
      <c r="AC14" s="29" t="s">
        <v>34</v>
      </c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</row>
    <row r="15" customFormat="false" ht="12" hidden="true" customHeight="false" outlineLevel="0" collapsed="false">
      <c r="A15" s="17"/>
      <c r="B15" s="17" t="s">
        <v>31</v>
      </c>
      <c r="C15" s="17" t="s">
        <v>30</v>
      </c>
      <c r="D15" s="17" t="n">
        <v>1</v>
      </c>
      <c r="E15" s="17" t="n">
        <v>2.716</v>
      </c>
      <c r="F15" s="17" t="n">
        <v>3.045</v>
      </c>
      <c r="G15" s="17" t="n">
        <v>3.125</v>
      </c>
      <c r="H15" s="17" t="n">
        <v>3.11</v>
      </c>
      <c r="I15" s="17" t="n">
        <v>3.02</v>
      </c>
      <c r="J15" s="17" t="n">
        <v>3.08</v>
      </c>
      <c r="K15" s="17" t="n">
        <v>3.21</v>
      </c>
      <c r="L15" s="17" t="n">
        <v>3.4</v>
      </c>
      <c r="M15" s="17" t="n">
        <v>3.435</v>
      </c>
      <c r="N15" s="17" t="n">
        <v>3.435</v>
      </c>
      <c r="O15" s="17" t="n">
        <v>3.325</v>
      </c>
      <c r="P15" s="17" t="n">
        <v>3.56</v>
      </c>
      <c r="Q15" s="17" t="n">
        <v>3.84</v>
      </c>
      <c r="R15" s="17" t="n">
        <v>4.12</v>
      </c>
      <c r="S15" s="17" t="n">
        <v>3.95</v>
      </c>
      <c r="T15" s="17" t="n">
        <v>3.7</v>
      </c>
      <c r="U15" s="17" t="n">
        <v>3.76</v>
      </c>
      <c r="V15" s="17" t="n">
        <v>3.76</v>
      </c>
      <c r="W15" s="17" t="n">
        <v>3.79</v>
      </c>
      <c r="X15" s="17" t="n">
        <v>3.88</v>
      </c>
      <c r="Y15" s="17" t="n">
        <v>3.87</v>
      </c>
      <c r="Z15" s="17"/>
      <c r="AA15" s="17"/>
      <c r="AB15" s="17"/>
      <c r="AC15" s="17" t="n">
        <v>3.35417242417853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" hidden="true" customHeight="false" outlineLevel="0" collapsed="false">
      <c r="A16" s="17"/>
      <c r="B16" s="17"/>
      <c r="C16" s="17" t="s">
        <v>38</v>
      </c>
      <c r="D16" s="17"/>
      <c r="E16" s="17" t="n">
        <v>2.716</v>
      </c>
      <c r="F16" s="17" t="n">
        <v>3.045</v>
      </c>
      <c r="G16" s="17" t="n">
        <v>3.125</v>
      </c>
      <c r="H16" s="17" t="n">
        <v>3.11</v>
      </c>
      <c r="I16" s="17" t="n">
        <v>3.02</v>
      </c>
      <c r="J16" s="17" t="n">
        <v>3.08</v>
      </c>
      <c r="K16" s="17" t="n">
        <v>3.21</v>
      </c>
      <c r="L16" s="17" t="n">
        <v>3.4</v>
      </c>
      <c r="M16" s="17" t="n">
        <v>3.435</v>
      </c>
      <c r="N16" s="17" t="n">
        <v>3.435</v>
      </c>
      <c r="O16" s="17" t="n">
        <v>3.325</v>
      </c>
      <c r="P16" s="17" t="n">
        <v>3.56</v>
      </c>
      <c r="Q16" s="17" t="n">
        <v>3.84</v>
      </c>
      <c r="R16" s="17" t="n">
        <v>4.12</v>
      </c>
      <c r="S16" s="17" t="n">
        <v>3.95</v>
      </c>
      <c r="T16" s="17" t="n">
        <v>3.7</v>
      </c>
      <c r="U16" s="17" t="n">
        <v>3.76</v>
      </c>
      <c r="V16" s="17" t="n">
        <v>3.76</v>
      </c>
      <c r="W16" s="17" t="n">
        <v>3.79</v>
      </c>
      <c r="X16" s="17" t="n">
        <v>3.88</v>
      </c>
      <c r="Y16" s="17" t="n">
        <v>3.87</v>
      </c>
      <c r="Z16" s="17"/>
      <c r="AA16" s="17"/>
      <c r="AB16" s="17"/>
      <c r="AC16" s="17" t="n">
        <v>3.35417242417853</v>
      </c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" hidden="true" customHeight="false" outlineLevel="0" collapsed="false">
      <c r="A17" s="17"/>
      <c r="B17" s="17" t="s">
        <v>35</v>
      </c>
      <c r="C17" s="17"/>
      <c r="D17" s="17"/>
      <c r="E17" s="17" t="n">
        <v>2.716</v>
      </c>
      <c r="F17" s="17" t="n">
        <v>3.045</v>
      </c>
      <c r="G17" s="17" t="n">
        <v>3.125</v>
      </c>
      <c r="H17" s="17" t="n">
        <v>3.11</v>
      </c>
      <c r="I17" s="17" t="n">
        <v>3.02</v>
      </c>
      <c r="J17" s="17" t="n">
        <v>3.08</v>
      </c>
      <c r="K17" s="17" t="n">
        <v>3.21</v>
      </c>
      <c r="L17" s="17" t="n">
        <v>3.4</v>
      </c>
      <c r="M17" s="17" t="n">
        <v>3.435</v>
      </c>
      <c r="N17" s="17" t="n">
        <v>3.435</v>
      </c>
      <c r="O17" s="17" t="n">
        <v>3.325</v>
      </c>
      <c r="P17" s="17" t="n">
        <v>3.56</v>
      </c>
      <c r="Q17" s="17" t="n">
        <v>3.84</v>
      </c>
      <c r="R17" s="17" t="n">
        <v>4.12</v>
      </c>
      <c r="S17" s="17" t="n">
        <v>3.95</v>
      </c>
      <c r="T17" s="17" t="n">
        <v>3.7</v>
      </c>
      <c r="U17" s="17" t="n">
        <v>3.76</v>
      </c>
      <c r="V17" s="17" t="n">
        <v>3.76</v>
      </c>
      <c r="W17" s="17" t="n">
        <v>3.79</v>
      </c>
      <c r="X17" s="17" t="n">
        <v>3.88</v>
      </c>
      <c r="Y17" s="17" t="n">
        <v>3.87</v>
      </c>
      <c r="Z17" s="17"/>
      <c r="AA17" s="17"/>
      <c r="AB17" s="17"/>
      <c r="AC17" s="17" t="n">
        <v>3.35417242417853</v>
      </c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" hidden="true" customHeight="false" outlineLevel="0" collapsed="false">
      <c r="A18" s="17"/>
      <c r="B18" s="17" t="s">
        <v>22</v>
      </c>
      <c r="C18" s="17" t="s">
        <v>24</v>
      </c>
      <c r="D18" s="17" t="n">
        <v>0</v>
      </c>
      <c r="E18" s="17" t="s">
        <v>21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 t="n">
        <v>-2.45535348387097</v>
      </c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" hidden="true" customHeight="false" outlineLevel="0" collapsed="false">
      <c r="A19" s="17"/>
      <c r="B19" s="17"/>
      <c r="C19" s="17"/>
      <c r="D19" s="17" t="n">
        <v>1</v>
      </c>
      <c r="E19" s="17" t="s">
        <v>21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 t="n">
        <v>-2.4552784516129</v>
      </c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" hidden="true" customHeight="false" outlineLevel="0" collapsed="false">
      <c r="A20" s="17"/>
      <c r="B20" s="17"/>
      <c r="C20" s="17" t="s">
        <v>39</v>
      </c>
      <c r="D20" s="17"/>
      <c r="E20" s="17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 t="n">
        <v>-2.45531596774194</v>
      </c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2" hidden="true" customHeight="false" outlineLevel="0" collapsed="false">
      <c r="A21" s="17"/>
      <c r="B21" s="17"/>
      <c r="C21" s="17" t="s">
        <v>27</v>
      </c>
      <c r="D21" s="17" t="n">
        <v>1</v>
      </c>
      <c r="E21" s="17" t="s">
        <v>21</v>
      </c>
      <c r="F21" s="17" t="n">
        <v>0.1</v>
      </c>
      <c r="G21" s="17" t="n">
        <v>0.1</v>
      </c>
      <c r="H21" s="17" t="n">
        <v>0.1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 t="n">
        <v>-0.540709187788018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" hidden="true" customHeight="false" outlineLevel="0" collapsed="false">
      <c r="A22" s="17"/>
      <c r="B22" s="17"/>
      <c r="C22" s="17" t="s">
        <v>40</v>
      </c>
      <c r="D22" s="17"/>
      <c r="E22" s="17" t="s">
        <v>21</v>
      </c>
      <c r="F22" s="17" t="n">
        <v>0.1</v>
      </c>
      <c r="G22" s="17" t="n">
        <v>0.1</v>
      </c>
      <c r="H22" s="17" t="n">
        <v>0.1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 t="n">
        <v>-0.540709187788018</v>
      </c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" hidden="true" customHeight="false" outlineLevel="0" collapsed="false">
      <c r="A23" s="17"/>
      <c r="B23" s="17"/>
      <c r="C23" s="17" t="s">
        <v>30</v>
      </c>
      <c r="D23" s="17" t="n">
        <v>0</v>
      </c>
      <c r="E23" s="17" t="s">
        <v>21</v>
      </c>
      <c r="F23" s="17" t="n">
        <v>0.0950000000000001</v>
      </c>
      <c r="G23" s="17" t="n">
        <v>0.085</v>
      </c>
      <c r="H23" s="17" t="n">
        <v>0.0699999999999999</v>
      </c>
      <c r="I23" s="17" t="n">
        <v>0</v>
      </c>
      <c r="J23" s="17" t="n">
        <v>0.00999999999999968</v>
      </c>
      <c r="K23" s="17" t="n">
        <v>0.0899999999999999</v>
      </c>
      <c r="L23" s="17" t="n">
        <v>0.22</v>
      </c>
      <c r="M23" s="17" t="n">
        <v>0.225</v>
      </c>
      <c r="N23" s="17" t="n">
        <v>0.225</v>
      </c>
      <c r="O23" s="17" t="n">
        <v>0.115</v>
      </c>
      <c r="P23" s="17" t="n">
        <v>0.14</v>
      </c>
      <c r="Q23" s="17" t="n">
        <v>0.26</v>
      </c>
      <c r="R23" s="17" t="n">
        <v>0.39</v>
      </c>
      <c r="S23" s="17" t="n">
        <v>0.29</v>
      </c>
      <c r="T23" s="17" t="n">
        <v>0.16</v>
      </c>
      <c r="U23" s="17" t="n">
        <v>0.39</v>
      </c>
      <c r="V23" s="17" t="n">
        <v>0.39</v>
      </c>
      <c r="W23" s="17" t="n">
        <v>0.39</v>
      </c>
      <c r="X23" s="17" t="n">
        <v>0.39</v>
      </c>
      <c r="Y23" s="17" t="n">
        <v>0.39</v>
      </c>
      <c r="Z23" s="17"/>
      <c r="AA23" s="17"/>
      <c r="AB23" s="17"/>
      <c r="AC23" s="17" t="n">
        <v>0.0716848595538388</v>
      </c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2" hidden="true" customHeight="false" outlineLevel="0" collapsed="false">
      <c r="A24" s="17"/>
      <c r="B24" s="17"/>
      <c r="C24" s="17"/>
      <c r="D24" s="17" t="n">
        <v>1</v>
      </c>
      <c r="E24" s="17" t="s">
        <v>21</v>
      </c>
      <c r="F24" s="17" t="n">
        <v>0.344999999999999</v>
      </c>
      <c r="G24" s="17" t="n">
        <v>0.335</v>
      </c>
      <c r="H24" s="17" t="n">
        <v>0.32</v>
      </c>
      <c r="I24" s="17" t="n">
        <v>0.25</v>
      </c>
      <c r="J24" s="17" t="n">
        <v>0.26</v>
      </c>
      <c r="K24" s="17" t="n">
        <v>0.34</v>
      </c>
      <c r="L24" s="17" t="n">
        <v>0.47</v>
      </c>
      <c r="M24" s="17" t="n">
        <v>0.475</v>
      </c>
      <c r="N24" s="17" t="n">
        <v>0.475</v>
      </c>
      <c r="O24" s="17" t="n">
        <v>0.365</v>
      </c>
      <c r="P24" s="17" t="n">
        <v>0.39</v>
      </c>
      <c r="Q24" s="17" t="n">
        <v>0.51</v>
      </c>
      <c r="R24" s="17" t="n">
        <v>0.64</v>
      </c>
      <c r="S24" s="17" t="n">
        <v>0.54</v>
      </c>
      <c r="T24" s="17" t="n">
        <v>0.41</v>
      </c>
      <c r="U24" s="17" t="n">
        <v>0.64</v>
      </c>
      <c r="V24" s="17" t="n">
        <v>0.64</v>
      </c>
      <c r="W24" s="17" t="n">
        <v>0.640000000000001</v>
      </c>
      <c r="X24" s="17" t="n">
        <v>0.64</v>
      </c>
      <c r="Y24" s="17" t="n">
        <v>0.64</v>
      </c>
      <c r="Z24" s="17" t="n">
        <v>0.64</v>
      </c>
      <c r="AA24" s="17" t="n">
        <v>0.64</v>
      </c>
      <c r="AB24" s="17" t="n">
        <v>0.72</v>
      </c>
      <c r="AC24" s="17" t="n">
        <v>0.372410283500616</v>
      </c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" hidden="true" customHeight="false" outlineLevel="0" collapsed="false">
      <c r="A25" s="17"/>
      <c r="B25" s="17"/>
      <c r="C25" s="17" t="s">
        <v>38</v>
      </c>
      <c r="D25" s="17"/>
      <c r="E25" s="17" t="s">
        <v>21</v>
      </c>
      <c r="F25" s="17" t="n">
        <v>0.178333333333333</v>
      </c>
      <c r="G25" s="17" t="n">
        <v>0.168333333333333</v>
      </c>
      <c r="H25" s="17" t="n">
        <v>0.153333333333333</v>
      </c>
      <c r="I25" s="17" t="n">
        <v>0.0833333333333333</v>
      </c>
      <c r="J25" s="17" t="n">
        <v>0.0933333333333331</v>
      </c>
      <c r="K25" s="17" t="n">
        <v>0.173333333333333</v>
      </c>
      <c r="L25" s="17" t="n">
        <v>0.303333333333334</v>
      </c>
      <c r="M25" s="17" t="n">
        <v>0.308333333333333</v>
      </c>
      <c r="N25" s="17" t="n">
        <v>0.308333333333333</v>
      </c>
      <c r="O25" s="17" t="n">
        <v>0.198333333333333</v>
      </c>
      <c r="P25" s="17" t="n">
        <v>0.223333333333333</v>
      </c>
      <c r="Q25" s="17" t="n">
        <v>0.343333333333333</v>
      </c>
      <c r="R25" s="17" t="n">
        <v>0.473333333333333</v>
      </c>
      <c r="S25" s="17" t="n">
        <v>0.373333333333333</v>
      </c>
      <c r="T25" s="17" t="n">
        <v>0.243333333333333</v>
      </c>
      <c r="U25" s="17" t="n">
        <v>0.473333333333333</v>
      </c>
      <c r="V25" s="17" t="n">
        <v>0.473333333333333</v>
      </c>
      <c r="W25" s="17" t="n">
        <v>0.473333333333334</v>
      </c>
      <c r="X25" s="17" t="n">
        <v>0.473333333333333</v>
      </c>
      <c r="Y25" s="17" t="n">
        <v>0.556666666666667</v>
      </c>
      <c r="Z25" s="17" t="n">
        <v>0.64</v>
      </c>
      <c r="AA25" s="17" t="n">
        <v>0.64</v>
      </c>
      <c r="AB25" s="17" t="n">
        <v>0.72</v>
      </c>
      <c r="AC25" s="17" t="n">
        <v>0.185596004988224</v>
      </c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2" hidden="true" customHeight="false" outlineLevel="0" collapsed="false">
      <c r="A26" s="17"/>
      <c r="B26" s="17" t="s">
        <v>36</v>
      </c>
      <c r="C26" s="17"/>
      <c r="D26" s="17"/>
      <c r="E26" s="17" t="s">
        <v>21</v>
      </c>
      <c r="F26" s="17" t="n">
        <v>0.15875</v>
      </c>
      <c r="G26" s="17" t="n">
        <v>0.15125</v>
      </c>
      <c r="H26" s="17" t="n">
        <v>0.14</v>
      </c>
      <c r="I26" s="17" t="n">
        <v>0.0833333333333333</v>
      </c>
      <c r="J26" s="17" t="n">
        <v>0.0933333333333331</v>
      </c>
      <c r="K26" s="17" t="n">
        <v>0.173333333333333</v>
      </c>
      <c r="L26" s="17" t="n">
        <v>0.303333333333334</v>
      </c>
      <c r="M26" s="17" t="n">
        <v>0.308333333333333</v>
      </c>
      <c r="N26" s="17" t="n">
        <v>0.308333333333333</v>
      </c>
      <c r="O26" s="17" t="n">
        <v>0.198333333333333</v>
      </c>
      <c r="P26" s="17" t="n">
        <v>0.223333333333333</v>
      </c>
      <c r="Q26" s="17" t="n">
        <v>0.343333333333333</v>
      </c>
      <c r="R26" s="17" t="n">
        <v>0.473333333333333</v>
      </c>
      <c r="S26" s="17" t="n">
        <v>0.373333333333333</v>
      </c>
      <c r="T26" s="17" t="n">
        <v>0.243333333333333</v>
      </c>
      <c r="U26" s="17" t="n">
        <v>0.473333333333333</v>
      </c>
      <c r="V26" s="17" t="n">
        <v>0.473333333333333</v>
      </c>
      <c r="W26" s="17" t="n">
        <v>0.473333333333334</v>
      </c>
      <c r="X26" s="17" t="n">
        <v>0.473333333333333</v>
      </c>
      <c r="Y26" s="17" t="n">
        <v>0.556666666666667</v>
      </c>
      <c r="Z26" s="17" t="n">
        <v>0.64</v>
      </c>
      <c r="AA26" s="17" t="n">
        <v>0.64</v>
      </c>
      <c r="AB26" s="17" t="n">
        <v>0.72</v>
      </c>
      <c r="AC26" s="17" t="n">
        <v>0.0718870505914841</v>
      </c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2" hidden="true" customHeight="false" outlineLevel="0" collapsed="false">
      <c r="A27" s="17"/>
      <c r="B27" s="17" t="s">
        <v>34</v>
      </c>
      <c r="C27" s="17"/>
      <c r="D27" s="17"/>
      <c r="E27" s="17" t="s">
        <v>21</v>
      </c>
      <c r="F27" s="17" t="n">
        <v>1.12083333333333</v>
      </c>
      <c r="G27" s="17" t="n">
        <v>1.1425</v>
      </c>
      <c r="H27" s="17" t="n">
        <v>1.13</v>
      </c>
      <c r="I27" s="17" t="n">
        <v>1.258</v>
      </c>
      <c r="J27" s="17" t="n">
        <v>1.288</v>
      </c>
      <c r="K27" s="17" t="n">
        <v>1.388</v>
      </c>
      <c r="L27" s="17" t="n">
        <v>1.542</v>
      </c>
      <c r="M27" s="17" t="n">
        <v>1.559</v>
      </c>
      <c r="N27" s="17" t="n">
        <v>1.559</v>
      </c>
      <c r="O27" s="17" t="n">
        <v>1.449</v>
      </c>
      <c r="P27" s="17" t="n">
        <v>1.558</v>
      </c>
      <c r="Q27" s="17" t="n">
        <v>1.742</v>
      </c>
      <c r="R27" s="17" t="n">
        <v>1.932</v>
      </c>
      <c r="S27" s="17" t="n">
        <v>1.804</v>
      </c>
      <c r="T27" s="17" t="n">
        <v>1.626</v>
      </c>
      <c r="U27" s="17" t="n">
        <v>1.788</v>
      </c>
      <c r="V27" s="17" t="n">
        <v>1.788</v>
      </c>
      <c r="W27" s="17" t="n">
        <v>1.8</v>
      </c>
      <c r="X27" s="17" t="n">
        <v>1.836</v>
      </c>
      <c r="Y27" s="17" t="n">
        <v>1.882</v>
      </c>
      <c r="Z27" s="17" t="n">
        <v>0.64</v>
      </c>
      <c r="AA27" s="17" t="n">
        <v>0.64</v>
      </c>
      <c r="AB27" s="17" t="n">
        <v>0.72</v>
      </c>
      <c r="AC27" s="17" t="n">
        <v>1.28115008296566</v>
      </c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2" hidden="true" customHeight="false" outlineLevel="0" collapsed="false"/>
    <row r="29" customFormat="false" ht="12" hidden="true" customHeight="false" outlineLevel="0" collapsed="false">
      <c r="B29" s="10" t="s">
        <v>37</v>
      </c>
      <c r="C29" s="11"/>
      <c r="D29" s="11"/>
      <c r="E29" s="12" t="s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3"/>
    </row>
    <row r="30" customFormat="false" ht="12" hidden="true" customHeight="false" outlineLevel="0" collapsed="false">
      <c r="B30" s="12" t="s">
        <v>14</v>
      </c>
      <c r="C30" s="12" t="s">
        <v>17</v>
      </c>
      <c r="D30" s="12" t="s">
        <v>18</v>
      </c>
      <c r="E30" s="14" t="n">
        <v>37226</v>
      </c>
      <c r="F30" s="15" t="n">
        <v>37257</v>
      </c>
      <c r="G30" s="15" t="n">
        <v>37288</v>
      </c>
      <c r="H30" s="15" t="n">
        <v>37316</v>
      </c>
      <c r="I30" s="15" t="n">
        <v>37347</v>
      </c>
      <c r="J30" s="15" t="n">
        <v>37377</v>
      </c>
      <c r="K30" s="15" t="n">
        <v>37408</v>
      </c>
      <c r="L30" s="15" t="n">
        <v>37438</v>
      </c>
      <c r="M30" s="15" t="n">
        <v>37469</v>
      </c>
      <c r="N30" s="15" t="n">
        <v>37500</v>
      </c>
      <c r="O30" s="15" t="n">
        <v>37530</v>
      </c>
      <c r="P30" s="15" t="n">
        <v>37561</v>
      </c>
      <c r="Q30" s="15" t="n">
        <v>37591</v>
      </c>
      <c r="R30" s="15" t="n">
        <v>37622</v>
      </c>
      <c r="S30" s="15" t="n">
        <v>37653</v>
      </c>
      <c r="T30" s="15" t="n">
        <v>37681</v>
      </c>
      <c r="U30" s="15" t="n">
        <v>37712</v>
      </c>
      <c r="V30" s="15" t="n">
        <v>37742</v>
      </c>
      <c r="W30" s="15" t="n">
        <v>37773</v>
      </c>
      <c r="X30" s="15" t="n">
        <v>37803</v>
      </c>
      <c r="Y30" s="15" t="n">
        <v>37834</v>
      </c>
      <c r="Z30" s="15" t="n">
        <v>37865</v>
      </c>
      <c r="AA30" s="15" t="n">
        <v>37895</v>
      </c>
      <c r="AB30" s="15" t="n">
        <v>37926</v>
      </c>
      <c r="AC30" s="16" t="s">
        <v>34</v>
      </c>
    </row>
    <row r="31" customFormat="false" ht="12" hidden="true" customHeight="false" outlineLevel="0" collapsed="false">
      <c r="B31" s="10" t="s">
        <v>31</v>
      </c>
      <c r="C31" s="10" t="s">
        <v>30</v>
      </c>
      <c r="D31" s="10" t="n">
        <v>1</v>
      </c>
      <c r="E31" s="30" t="n">
        <v>0.0226209077489874</v>
      </c>
      <c r="F31" s="31" t="n">
        <v>3.045</v>
      </c>
      <c r="G31" s="31" t="n">
        <v>3.125</v>
      </c>
      <c r="H31" s="31" t="n">
        <v>3.11</v>
      </c>
      <c r="I31" s="31" t="n">
        <v>3.02</v>
      </c>
      <c r="J31" s="31" t="n">
        <v>3.08</v>
      </c>
      <c r="K31" s="31" t="n">
        <v>3.21</v>
      </c>
      <c r="L31" s="31" t="n">
        <v>3.4</v>
      </c>
      <c r="M31" s="31" t="n">
        <v>3.435</v>
      </c>
      <c r="N31" s="31" t="n">
        <v>3.435</v>
      </c>
      <c r="O31" s="31" t="n">
        <v>3.325</v>
      </c>
      <c r="P31" s="31" t="n">
        <v>3.56</v>
      </c>
      <c r="Q31" s="31" t="n">
        <v>3.84</v>
      </c>
      <c r="R31" s="31" t="n">
        <v>4.12</v>
      </c>
      <c r="S31" s="31" t="n">
        <v>3.95</v>
      </c>
      <c r="T31" s="31" t="n">
        <v>3.7</v>
      </c>
      <c r="U31" s="31" t="n">
        <v>3.76</v>
      </c>
      <c r="V31" s="31" t="n">
        <v>3.76</v>
      </c>
      <c r="W31" s="31" t="n">
        <v>3.79</v>
      </c>
      <c r="X31" s="31" t="n">
        <v>3.88</v>
      </c>
      <c r="Y31" s="31" t="n">
        <v>3.87</v>
      </c>
      <c r="Z31" s="31"/>
      <c r="AA31" s="31"/>
      <c r="AB31" s="31"/>
      <c r="AC31" s="32" t="n">
        <v>3.35417242417853</v>
      </c>
    </row>
    <row r="32" customFormat="false" ht="12" hidden="true" customHeight="false" outlineLevel="0" collapsed="false">
      <c r="B32" s="33"/>
      <c r="C32" s="10" t="s">
        <v>38</v>
      </c>
      <c r="D32" s="34"/>
      <c r="E32" s="30" t="n">
        <v>0.0226209077489874</v>
      </c>
      <c r="F32" s="31" t="n">
        <v>3.045</v>
      </c>
      <c r="G32" s="31" t="n">
        <v>3.125</v>
      </c>
      <c r="H32" s="31" t="n">
        <v>3.11</v>
      </c>
      <c r="I32" s="31" t="n">
        <v>3.02</v>
      </c>
      <c r="J32" s="31" t="n">
        <v>3.08</v>
      </c>
      <c r="K32" s="31" t="n">
        <v>3.21</v>
      </c>
      <c r="L32" s="31" t="n">
        <v>3.4</v>
      </c>
      <c r="M32" s="31" t="n">
        <v>3.435</v>
      </c>
      <c r="N32" s="31" t="n">
        <v>3.435</v>
      </c>
      <c r="O32" s="31" t="n">
        <v>3.325</v>
      </c>
      <c r="P32" s="31" t="n">
        <v>3.56</v>
      </c>
      <c r="Q32" s="31" t="n">
        <v>3.84</v>
      </c>
      <c r="R32" s="31" t="n">
        <v>4.12</v>
      </c>
      <c r="S32" s="31" t="n">
        <v>3.95</v>
      </c>
      <c r="T32" s="31" t="n">
        <v>3.7</v>
      </c>
      <c r="U32" s="31" t="n">
        <v>3.76</v>
      </c>
      <c r="V32" s="31" t="n">
        <v>3.76</v>
      </c>
      <c r="W32" s="31" t="n">
        <v>3.79</v>
      </c>
      <c r="X32" s="31" t="n">
        <v>3.88</v>
      </c>
      <c r="Y32" s="31" t="n">
        <v>3.87</v>
      </c>
      <c r="Z32" s="31"/>
      <c r="AA32" s="31"/>
      <c r="AB32" s="31"/>
      <c r="AC32" s="32" t="n">
        <v>3.35417242417853</v>
      </c>
    </row>
    <row r="33" customFormat="false" ht="12" hidden="true" customHeight="false" outlineLevel="0" collapsed="false">
      <c r="B33" s="10" t="s">
        <v>35</v>
      </c>
      <c r="C33" s="34"/>
      <c r="D33" s="34"/>
      <c r="E33" s="30" t="n">
        <v>0.0226209077489874</v>
      </c>
      <c r="F33" s="31" t="n">
        <v>3.045</v>
      </c>
      <c r="G33" s="31" t="n">
        <v>3.125</v>
      </c>
      <c r="H33" s="31" t="n">
        <v>3.11</v>
      </c>
      <c r="I33" s="31" t="n">
        <v>3.02</v>
      </c>
      <c r="J33" s="31" t="n">
        <v>3.08</v>
      </c>
      <c r="K33" s="31" t="n">
        <v>3.21</v>
      </c>
      <c r="L33" s="31" t="n">
        <v>3.4</v>
      </c>
      <c r="M33" s="31" t="n">
        <v>3.435</v>
      </c>
      <c r="N33" s="31" t="n">
        <v>3.435</v>
      </c>
      <c r="O33" s="31" t="n">
        <v>3.325</v>
      </c>
      <c r="P33" s="31" t="n">
        <v>3.56</v>
      </c>
      <c r="Q33" s="31" t="n">
        <v>3.84</v>
      </c>
      <c r="R33" s="31" t="n">
        <v>4.12</v>
      </c>
      <c r="S33" s="31" t="n">
        <v>3.95</v>
      </c>
      <c r="T33" s="31" t="n">
        <v>3.7</v>
      </c>
      <c r="U33" s="31" t="n">
        <v>3.76</v>
      </c>
      <c r="V33" s="31" t="n">
        <v>3.76</v>
      </c>
      <c r="W33" s="31" t="n">
        <v>3.79</v>
      </c>
      <c r="X33" s="31" t="n">
        <v>3.88</v>
      </c>
      <c r="Y33" s="31" t="n">
        <v>3.87</v>
      </c>
      <c r="Z33" s="31"/>
      <c r="AA33" s="31"/>
      <c r="AB33" s="31"/>
      <c r="AC33" s="32" t="n">
        <v>3.35417242417853</v>
      </c>
    </row>
    <row r="34" customFormat="false" ht="12" hidden="true" customHeight="false" outlineLevel="0" collapsed="false">
      <c r="B34" s="10" t="s">
        <v>22</v>
      </c>
      <c r="C34" s="10" t="s">
        <v>24</v>
      </c>
      <c r="D34" s="10" t="n">
        <v>0</v>
      </c>
      <c r="E34" s="30" t="n">
        <v>-2.45535348387097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2" t="n">
        <v>-2.45535348387097</v>
      </c>
    </row>
    <row r="35" customFormat="false" ht="12" hidden="true" customHeight="false" outlineLevel="0" collapsed="false">
      <c r="B35" s="33"/>
      <c r="C35" s="33"/>
      <c r="D35" s="35" t="n">
        <v>1</v>
      </c>
      <c r="E35" s="36" t="n">
        <v>-2.4552784516129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 t="n">
        <v>-2.4552784516129</v>
      </c>
    </row>
    <row r="36" customFormat="false" ht="12" hidden="true" customHeight="false" outlineLevel="0" collapsed="false">
      <c r="B36" s="33"/>
      <c r="C36" s="10" t="s">
        <v>39</v>
      </c>
      <c r="D36" s="34"/>
      <c r="E36" s="30" t="n">
        <v>-2.45531596774194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2" t="n">
        <v>-2.45531596774194</v>
      </c>
    </row>
    <row r="37" customFormat="false" ht="12" hidden="true" customHeight="false" outlineLevel="0" collapsed="false">
      <c r="B37" s="33"/>
      <c r="C37" s="10" t="s">
        <v>27</v>
      </c>
      <c r="D37" s="10" t="n">
        <v>1</v>
      </c>
      <c r="E37" s="30" t="n">
        <v>-2.46283675115207</v>
      </c>
      <c r="F37" s="31" t="n">
        <v>0.1</v>
      </c>
      <c r="G37" s="31" t="n">
        <v>0.1</v>
      </c>
      <c r="H37" s="31" t="n">
        <v>0.1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2" t="n">
        <v>-0.540709187788018</v>
      </c>
    </row>
    <row r="38" customFormat="false" ht="12" hidden="true" customHeight="false" outlineLevel="0" collapsed="false">
      <c r="B38" s="33"/>
      <c r="C38" s="10" t="s">
        <v>40</v>
      </c>
      <c r="D38" s="34"/>
      <c r="E38" s="30" t="n">
        <v>-2.46283675115207</v>
      </c>
      <c r="F38" s="31" t="n">
        <v>0.1</v>
      </c>
      <c r="G38" s="31" t="n">
        <v>0.1</v>
      </c>
      <c r="H38" s="31" t="n">
        <v>0.1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2" t="n">
        <v>-0.540709187788018</v>
      </c>
    </row>
    <row r="39" customFormat="false" ht="12" hidden="true" customHeight="false" outlineLevel="0" collapsed="false">
      <c r="B39" s="33"/>
      <c r="C39" s="10" t="s">
        <v>30</v>
      </c>
      <c r="D39" s="10" t="n">
        <v>0</v>
      </c>
      <c r="E39" s="30" t="n">
        <v>-2.66046037914631</v>
      </c>
      <c r="F39" s="31" t="n">
        <v>0.0950000000000001</v>
      </c>
      <c r="G39" s="31" t="n">
        <v>0.085</v>
      </c>
      <c r="H39" s="31" t="n">
        <v>0.0699999999999999</v>
      </c>
      <c r="I39" s="31" t="n">
        <v>0</v>
      </c>
      <c r="J39" s="31" t="n">
        <v>0.00999999999999968</v>
      </c>
      <c r="K39" s="31" t="n">
        <v>0.0899999999999999</v>
      </c>
      <c r="L39" s="31" t="n">
        <v>0.22</v>
      </c>
      <c r="M39" s="31" t="n">
        <v>0.225</v>
      </c>
      <c r="N39" s="31" t="n">
        <v>0.225</v>
      </c>
      <c r="O39" s="31" t="n">
        <v>0.115</v>
      </c>
      <c r="P39" s="31" t="n">
        <v>0.14</v>
      </c>
      <c r="Q39" s="31" t="n">
        <v>0.26</v>
      </c>
      <c r="R39" s="31" t="n">
        <v>0.39</v>
      </c>
      <c r="S39" s="31" t="n">
        <v>0.29</v>
      </c>
      <c r="T39" s="31" t="n">
        <v>0.16</v>
      </c>
      <c r="U39" s="31" t="n">
        <v>0.39</v>
      </c>
      <c r="V39" s="31" t="n">
        <v>0.39</v>
      </c>
      <c r="W39" s="31" t="n">
        <v>0.39</v>
      </c>
      <c r="X39" s="31" t="n">
        <v>0.39</v>
      </c>
      <c r="Y39" s="31" t="n">
        <v>0.39</v>
      </c>
      <c r="Z39" s="31"/>
      <c r="AA39" s="31"/>
      <c r="AB39" s="31"/>
      <c r="AC39" s="32" t="n">
        <v>0.0716848595538388</v>
      </c>
    </row>
    <row r="40" customFormat="false" ht="12" hidden="true" customHeight="false" outlineLevel="0" collapsed="false">
      <c r="B40" s="33"/>
      <c r="C40" s="33"/>
      <c r="D40" s="35" t="n">
        <v>1</v>
      </c>
      <c r="E40" s="36" t="n">
        <v>-2.65474291248459</v>
      </c>
      <c r="F40" s="37" t="n">
        <v>0.344999999999999</v>
      </c>
      <c r="G40" s="37" t="n">
        <v>0.335</v>
      </c>
      <c r="H40" s="37" t="n">
        <v>0.32</v>
      </c>
      <c r="I40" s="37" t="n">
        <v>0.25</v>
      </c>
      <c r="J40" s="37" t="n">
        <v>0.26</v>
      </c>
      <c r="K40" s="37" t="n">
        <v>0.34</v>
      </c>
      <c r="L40" s="37" t="n">
        <v>0.47</v>
      </c>
      <c r="M40" s="37" t="n">
        <v>0.475</v>
      </c>
      <c r="N40" s="37" t="n">
        <v>0.475</v>
      </c>
      <c r="O40" s="37" t="n">
        <v>0.365</v>
      </c>
      <c r="P40" s="37" t="n">
        <v>0.39</v>
      </c>
      <c r="Q40" s="37" t="n">
        <v>0.51</v>
      </c>
      <c r="R40" s="37" t="n">
        <v>0.64</v>
      </c>
      <c r="S40" s="37" t="n">
        <v>0.54</v>
      </c>
      <c r="T40" s="37" t="n">
        <v>0.41</v>
      </c>
      <c r="U40" s="37" t="n">
        <v>0.64</v>
      </c>
      <c r="V40" s="37" t="n">
        <v>0.64</v>
      </c>
      <c r="W40" s="37" t="n">
        <v>0.640000000000001</v>
      </c>
      <c r="X40" s="37" t="n">
        <v>0.64</v>
      </c>
      <c r="Y40" s="37" t="n">
        <v>0.64</v>
      </c>
      <c r="Z40" s="37" t="n">
        <v>0.64</v>
      </c>
      <c r="AA40" s="37" t="n">
        <v>0.64</v>
      </c>
      <c r="AB40" s="37" t="n">
        <v>0.72</v>
      </c>
      <c r="AC40" s="38" t="n">
        <v>0.372410283500616</v>
      </c>
    </row>
    <row r="41" customFormat="false" ht="12" hidden="true" customHeight="false" outlineLevel="0" collapsed="false">
      <c r="B41" s="33"/>
      <c r="C41" s="10" t="s">
        <v>38</v>
      </c>
      <c r="D41" s="34"/>
      <c r="E41" s="30" t="n">
        <v>-2.65855455692573</v>
      </c>
      <c r="F41" s="31" t="n">
        <v>0.178333333333333</v>
      </c>
      <c r="G41" s="31" t="n">
        <v>0.168333333333333</v>
      </c>
      <c r="H41" s="31" t="n">
        <v>0.153333333333333</v>
      </c>
      <c r="I41" s="31" t="n">
        <v>0.0833333333333333</v>
      </c>
      <c r="J41" s="31" t="n">
        <v>0.0933333333333331</v>
      </c>
      <c r="K41" s="31" t="n">
        <v>0.173333333333333</v>
      </c>
      <c r="L41" s="31" t="n">
        <v>0.303333333333334</v>
      </c>
      <c r="M41" s="31" t="n">
        <v>0.308333333333333</v>
      </c>
      <c r="N41" s="31" t="n">
        <v>0.308333333333333</v>
      </c>
      <c r="O41" s="31" t="n">
        <v>0.198333333333333</v>
      </c>
      <c r="P41" s="31" t="n">
        <v>0.223333333333333</v>
      </c>
      <c r="Q41" s="31" t="n">
        <v>0.343333333333333</v>
      </c>
      <c r="R41" s="31" t="n">
        <v>0.473333333333333</v>
      </c>
      <c r="S41" s="31" t="n">
        <v>0.373333333333333</v>
      </c>
      <c r="T41" s="31" t="n">
        <v>0.243333333333333</v>
      </c>
      <c r="U41" s="31" t="n">
        <v>0.473333333333333</v>
      </c>
      <c r="V41" s="31" t="n">
        <v>0.473333333333333</v>
      </c>
      <c r="W41" s="31" t="n">
        <v>0.473333333333334</v>
      </c>
      <c r="X41" s="31" t="n">
        <v>0.473333333333333</v>
      </c>
      <c r="Y41" s="31" t="n">
        <v>0.556666666666667</v>
      </c>
      <c r="Z41" s="31" t="n">
        <v>0.64</v>
      </c>
      <c r="AA41" s="31" t="n">
        <v>0.64</v>
      </c>
      <c r="AB41" s="31" t="n">
        <v>0.72</v>
      </c>
      <c r="AC41" s="32" t="n">
        <v>0.185596004988224</v>
      </c>
    </row>
    <row r="42" customFormat="false" ht="12" hidden="true" customHeight="false" outlineLevel="0" collapsed="false">
      <c r="B42" s="10" t="s">
        <v>36</v>
      </c>
      <c r="C42" s="34"/>
      <c r="D42" s="34"/>
      <c r="E42" s="30" t="n">
        <v>-2.55818872623552</v>
      </c>
      <c r="F42" s="31" t="n">
        <v>0.15875</v>
      </c>
      <c r="G42" s="31" t="n">
        <v>0.15125</v>
      </c>
      <c r="H42" s="31" t="n">
        <v>0.14</v>
      </c>
      <c r="I42" s="31" t="n">
        <v>0.0833333333333333</v>
      </c>
      <c r="J42" s="31" t="n">
        <v>0.0933333333333331</v>
      </c>
      <c r="K42" s="31" t="n">
        <v>0.173333333333333</v>
      </c>
      <c r="L42" s="31" t="n">
        <v>0.303333333333334</v>
      </c>
      <c r="M42" s="31" t="n">
        <v>0.308333333333333</v>
      </c>
      <c r="N42" s="31" t="n">
        <v>0.308333333333333</v>
      </c>
      <c r="O42" s="31" t="n">
        <v>0.198333333333333</v>
      </c>
      <c r="P42" s="31" t="n">
        <v>0.223333333333333</v>
      </c>
      <c r="Q42" s="31" t="n">
        <v>0.343333333333333</v>
      </c>
      <c r="R42" s="31" t="n">
        <v>0.473333333333333</v>
      </c>
      <c r="S42" s="31" t="n">
        <v>0.373333333333333</v>
      </c>
      <c r="T42" s="31" t="n">
        <v>0.243333333333333</v>
      </c>
      <c r="U42" s="31" t="n">
        <v>0.473333333333333</v>
      </c>
      <c r="V42" s="31" t="n">
        <v>0.473333333333333</v>
      </c>
      <c r="W42" s="31" t="n">
        <v>0.473333333333334</v>
      </c>
      <c r="X42" s="31" t="n">
        <v>0.473333333333333</v>
      </c>
      <c r="Y42" s="31" t="n">
        <v>0.556666666666667</v>
      </c>
      <c r="Z42" s="31" t="n">
        <v>0.64</v>
      </c>
      <c r="AA42" s="31" t="n">
        <v>0.64</v>
      </c>
      <c r="AB42" s="31" t="n">
        <v>0.72</v>
      </c>
      <c r="AC42" s="32" t="n">
        <v>0.0718870505914841</v>
      </c>
    </row>
    <row r="43" customFormat="false" ht="12" hidden="true" customHeight="false" outlineLevel="0" collapsed="false">
      <c r="B43" s="39" t="s">
        <v>34</v>
      </c>
      <c r="C43" s="40"/>
      <c r="D43" s="40"/>
      <c r="E43" s="41" t="n">
        <v>-1.9129863177394</v>
      </c>
      <c r="F43" s="42" t="n">
        <v>1.12083333333333</v>
      </c>
      <c r="G43" s="42" t="n">
        <v>1.1425</v>
      </c>
      <c r="H43" s="42" t="n">
        <v>1.13</v>
      </c>
      <c r="I43" s="42" t="n">
        <v>1.258</v>
      </c>
      <c r="J43" s="42" t="n">
        <v>1.288</v>
      </c>
      <c r="K43" s="42" t="n">
        <v>1.388</v>
      </c>
      <c r="L43" s="42" t="n">
        <v>1.542</v>
      </c>
      <c r="M43" s="42" t="n">
        <v>1.559</v>
      </c>
      <c r="N43" s="42" t="n">
        <v>1.559</v>
      </c>
      <c r="O43" s="42" t="n">
        <v>1.449</v>
      </c>
      <c r="P43" s="42" t="n">
        <v>1.558</v>
      </c>
      <c r="Q43" s="42" t="n">
        <v>1.742</v>
      </c>
      <c r="R43" s="42" t="n">
        <v>1.932</v>
      </c>
      <c r="S43" s="42" t="n">
        <v>1.804</v>
      </c>
      <c r="T43" s="42" t="n">
        <v>1.626</v>
      </c>
      <c r="U43" s="42" t="n">
        <v>1.788</v>
      </c>
      <c r="V43" s="42" t="n">
        <v>1.788</v>
      </c>
      <c r="W43" s="42" t="n">
        <v>1.8</v>
      </c>
      <c r="X43" s="42" t="n">
        <v>1.836</v>
      </c>
      <c r="Y43" s="42" t="n">
        <v>1.882</v>
      </c>
      <c r="Z43" s="42" t="n">
        <v>0.64</v>
      </c>
      <c r="AA43" s="42" t="n">
        <v>0.64</v>
      </c>
      <c r="AB43" s="42" t="n">
        <v>0.72</v>
      </c>
      <c r="AC43" s="43" t="n">
        <v>1.28115008296566</v>
      </c>
    </row>
    <row r="44" customFormat="false" ht="12" hidden="true" customHeight="false" outlineLevel="0" collapsed="false"/>
    <row r="46" customFormat="false" ht="12" hidden="false" customHeight="false" outlineLevel="0" collapsed="false">
      <c r="C46" s="10" t="s">
        <v>41</v>
      </c>
      <c r="D46" s="11"/>
    </row>
    <row r="47" customFormat="false" ht="12" hidden="false" customHeight="false" outlineLevel="0" collapsed="false">
      <c r="A47" s="44"/>
      <c r="B47" s="44"/>
      <c r="C47" s="45" t="s">
        <v>14</v>
      </c>
      <c r="D47" s="45" t="s">
        <v>17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</row>
    <row r="48" customFormat="false" ht="12" hidden="false" customHeight="false" outlineLevel="0" collapsed="false">
      <c r="A48" s="44"/>
      <c r="B48" s="44"/>
      <c r="C48" s="46" t="s">
        <v>31</v>
      </c>
      <c r="D48" s="46" t="s">
        <v>30</v>
      </c>
      <c r="E48" s="44" t="n">
        <f aca="false">E15*E5</f>
        <v>682101.672</v>
      </c>
      <c r="F48" s="44" t="n">
        <f aca="false">F15*F5</f>
        <v>628798.59</v>
      </c>
      <c r="G48" s="44" t="n">
        <f aca="false">G15*G5</f>
        <v>522075</v>
      </c>
      <c r="H48" s="44" t="n">
        <f aca="false">H15*H5</f>
        <v>473550.37</v>
      </c>
      <c r="I48" s="44" t="n">
        <f aca="false">I15*I5</f>
        <v>329140.74</v>
      </c>
      <c r="J48" s="44" t="n">
        <f aca="false">J15*J5</f>
        <v>248977.96</v>
      </c>
      <c r="K48" s="44" t="n">
        <f aca="false">K15*K5</f>
        <v>190850.55</v>
      </c>
      <c r="L48" s="44" t="n">
        <f aca="false">L15*L5</f>
        <v>181699.4</v>
      </c>
      <c r="M48" s="44" t="n">
        <f aca="false">M15*M5</f>
        <v>174494.565</v>
      </c>
      <c r="N48" s="44" t="n">
        <f aca="false">N15*N5</f>
        <v>180327.195</v>
      </c>
      <c r="O48" s="44" t="n">
        <f aca="false">O15*O5</f>
        <v>234621.975</v>
      </c>
      <c r="P48" s="44" t="n">
        <f aca="false">P15*P5</f>
        <v>561981.6</v>
      </c>
      <c r="Q48" s="44" t="n">
        <f aca="false">Q15*Q5</f>
        <v>822439.68</v>
      </c>
      <c r="R48" s="44" t="n">
        <f aca="false">R15*R5</f>
        <v>725066.44</v>
      </c>
      <c r="S48" s="44" t="n">
        <f aca="false">S15*S5</f>
        <v>562037.6</v>
      </c>
      <c r="T48" s="44" t="n">
        <f aca="false">T15*T5</f>
        <v>479549.6</v>
      </c>
      <c r="U48" s="44" t="n">
        <f aca="false">U15*U5</f>
        <v>348589.6</v>
      </c>
      <c r="V48" s="44" t="n">
        <f aca="false">V15*V5</f>
        <v>258406</v>
      </c>
      <c r="W48" s="44" t="n">
        <f aca="false">W15*W5</f>
        <v>191451.85</v>
      </c>
      <c r="X48" s="44" t="n">
        <f aca="false">X15*X5</f>
        <v>89154.64</v>
      </c>
      <c r="Y48" s="44" t="n">
        <f aca="false">Y15*Y5</f>
        <v>30619.44</v>
      </c>
      <c r="Z48" s="44" t="n">
        <f aca="false">Z15*Z5</f>
        <v>0</v>
      </c>
      <c r="AA48" s="44" t="n">
        <f aca="false">AA15*AA5</f>
        <v>0</v>
      </c>
      <c r="AB48" s="44" t="n">
        <f aca="false">AB15*AB5</f>
        <v>0</v>
      </c>
      <c r="AC48" s="44" t="n">
        <f aca="false">SUM(E48:AB48)</f>
        <v>7915934.467</v>
      </c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</row>
    <row r="49" customFormat="false" ht="12" hidden="false" customHeight="false" outlineLevel="0" collapsed="false">
      <c r="A49" s="44"/>
      <c r="B49" s="44"/>
      <c r="C49" s="46" t="s">
        <v>35</v>
      </c>
      <c r="D49" s="47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  <c r="IW49" s="44"/>
    </row>
    <row r="50" customFormat="false" ht="12" hidden="false" customHeight="false" outlineLevel="0" collapsed="false">
      <c r="A50" s="44"/>
      <c r="B50" s="44"/>
      <c r="C50" s="46" t="s">
        <v>22</v>
      </c>
      <c r="D50" s="46" t="s">
        <v>24</v>
      </c>
      <c r="E50" s="44" t="n">
        <v>0</v>
      </c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  <c r="IW50" s="44"/>
    </row>
    <row r="51" customFormat="false" ht="12" hidden="false" customHeight="false" outlineLevel="0" collapsed="false">
      <c r="A51" s="44"/>
      <c r="B51" s="44"/>
      <c r="C51" s="48"/>
      <c r="D51" s="49" t="s">
        <v>27</v>
      </c>
      <c r="E51" s="44" t="n">
        <v>0</v>
      </c>
      <c r="F51" s="44" t="n">
        <f aca="false">F8*F37*$E$51</f>
        <v>0</v>
      </c>
      <c r="G51" s="44" t="n">
        <f aca="false">G8*G37*$E$51</f>
        <v>0</v>
      </c>
      <c r="H51" s="44" t="n">
        <f aca="false">H8*H37*$E$51</f>
        <v>0</v>
      </c>
      <c r="I51" s="44" t="n">
        <f aca="false">I8*I37*$E$51</f>
        <v>0</v>
      </c>
      <c r="J51" s="44" t="n">
        <f aca="false">J8*J37*$E$51</f>
        <v>0</v>
      </c>
      <c r="K51" s="44" t="n">
        <f aca="false">K8*K37*$E$51</f>
        <v>0</v>
      </c>
      <c r="L51" s="44" t="n">
        <f aca="false">L8*L37*$E$51</f>
        <v>0</v>
      </c>
      <c r="M51" s="44" t="n">
        <f aca="false">M8*M37*$E$51</f>
        <v>0</v>
      </c>
      <c r="N51" s="44" t="n">
        <f aca="false">N8*N37*$E$51</f>
        <v>0</v>
      </c>
      <c r="O51" s="44" t="n">
        <f aca="false">O8*O37*$E$51</f>
        <v>0</v>
      </c>
      <c r="P51" s="44" t="n">
        <f aca="false">P8*P37*$E$51</f>
        <v>0</v>
      </c>
      <c r="Q51" s="44" t="n">
        <f aca="false">Q8*Q37*$E$51</f>
        <v>0</v>
      </c>
      <c r="R51" s="44" t="n">
        <f aca="false">R8*R37*$E$51</f>
        <v>0</v>
      </c>
      <c r="S51" s="44" t="n">
        <f aca="false">S8*S37*$E$51</f>
        <v>0</v>
      </c>
      <c r="T51" s="44" t="n">
        <f aca="false">T8*T37*$E$51</f>
        <v>0</v>
      </c>
      <c r="U51" s="44" t="n">
        <f aca="false">U8*U37*$E$51</f>
        <v>0</v>
      </c>
      <c r="V51" s="44" t="n">
        <f aca="false">V8*V37*$E$51</f>
        <v>0</v>
      </c>
      <c r="W51" s="44" t="n">
        <f aca="false">W8*W37*$E$51</f>
        <v>0</v>
      </c>
      <c r="X51" s="44" t="n">
        <f aca="false">X8*X37*$E$51</f>
        <v>0</v>
      </c>
      <c r="Y51" s="44" t="n">
        <f aca="false">Y8*Y37*$E$51</f>
        <v>0</v>
      </c>
      <c r="Z51" s="44" t="n">
        <f aca="false">Z8*Z37*$E$51</f>
        <v>0</v>
      </c>
      <c r="AA51" s="44" t="n">
        <f aca="false">AA8*AA37*$E$51</f>
        <v>0</v>
      </c>
      <c r="AB51" s="44" t="n">
        <f aca="false">AB8*AB37*$E$51</f>
        <v>0</v>
      </c>
      <c r="AC51" s="44" t="n">
        <f aca="false">SUM(E51:AB51)</f>
        <v>0</v>
      </c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  <c r="IW51" s="44"/>
    </row>
    <row r="52" customFormat="false" ht="12" hidden="false" customHeight="false" outlineLevel="0" collapsed="false">
      <c r="A52" s="44"/>
      <c r="B52" s="44"/>
      <c r="C52" s="48"/>
      <c r="D52" s="49" t="s">
        <v>30</v>
      </c>
      <c r="E52" s="44" t="n">
        <v>0</v>
      </c>
      <c r="F52" s="44" t="n">
        <f aca="false">F9*F38*$E$51</f>
        <v>-0</v>
      </c>
      <c r="G52" s="44" t="n">
        <f aca="false">G9*G38*$E$51</f>
        <v>-0</v>
      </c>
      <c r="H52" s="44" t="n">
        <f aca="false">H9*H38*$E$51</f>
        <v>-0</v>
      </c>
      <c r="I52" s="44" t="n">
        <f aca="false">I9*I38*$E$51</f>
        <v>-0</v>
      </c>
      <c r="J52" s="44" t="n">
        <f aca="false">J9*J38*$E$51</f>
        <v>-0</v>
      </c>
      <c r="K52" s="44" t="n">
        <f aca="false">K9*K38*$E$51</f>
        <v>-0</v>
      </c>
      <c r="L52" s="44" t="n">
        <f aca="false">L9*L38*$E$51</f>
        <v>-0</v>
      </c>
      <c r="M52" s="44" t="n">
        <f aca="false">M9*M38*$E$51</f>
        <v>-0</v>
      </c>
      <c r="N52" s="44" t="n">
        <f aca="false">N9*N38*$E$51</f>
        <v>-0</v>
      </c>
      <c r="O52" s="44" t="n">
        <f aca="false">O9*O38*$E$51</f>
        <v>-0</v>
      </c>
      <c r="P52" s="44" t="n">
        <f aca="false">P9*P38*$E$51</f>
        <v>-0</v>
      </c>
      <c r="Q52" s="44" t="n">
        <f aca="false">Q9*Q38*$E$51</f>
        <v>-0</v>
      </c>
      <c r="R52" s="44" t="n">
        <f aca="false">R9*R38*$E$51</f>
        <v>-0</v>
      </c>
      <c r="S52" s="44" t="n">
        <f aca="false">S9*S38*$E$51</f>
        <v>-0</v>
      </c>
      <c r="T52" s="44" t="n">
        <f aca="false">T9*T38*$E$51</f>
        <v>-0</v>
      </c>
      <c r="U52" s="44" t="n">
        <f aca="false">U9*U38*$E$51</f>
        <v>-0</v>
      </c>
      <c r="V52" s="44" t="n">
        <f aca="false">V9*V38*$E$51</f>
        <v>-0</v>
      </c>
      <c r="W52" s="44" t="n">
        <f aca="false">W9*W38*$E$51</f>
        <v>-0</v>
      </c>
      <c r="X52" s="44" t="n">
        <f aca="false">X9*X38*$E$51</f>
        <v>-0</v>
      </c>
      <c r="Y52" s="44" t="n">
        <f aca="false">Y9*Y38*$E$51</f>
        <v>0</v>
      </c>
      <c r="Z52" s="44" t="n">
        <f aca="false">Z9*Z38*$E$51</f>
        <v>0</v>
      </c>
      <c r="AA52" s="44" t="n">
        <f aca="false">AA9*AA38*$E$51</f>
        <v>0</v>
      </c>
      <c r="AB52" s="44" t="n">
        <f aca="false">AB9*AB38*$E$51</f>
        <v>0</v>
      </c>
      <c r="AC52" s="44" t="n">
        <f aca="false">SUM(E52:AB52)</f>
        <v>0</v>
      </c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</row>
    <row r="53" customFormat="false" ht="12" hidden="false" customHeight="false" outlineLevel="0" collapsed="false">
      <c r="A53" s="44"/>
      <c r="B53" s="44"/>
      <c r="C53" s="46" t="s">
        <v>36</v>
      </c>
      <c r="D53" s="47"/>
      <c r="E53" s="44" t="s">
        <v>21</v>
      </c>
      <c r="F53" s="44" t="n">
        <f aca="false">SUM(F51:F52)</f>
        <v>0</v>
      </c>
      <c r="G53" s="44" t="n">
        <f aca="false">SUM(G51:G52)</f>
        <v>0</v>
      </c>
      <c r="H53" s="44" t="n">
        <f aca="false">SUM(H51:H52)</f>
        <v>0</v>
      </c>
      <c r="I53" s="44" t="n">
        <f aca="false">SUM(I51:I52)</f>
        <v>0</v>
      </c>
      <c r="J53" s="44" t="n">
        <f aca="false">SUM(J51:J52)</f>
        <v>0</v>
      </c>
      <c r="K53" s="44" t="n">
        <f aca="false">SUM(K51:K52)</f>
        <v>0</v>
      </c>
      <c r="L53" s="44" t="n">
        <f aca="false">SUM(L51:L52)</f>
        <v>0</v>
      </c>
      <c r="M53" s="44" t="n">
        <f aca="false">SUM(M51:M52)</f>
        <v>0</v>
      </c>
      <c r="N53" s="44" t="n">
        <f aca="false">SUM(N51:N52)</f>
        <v>0</v>
      </c>
      <c r="O53" s="44" t="n">
        <f aca="false">SUM(O51:O52)</f>
        <v>0</v>
      </c>
      <c r="P53" s="44" t="n">
        <f aca="false">SUM(P51:P52)</f>
        <v>0</v>
      </c>
      <c r="Q53" s="44" t="n">
        <f aca="false">SUM(Q51:Q52)</f>
        <v>0</v>
      </c>
      <c r="R53" s="44" t="n">
        <f aca="false">SUM(R51:R52)</f>
        <v>0</v>
      </c>
      <c r="S53" s="44" t="n">
        <f aca="false">SUM(S51:S52)</f>
        <v>0</v>
      </c>
      <c r="T53" s="44" t="n">
        <f aca="false">SUM(T51:T52)</f>
        <v>0</v>
      </c>
      <c r="U53" s="44" t="n">
        <f aca="false">SUM(U51:U52)</f>
        <v>0</v>
      </c>
      <c r="V53" s="44" t="n">
        <f aca="false">SUM(V51:V52)</f>
        <v>0</v>
      </c>
      <c r="W53" s="44" t="n">
        <f aca="false">SUM(W51:W52)</f>
        <v>0</v>
      </c>
      <c r="X53" s="44" t="n">
        <f aca="false">SUM(X51:X52)</f>
        <v>0</v>
      </c>
      <c r="Y53" s="44" t="n">
        <f aca="false">SUM(Y51:Y52)</f>
        <v>0</v>
      </c>
      <c r="Z53" s="44"/>
      <c r="AA53" s="44"/>
      <c r="AB53" s="44"/>
      <c r="AC53" s="44" t="n">
        <f aca="false">SUM(E53:AB53)</f>
        <v>0</v>
      </c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</row>
    <row r="54" customFormat="false" ht="12" hidden="false" customHeight="false" outlineLevel="0" collapsed="false">
      <c r="B54" s="17"/>
      <c r="C54" s="25" t="s">
        <v>34</v>
      </c>
      <c r="D54" s="26"/>
      <c r="AC54" s="50" t="n">
        <f aca="false">SUM(AC48:AC53)</f>
        <v>7915934.467</v>
      </c>
    </row>
    <row r="56" customFormat="false" ht="12" hidden="false" customHeight="true" outlineLevel="0" collapsed="false">
      <c r="A56" s="51" t="s">
        <v>42</v>
      </c>
      <c r="B56" s="44"/>
      <c r="C56" s="44"/>
      <c r="D56" s="52" t="n">
        <v>0.5</v>
      </c>
      <c r="E56" s="44" t="n">
        <f aca="false">$D$56*E48*(28/31)</f>
        <v>308045.916387097</v>
      </c>
      <c r="F56" s="44" t="n">
        <f aca="false">$D$56*F48</f>
        <v>314399.295</v>
      </c>
      <c r="G56" s="44" t="n">
        <f aca="false">$D$56*G48</f>
        <v>261037.5</v>
      </c>
      <c r="H56" s="44" t="n">
        <f aca="false">$D$56*H48</f>
        <v>236775.185</v>
      </c>
      <c r="I56" s="44" t="n">
        <f aca="false">$D$56*I48</f>
        <v>164570.37</v>
      </c>
      <c r="J56" s="44" t="n">
        <f aca="false">$D$56*J48</f>
        <v>124488.98</v>
      </c>
      <c r="K56" s="44" t="n">
        <f aca="false">$D$56*K48</f>
        <v>95425.275</v>
      </c>
      <c r="L56" s="44" t="n">
        <f aca="false">$D$56*L48</f>
        <v>90849.7</v>
      </c>
      <c r="M56" s="44" t="n">
        <f aca="false">$D$56*M48</f>
        <v>87247.2825</v>
      </c>
      <c r="N56" s="44" t="n">
        <f aca="false">$D$56*N48</f>
        <v>90163.5975</v>
      </c>
      <c r="O56" s="44" t="n">
        <f aca="false">$D$56*O48</f>
        <v>117310.9875</v>
      </c>
      <c r="P56" s="44" t="n">
        <f aca="false">$D$56*P48</f>
        <v>280990.8</v>
      </c>
      <c r="Q56" s="44" t="n">
        <f aca="false">$D$56*Q48</f>
        <v>411219.84</v>
      </c>
      <c r="R56" s="44" t="n">
        <f aca="false">$D$56*R48</f>
        <v>362533.22</v>
      </c>
      <c r="S56" s="44" t="n">
        <f aca="false">$D$56*S48</f>
        <v>281018.8</v>
      </c>
      <c r="T56" s="44" t="n">
        <f aca="false">$D$56*T48</f>
        <v>239774.8</v>
      </c>
      <c r="U56" s="44" t="n">
        <f aca="false">$D$56*U48</f>
        <v>174294.8</v>
      </c>
      <c r="V56" s="44" t="n">
        <f aca="false">$D$56*V48</f>
        <v>129203</v>
      </c>
      <c r="W56" s="44" t="n">
        <f aca="false">$D$56*W48</f>
        <v>95725.925</v>
      </c>
      <c r="X56" s="44" t="n">
        <f aca="false">$D$56*X48</f>
        <v>44577.32</v>
      </c>
      <c r="Y56" s="44" t="n">
        <f aca="false">$D$56*Y48</f>
        <v>15309.72</v>
      </c>
      <c r="Z56" s="44" t="n">
        <f aca="false">$E$77*Z46</f>
        <v>0</v>
      </c>
      <c r="AA56" s="44" t="n">
        <f aca="false">$E$77*AA46</f>
        <v>0</v>
      </c>
      <c r="AB56" s="44" t="n">
        <f aca="false">$E$77*AB46</f>
        <v>0</v>
      </c>
      <c r="AC56" s="44" t="n">
        <f aca="false">$E$77*AC46</f>
        <v>0</v>
      </c>
      <c r="AD56" s="44" t="n">
        <f aca="false">$E$77*AD46</f>
        <v>0</v>
      </c>
      <c r="AE56" s="44" t="n">
        <f aca="false">$E$77*AE46</f>
        <v>0</v>
      </c>
      <c r="AF56" s="44" t="n">
        <f aca="false">$E$77*AF46</f>
        <v>0</v>
      </c>
      <c r="AG56" s="44" t="n">
        <f aca="false">$E$77*AG46</f>
        <v>0</v>
      </c>
      <c r="AH56" s="44" t="n">
        <f aca="false">$E$77*AH46</f>
        <v>0</v>
      </c>
      <c r="AI56" s="44" t="n">
        <f aca="false">$E$77*AI46</f>
        <v>0</v>
      </c>
      <c r="AJ56" s="44" t="n">
        <f aca="false">$E$77*AJ46</f>
        <v>0</v>
      </c>
      <c r="AK56" s="44" t="n">
        <f aca="false">$E$77*AK46</f>
        <v>0</v>
      </c>
      <c r="AL56" s="44" t="n">
        <f aca="false">$E$77*AL46</f>
        <v>0</v>
      </c>
      <c r="AM56" s="44" t="n">
        <f aca="false">$E$77*AM46</f>
        <v>0</v>
      </c>
      <c r="AN56" s="44" t="n">
        <f aca="false">$E$77*AN46</f>
        <v>0</v>
      </c>
      <c r="AO56" s="44" t="n">
        <f aca="false">$E$77*AO46</f>
        <v>0</v>
      </c>
      <c r="AP56" s="44" t="n">
        <f aca="false">$E$77*AP46</f>
        <v>0</v>
      </c>
      <c r="AQ56" s="44" t="n">
        <f aca="false">$E$77*AQ46</f>
        <v>0</v>
      </c>
      <c r="AR56" s="44" t="n">
        <f aca="false">$E$77*AR46</f>
        <v>0</v>
      </c>
      <c r="AS56" s="44" t="n">
        <f aca="false">$E$77*AS46</f>
        <v>0</v>
      </c>
      <c r="AT56" s="44" t="n">
        <f aca="false">$E$77*AT46</f>
        <v>0</v>
      </c>
      <c r="AU56" s="44" t="n">
        <f aca="false">$E$77*AU46</f>
        <v>0</v>
      </c>
      <c r="AV56" s="44" t="n">
        <f aca="false">$E$77*AV46</f>
        <v>0</v>
      </c>
      <c r="AW56" s="44" t="n">
        <f aca="false">$E$77*AW46</f>
        <v>0</v>
      </c>
      <c r="AX56" s="44" t="n">
        <f aca="false">$E$77*AX46</f>
        <v>0</v>
      </c>
      <c r="AY56" s="44" t="n">
        <f aca="false">$E$77*AY46</f>
        <v>0</v>
      </c>
      <c r="AZ56" s="44" t="n">
        <f aca="false">$E$77*AZ46</f>
        <v>0</v>
      </c>
      <c r="BA56" s="44" t="n">
        <f aca="false">$E$77*BA46</f>
        <v>0</v>
      </c>
      <c r="BB56" s="44" t="n">
        <f aca="false">$E$77*BB46</f>
        <v>0</v>
      </c>
      <c r="BC56" s="44" t="n">
        <f aca="false">$E$77*BC46</f>
        <v>0</v>
      </c>
      <c r="BD56" s="44" t="n">
        <f aca="false">$E$77*BD46</f>
        <v>0</v>
      </c>
      <c r="BE56" s="44" t="n">
        <f aca="false">$E$77*BE46</f>
        <v>0</v>
      </c>
      <c r="BF56" s="44" t="n">
        <f aca="false">$E$77*BF46</f>
        <v>0</v>
      </c>
      <c r="BG56" s="44" t="n">
        <f aca="false">$E$77*BG46</f>
        <v>0</v>
      </c>
      <c r="BH56" s="44" t="n">
        <f aca="false">$E$77*BH46</f>
        <v>0</v>
      </c>
      <c r="BI56" s="44" t="n">
        <f aca="false">$E$77*BI46</f>
        <v>0</v>
      </c>
      <c r="BJ56" s="44" t="n">
        <f aca="false">$E$77*BJ46</f>
        <v>0</v>
      </c>
      <c r="BK56" s="44" t="n">
        <f aca="false">$E$77*BK46</f>
        <v>0</v>
      </c>
      <c r="BL56" s="44" t="n">
        <f aca="false">SUM(F56:BK56)</f>
        <v>3616916.3975</v>
      </c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</row>
    <row r="57" customFormat="false" ht="12" hidden="true" customHeight="false" outlineLevel="0" collapsed="false">
      <c r="A57" s="51" t="s">
        <v>43</v>
      </c>
      <c r="B57" s="44"/>
      <c r="C57" s="44"/>
      <c r="D57" s="52" t="n">
        <v>1</v>
      </c>
      <c r="E57" s="44"/>
      <c r="F57" s="44" t="n">
        <f aca="false">ABS($D$57*F53)</f>
        <v>0</v>
      </c>
      <c r="G57" s="44" t="n">
        <f aca="false">ABS($D$57*G53)</f>
        <v>0</v>
      </c>
      <c r="H57" s="44" t="n">
        <f aca="false">ABS($D$57*H53)</f>
        <v>0</v>
      </c>
      <c r="I57" s="44" t="n">
        <f aca="false">ABS($D$57*I53)</f>
        <v>0</v>
      </c>
      <c r="J57" s="44" t="n">
        <f aca="false">ABS($D$57*J53)</f>
        <v>0</v>
      </c>
      <c r="K57" s="44" t="n">
        <f aca="false">ABS($D$57*K53)</f>
        <v>0</v>
      </c>
      <c r="L57" s="44" t="n">
        <f aca="false">ABS($D$57*L53)</f>
        <v>0</v>
      </c>
      <c r="M57" s="44" t="n">
        <f aca="false">ABS($D$57*M53)</f>
        <v>0</v>
      </c>
      <c r="N57" s="44" t="n">
        <f aca="false">ABS($D$57*N53)</f>
        <v>0</v>
      </c>
      <c r="O57" s="44" t="n">
        <f aca="false">ABS($D$57*O53)</f>
        <v>0</v>
      </c>
      <c r="P57" s="44" t="n">
        <f aca="false">ABS($D$57*P53)</f>
        <v>0</v>
      </c>
      <c r="Q57" s="44" t="n">
        <f aca="false">ABS($D$57*Q53)</f>
        <v>0</v>
      </c>
      <c r="R57" s="44" t="n">
        <f aca="false">ABS($D$57*R53)</f>
        <v>0</v>
      </c>
      <c r="S57" s="44" t="n">
        <f aca="false">ABS($D$57*S53)</f>
        <v>0</v>
      </c>
      <c r="T57" s="44" t="n">
        <f aca="false">ABS($D$57*T53)</f>
        <v>0</v>
      </c>
      <c r="U57" s="44" t="n">
        <f aca="false">ABS($D$57*U53)</f>
        <v>0</v>
      </c>
      <c r="V57" s="44" t="n">
        <f aca="false">ABS($D$57*V53)</f>
        <v>0</v>
      </c>
      <c r="W57" s="44" t="n">
        <f aca="false">ABS($D$57*W53)</f>
        <v>0</v>
      </c>
      <c r="X57" s="44" t="n">
        <f aca="false">ABS($D$57*X53)</f>
        <v>0</v>
      </c>
      <c r="Y57" s="44" t="n">
        <f aca="false">ABS($D$57*Y53)</f>
        <v>0</v>
      </c>
      <c r="Z57" s="44" t="n">
        <f aca="false">$E$78*Z53</f>
        <v>0</v>
      </c>
      <c r="AA57" s="44" t="n">
        <f aca="false">$E$78*AA53</f>
        <v>0</v>
      </c>
      <c r="AB57" s="44" t="n">
        <f aca="false">$E$78*AB53</f>
        <v>0</v>
      </c>
      <c r="AC57" s="44" t="n">
        <f aca="false">$E$78*AC53</f>
        <v>0</v>
      </c>
      <c r="AD57" s="44" t="n">
        <f aca="false">$E$78*AD53</f>
        <v>0</v>
      </c>
      <c r="AE57" s="44" t="n">
        <f aca="false">$E$78*AE53</f>
        <v>0</v>
      </c>
      <c r="AF57" s="44" t="n">
        <f aca="false">$E$78*AF53</f>
        <v>0</v>
      </c>
      <c r="AG57" s="44" t="n">
        <f aca="false">$E$78*AG53</f>
        <v>0</v>
      </c>
      <c r="AH57" s="44" t="n">
        <f aca="false">$E$78*AH53</f>
        <v>0</v>
      </c>
      <c r="AI57" s="44" t="n">
        <f aca="false">$E$78*AI53</f>
        <v>0</v>
      </c>
      <c r="AJ57" s="44" t="n">
        <f aca="false">$E$78*AJ53</f>
        <v>0</v>
      </c>
      <c r="AK57" s="44" t="n">
        <f aca="false">$E$78*AK53</f>
        <v>0</v>
      </c>
      <c r="AL57" s="44" t="n">
        <f aca="false">$E$78*AL53</f>
        <v>0</v>
      </c>
      <c r="AM57" s="44" t="n">
        <f aca="false">$E$78*AM53</f>
        <v>0</v>
      </c>
      <c r="AN57" s="44" t="n">
        <f aca="false">$E$78*AN53</f>
        <v>0</v>
      </c>
      <c r="AO57" s="44" t="n">
        <f aca="false">$E$78*AO53</f>
        <v>0</v>
      </c>
      <c r="AP57" s="44" t="n">
        <f aca="false">$E$78*AP53</f>
        <v>0</v>
      </c>
      <c r="AQ57" s="44" t="n">
        <f aca="false">$E$78*AQ53</f>
        <v>0</v>
      </c>
      <c r="AR57" s="44" t="n">
        <f aca="false">$E$78*AR53</f>
        <v>0</v>
      </c>
      <c r="AS57" s="44" t="n">
        <f aca="false">$E$78*AS53</f>
        <v>0</v>
      </c>
      <c r="AT57" s="44" t="n">
        <f aca="false">$E$78*AT53</f>
        <v>0</v>
      </c>
      <c r="AU57" s="44" t="n">
        <f aca="false">$E$78*AU53</f>
        <v>0</v>
      </c>
      <c r="AV57" s="44" t="n">
        <f aca="false">$E$78*AV53</f>
        <v>0</v>
      </c>
      <c r="AW57" s="44" t="n">
        <f aca="false">$E$78*AW53</f>
        <v>0</v>
      </c>
      <c r="AX57" s="44" t="n">
        <f aca="false">$E$78*AX53</f>
        <v>0</v>
      </c>
      <c r="AY57" s="44" t="n">
        <f aca="false">$E$78*AY53</f>
        <v>0</v>
      </c>
      <c r="AZ57" s="44" t="n">
        <f aca="false">$E$78*AZ53</f>
        <v>0</v>
      </c>
      <c r="BA57" s="44" t="n">
        <f aca="false">$E$78*BA53</f>
        <v>0</v>
      </c>
      <c r="BB57" s="44" t="n">
        <f aca="false">$E$78*BB53</f>
        <v>0</v>
      </c>
      <c r="BC57" s="44" t="n">
        <f aca="false">$E$78*BC53</f>
        <v>0</v>
      </c>
      <c r="BD57" s="44" t="n">
        <f aca="false">$E$78*BD53</f>
        <v>0</v>
      </c>
      <c r="BE57" s="44" t="n">
        <f aca="false">$E$78*BE53</f>
        <v>0</v>
      </c>
      <c r="BF57" s="44" t="n">
        <f aca="false">$E$78*BF53</f>
        <v>0</v>
      </c>
      <c r="BG57" s="44" t="n">
        <f aca="false">$E$78*BG53</f>
        <v>0</v>
      </c>
      <c r="BH57" s="44" t="n">
        <f aca="false">$E$78*BH53</f>
        <v>0</v>
      </c>
      <c r="BI57" s="44" t="n">
        <f aca="false">$E$78*BI53</f>
        <v>0</v>
      </c>
      <c r="BJ57" s="44" t="n">
        <f aca="false">$E$78*BJ53</f>
        <v>0</v>
      </c>
      <c r="BK57" s="44" t="n">
        <f aca="false">$E$78*BK53</f>
        <v>0</v>
      </c>
      <c r="BL57" s="44" t="n">
        <f aca="false">SUM(F57:BK57)</f>
        <v>0</v>
      </c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  <c r="IW57" s="44"/>
    </row>
    <row r="58" customFormat="false" ht="12" hidden="false" customHeight="false" outlineLevel="0" collapsed="false">
      <c r="A58" s="51"/>
      <c r="B58" s="44"/>
      <c r="C58" s="44"/>
      <c r="E58" s="44" t="n">
        <f aca="false">SUM(E56:E57)</f>
        <v>308045.916387097</v>
      </c>
      <c r="F58" s="44" t="n">
        <f aca="false">SUM(F56:F57)</f>
        <v>314399.295</v>
      </c>
      <c r="G58" s="44" t="n">
        <f aca="false">SUM(G56:G57)</f>
        <v>261037.5</v>
      </c>
      <c r="H58" s="44" t="n">
        <f aca="false">SUM(H56:H57)</f>
        <v>236775.185</v>
      </c>
      <c r="I58" s="44" t="n">
        <f aca="false">SUM(I56:I57)</f>
        <v>164570.37</v>
      </c>
      <c r="J58" s="44" t="n">
        <f aca="false">SUM(J56:J57)</f>
        <v>124488.98</v>
      </c>
      <c r="K58" s="44" t="n">
        <f aca="false">SUM(K56:K57)</f>
        <v>95425.275</v>
      </c>
      <c r="L58" s="44" t="n">
        <f aca="false">SUM(L56:L57)</f>
        <v>90849.7</v>
      </c>
      <c r="M58" s="44" t="n">
        <f aca="false">SUM(M56:M57)</f>
        <v>87247.2825</v>
      </c>
      <c r="N58" s="44" t="n">
        <f aca="false">SUM(N56:N57)</f>
        <v>90163.5975</v>
      </c>
      <c r="O58" s="44" t="n">
        <f aca="false">SUM(O56:O57)</f>
        <v>117310.9875</v>
      </c>
      <c r="P58" s="44" t="n">
        <f aca="false">SUM(P56:P57)</f>
        <v>280990.8</v>
      </c>
      <c r="Q58" s="44" t="n">
        <f aca="false">SUM(Q56:Q57)</f>
        <v>411219.84</v>
      </c>
      <c r="R58" s="44" t="n">
        <f aca="false">SUM(R56:R57)</f>
        <v>362533.22</v>
      </c>
      <c r="S58" s="44" t="n">
        <f aca="false">SUM(S56:S57)</f>
        <v>281018.8</v>
      </c>
      <c r="T58" s="44" t="n">
        <f aca="false">SUM(T56:T57)</f>
        <v>239774.8</v>
      </c>
      <c r="U58" s="44" t="n">
        <f aca="false">SUM(U56:U57)</f>
        <v>174294.8</v>
      </c>
      <c r="V58" s="44" t="n">
        <f aca="false">SUM(V56:V57)</f>
        <v>129203</v>
      </c>
      <c r="W58" s="44" t="n">
        <f aca="false">SUM(W56:W57)</f>
        <v>95725.925</v>
      </c>
      <c r="X58" s="44" t="n">
        <f aca="false">SUM(X56:X57)</f>
        <v>44577.32</v>
      </c>
      <c r="Y58" s="44" t="n">
        <f aca="false">SUM(Y56:Y57)</f>
        <v>15309.72</v>
      </c>
      <c r="Z58" s="44" t="n">
        <f aca="false">SUM(Z56:Z57)</f>
        <v>0</v>
      </c>
      <c r="AA58" s="44" t="n">
        <f aca="false">SUM(AA56:AA57)</f>
        <v>0</v>
      </c>
      <c r="AB58" s="44" t="n">
        <f aca="false">SUM(AB56:AB57)</f>
        <v>0</v>
      </c>
      <c r="AC58" s="44" t="n">
        <f aca="false">SUM(AC56:AC57)</f>
        <v>0</v>
      </c>
      <c r="AD58" s="44" t="n">
        <f aca="false">SUM(AD56:AD57)</f>
        <v>0</v>
      </c>
      <c r="AE58" s="44" t="n">
        <f aca="false">SUM(AE56:AE57)</f>
        <v>0</v>
      </c>
      <c r="AF58" s="44" t="n">
        <f aca="false">SUM(AF56:AF57)</f>
        <v>0</v>
      </c>
      <c r="AG58" s="44" t="n">
        <f aca="false">SUM(AG56:AG57)</f>
        <v>0</v>
      </c>
      <c r="AH58" s="44" t="n">
        <f aca="false">SUM(AH56:AH57)</f>
        <v>0</v>
      </c>
      <c r="AI58" s="44" t="n">
        <f aca="false">SUM(AI56:AI57)</f>
        <v>0</v>
      </c>
      <c r="AJ58" s="44" t="n">
        <f aca="false">SUM(AJ56:AJ57)</f>
        <v>0</v>
      </c>
      <c r="AK58" s="44" t="n">
        <f aca="false">SUM(AK56:AK57)</f>
        <v>0</v>
      </c>
      <c r="AL58" s="44" t="n">
        <f aca="false">SUM(AL56:AL57)</f>
        <v>0</v>
      </c>
      <c r="AM58" s="44" t="n">
        <f aca="false">SUM(AM56:AM57)</f>
        <v>0</v>
      </c>
      <c r="AN58" s="44" t="n">
        <f aca="false">SUM(AN56:AN57)</f>
        <v>0</v>
      </c>
      <c r="AO58" s="44" t="n">
        <f aca="false">SUM(AO56:AO57)</f>
        <v>0</v>
      </c>
      <c r="AP58" s="44" t="n">
        <f aca="false">SUM(AP56:AP57)</f>
        <v>0</v>
      </c>
      <c r="AQ58" s="44" t="n">
        <f aca="false">SUM(AQ56:AQ57)</f>
        <v>0</v>
      </c>
      <c r="AR58" s="44" t="n">
        <f aca="false">SUM(AR56:AR57)</f>
        <v>0</v>
      </c>
      <c r="AS58" s="44" t="n">
        <f aca="false">SUM(AS56:AS57)</f>
        <v>0</v>
      </c>
      <c r="AT58" s="44" t="n">
        <f aca="false">SUM(AT56:AT57)</f>
        <v>0</v>
      </c>
      <c r="AU58" s="44" t="n">
        <f aca="false">SUM(AU56:AU57)</f>
        <v>0</v>
      </c>
      <c r="AV58" s="44" t="n">
        <f aca="false">SUM(AV56:AV57)</f>
        <v>0</v>
      </c>
      <c r="AW58" s="44" t="n">
        <f aca="false">SUM(AW56:AW57)</f>
        <v>0</v>
      </c>
      <c r="AX58" s="44" t="n">
        <f aca="false">SUM(AX56:AX57)</f>
        <v>0</v>
      </c>
      <c r="AY58" s="44" t="n">
        <f aca="false">SUM(AY56:AY57)</f>
        <v>0</v>
      </c>
      <c r="AZ58" s="44" t="n">
        <f aca="false">SUM(AZ56:AZ57)</f>
        <v>0</v>
      </c>
      <c r="BA58" s="44" t="n">
        <f aca="false">SUM(BA56:BA57)</f>
        <v>0</v>
      </c>
      <c r="BB58" s="44" t="n">
        <f aca="false">SUM(BB56:BB57)</f>
        <v>0</v>
      </c>
      <c r="BC58" s="44" t="n">
        <f aca="false">SUM(BC56:BC57)</f>
        <v>0</v>
      </c>
      <c r="BD58" s="44" t="n">
        <f aca="false">SUM(BD56:BD57)</f>
        <v>0</v>
      </c>
      <c r="BE58" s="44" t="n">
        <f aca="false">SUM(BE56:BE57)</f>
        <v>0</v>
      </c>
      <c r="BF58" s="44" t="n">
        <f aca="false">SUM(BF56:BF57)</f>
        <v>0</v>
      </c>
      <c r="BG58" s="44" t="n">
        <f aca="false">SUM(BG56:BG57)</f>
        <v>0</v>
      </c>
      <c r="BH58" s="44" t="n">
        <f aca="false">SUM(BH56:BH57)</f>
        <v>0</v>
      </c>
      <c r="BI58" s="44" t="n">
        <f aca="false">SUM(BI56:BI57)</f>
        <v>0</v>
      </c>
      <c r="BJ58" s="44" t="n">
        <f aca="false">SUM(BJ56:BJ57)</f>
        <v>0</v>
      </c>
      <c r="BK58" s="44" t="n">
        <f aca="false">SUM(BK56:BK57)</f>
        <v>0</v>
      </c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  <c r="IW58" s="44"/>
    </row>
    <row r="59" customFormat="false" ht="12" hidden="false" customHeight="false" outlineLevel="0" collapsed="false">
      <c r="A59" s="51"/>
      <c r="B59" s="44"/>
      <c r="C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  <c r="IW59" s="44"/>
    </row>
    <row r="60" customFormat="false" ht="12" hidden="false" customHeight="false" outlineLevel="0" collapsed="false">
      <c r="A60" s="51" t="s">
        <v>44</v>
      </c>
      <c r="B60" s="44"/>
      <c r="C60" s="44"/>
      <c r="E60" s="44" t="n">
        <f aca="false">ABS(SUM(E58:$BK58))+E56</f>
        <v>4233008.23027419</v>
      </c>
      <c r="F60" s="44" t="n">
        <f aca="false">ABS(SUM(F58:$BK58))+F56</f>
        <v>3931315.6925</v>
      </c>
      <c r="G60" s="44" t="n">
        <f aca="false">ABS(SUM(G58:$BK58))+G56</f>
        <v>3563554.6025</v>
      </c>
      <c r="H60" s="44" t="n">
        <f aca="false">ABS(SUM(H58:$BK58))+H56</f>
        <v>3278254.7875</v>
      </c>
      <c r="I60" s="44" t="n">
        <f aca="false">ABS(SUM(I58:$BK58))+I56</f>
        <v>2969274.7875</v>
      </c>
      <c r="J60" s="44" t="n">
        <f aca="false">ABS(SUM(J58:$BK58))+J56</f>
        <v>2764623.0275</v>
      </c>
      <c r="K60" s="44" t="n">
        <f aca="false">ABS(SUM(K58:$BK58))+K56</f>
        <v>2611070.3425</v>
      </c>
      <c r="L60" s="44" t="n">
        <f aca="false">ABS(SUM(L58:$BK58))+L56</f>
        <v>2511069.4925</v>
      </c>
      <c r="M60" s="44" t="n">
        <f aca="false">ABS(SUM(M58:$BK58))+M56</f>
        <v>2416617.375</v>
      </c>
      <c r="N60" s="44" t="n">
        <f aca="false">ABS(SUM(N58:$BK58))+N56</f>
        <v>2332286.4075</v>
      </c>
      <c r="O60" s="44" t="n">
        <f aca="false">ABS(SUM(O58:$BK58))+O56</f>
        <v>2269270.2</v>
      </c>
      <c r="P60" s="44" t="n">
        <f aca="false">ABS(SUM(P58:$BK58))+P56</f>
        <v>2315639.025</v>
      </c>
      <c r="Q60" s="44" t="n">
        <f aca="false">ABS(SUM(Q58:$BK58))+Q56</f>
        <v>2164877.265</v>
      </c>
      <c r="R60" s="44" t="n">
        <f aca="false">ABS(SUM(R58:$BK58))+R56</f>
        <v>1704970.805</v>
      </c>
      <c r="S60" s="44" t="n">
        <f aca="false">ABS(SUM(S58:$BK58))+S56</f>
        <v>1260923.165</v>
      </c>
      <c r="T60" s="44" t="n">
        <f aca="false">ABS(SUM(T58:$BK58))+T56</f>
        <v>938660.365</v>
      </c>
      <c r="U60" s="44" t="n">
        <f aca="false">ABS(SUM(U58:$BK58))+U56</f>
        <v>633405.565</v>
      </c>
      <c r="V60" s="44" t="n">
        <f aca="false">ABS(SUM(V58:$BK58))+V56</f>
        <v>414018.965</v>
      </c>
      <c r="W60" s="44" t="n">
        <f aca="false">ABS(SUM(W58:$BK58))+W56</f>
        <v>251338.89</v>
      </c>
      <c r="X60" s="44" t="n">
        <f aca="false">ABS(SUM(X58:$BK58))+X56</f>
        <v>104464.36</v>
      </c>
      <c r="Y60" s="44" t="n">
        <f aca="false">ABS(SUM(Y58:$BK58))+Y56</f>
        <v>30619.44</v>
      </c>
      <c r="Z60" s="44" t="n">
        <f aca="false">ABS(SUM(Z58:$BK58))+Z56</f>
        <v>0</v>
      </c>
      <c r="AA60" s="44" t="n">
        <f aca="false">ABS(SUM(AA58:$BK58))+AA56</f>
        <v>0</v>
      </c>
      <c r="AB60" s="44" t="n">
        <f aca="false">ABS(SUM(AB58:$BK58))+AB56</f>
        <v>0</v>
      </c>
      <c r="AC60" s="44" t="n">
        <f aca="false">ABS(SUM(AC58:$BK58))</f>
        <v>0</v>
      </c>
      <c r="AD60" s="44" t="n">
        <f aca="false">ABS(SUM(AD58:$BK58))</f>
        <v>0</v>
      </c>
      <c r="AE60" s="44" t="n">
        <f aca="false">ABS(SUM(AE58:$BK58))</f>
        <v>0</v>
      </c>
      <c r="AF60" s="44" t="n">
        <f aca="false">ABS(SUM(AF58:$BK58))</f>
        <v>0</v>
      </c>
      <c r="AG60" s="44" t="n">
        <f aca="false">ABS(SUM(AG58:$BK58))</f>
        <v>0</v>
      </c>
      <c r="AH60" s="44" t="n">
        <f aca="false">ABS(SUM(AH58:$BK58))</f>
        <v>0</v>
      </c>
      <c r="AI60" s="44" t="n">
        <f aca="false">ABS(SUM(AI58:$BK58))</f>
        <v>0</v>
      </c>
      <c r="AJ60" s="44" t="n">
        <f aca="false">ABS(SUM(AJ58:$BK58))</f>
        <v>0</v>
      </c>
      <c r="AK60" s="44" t="n">
        <f aca="false">ABS(SUM(AK58:$BK58))</f>
        <v>0</v>
      </c>
      <c r="AL60" s="44" t="n">
        <f aca="false">ABS(SUM(AL58:$BK58))</f>
        <v>0</v>
      </c>
      <c r="AM60" s="44" t="n">
        <f aca="false">ABS(SUM(AM58:$BK58))</f>
        <v>0</v>
      </c>
      <c r="AN60" s="44" t="n">
        <f aca="false">ABS(SUM(AN58:$BK58))</f>
        <v>0</v>
      </c>
      <c r="AO60" s="44" t="n">
        <f aca="false">ABS(SUM(AO58:$BK58))</f>
        <v>0</v>
      </c>
      <c r="AP60" s="44" t="n">
        <f aca="false">ABS(SUM(AP58:$BK58))</f>
        <v>0</v>
      </c>
      <c r="AQ60" s="44" t="n">
        <f aca="false">ABS(SUM(AQ58:$BK58))</f>
        <v>0</v>
      </c>
      <c r="AR60" s="44" t="n">
        <f aca="false">ABS(SUM(AR58:$BK58))</f>
        <v>0</v>
      </c>
      <c r="AS60" s="44" t="n">
        <f aca="false">ABS(SUM(AS58:$BK58))</f>
        <v>0</v>
      </c>
      <c r="AT60" s="44" t="n">
        <f aca="false">ABS(SUM(AT58:$BK58))</f>
        <v>0</v>
      </c>
      <c r="AU60" s="44" t="n">
        <f aca="false">ABS(SUM(AU58:$BK58))</f>
        <v>0</v>
      </c>
      <c r="AV60" s="44" t="n">
        <f aca="false">ABS(SUM(AV58:$BK58))</f>
        <v>0</v>
      </c>
      <c r="AW60" s="44" t="n">
        <f aca="false">ABS(SUM(AW58:$BK58))</f>
        <v>0</v>
      </c>
      <c r="AX60" s="44" t="n">
        <f aca="false">ABS(SUM(AX58:$BK58))</f>
        <v>0</v>
      </c>
      <c r="AY60" s="44" t="n">
        <f aca="false">ABS(SUM(AY58:$BK58))</f>
        <v>0</v>
      </c>
      <c r="AZ60" s="44" t="n">
        <f aca="false">ABS(SUM(AZ58:$BK58))</f>
        <v>0</v>
      </c>
      <c r="BA60" s="44" t="n">
        <f aca="false">ABS(SUM(BA58:$BK58))</f>
        <v>0</v>
      </c>
      <c r="BB60" s="44" t="n">
        <f aca="false">ABS(SUM(BB58:$BK58))</f>
        <v>0</v>
      </c>
      <c r="BC60" s="44" t="n">
        <f aca="false">ABS(SUM(BC58:$BK58))</f>
        <v>0</v>
      </c>
      <c r="BD60" s="44" t="n">
        <f aca="false">ABS(SUM(BD58:$BK58))</f>
        <v>0</v>
      </c>
      <c r="BE60" s="44" t="n">
        <f aca="false">ABS(SUM(BE58:$BK58))</f>
        <v>0</v>
      </c>
      <c r="BF60" s="44" t="n">
        <f aca="false">ABS(SUM(BF58:$BK58))</f>
        <v>0</v>
      </c>
      <c r="BG60" s="44" t="n">
        <f aca="false">ABS(SUM(BG58:$BK58))</f>
        <v>0</v>
      </c>
      <c r="BH60" s="44" t="n">
        <f aca="false">ABS(SUM(BH58:$BK58))</f>
        <v>0</v>
      </c>
      <c r="BI60" s="44" t="n">
        <f aca="false">ABS(SUM(BI58:$BK58))</f>
        <v>0</v>
      </c>
      <c r="BJ60" s="44" t="n">
        <f aca="false">ABS(SUM(BJ58:$BK58))</f>
        <v>0</v>
      </c>
      <c r="BK60" s="44" t="n">
        <f aca="false">ABS(SUM(BK58:$BK58))</f>
        <v>0</v>
      </c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  <c r="IW60" s="44"/>
    </row>
    <row r="61" customFormat="false" ht="12" hidden="false" customHeight="false" outlineLevel="0" collapsed="false">
      <c r="A61" s="53" t="s">
        <v>45</v>
      </c>
      <c r="B61" s="44"/>
      <c r="C61" s="44"/>
      <c r="D61" s="54" t="n">
        <v>0.25</v>
      </c>
      <c r="E61" s="44" t="n">
        <f aca="false">$D61*(E60/12)</f>
        <v>88187.6714640457</v>
      </c>
      <c r="F61" s="44" t="n">
        <f aca="false">$D61*(F60/12)</f>
        <v>81902.4102604167</v>
      </c>
      <c r="G61" s="44" t="n">
        <f aca="false">$D61*(G60/12)</f>
        <v>74240.7208854167</v>
      </c>
      <c r="H61" s="44" t="n">
        <f aca="false">$D61*(H60/12)</f>
        <v>68296.9747395833</v>
      </c>
      <c r="I61" s="44" t="n">
        <f aca="false">$D61*(I60/12)</f>
        <v>61859.89140625</v>
      </c>
      <c r="J61" s="44" t="n">
        <f aca="false">$D61*(J60/12)</f>
        <v>57596.3130729167</v>
      </c>
      <c r="K61" s="44" t="n">
        <f aca="false">$D61*(K60/12)</f>
        <v>54397.2988020833</v>
      </c>
      <c r="L61" s="44" t="n">
        <f aca="false">$D61*(L60/12)</f>
        <v>52313.9477604167</v>
      </c>
      <c r="M61" s="44" t="n">
        <f aca="false">$D61*(M60/12)</f>
        <v>50346.1953125</v>
      </c>
      <c r="N61" s="44" t="n">
        <f aca="false">$D61*(N60/12)</f>
        <v>48589.30015625</v>
      </c>
      <c r="O61" s="44" t="n">
        <f aca="false">$D61*(O60/12)</f>
        <v>47276.4625</v>
      </c>
      <c r="P61" s="44" t="n">
        <f aca="false">$D61*(P60/12)</f>
        <v>48242.4796875</v>
      </c>
      <c r="Q61" s="44" t="n">
        <f aca="false">$D61*(Q60/12)</f>
        <v>45101.6096875</v>
      </c>
      <c r="R61" s="44" t="n">
        <f aca="false">$D61*(R60/12)</f>
        <v>35520.2251041667</v>
      </c>
      <c r="S61" s="44" t="n">
        <f aca="false">$D61*(S60/12)</f>
        <v>26269.2326041667</v>
      </c>
      <c r="T61" s="44" t="n">
        <f aca="false">$D61*(T60/12)</f>
        <v>19555.4242708333</v>
      </c>
      <c r="U61" s="44" t="n">
        <f aca="false">$D61*(U60/12)</f>
        <v>13195.9492708333</v>
      </c>
      <c r="V61" s="44" t="n">
        <f aca="false">$D61*(V60/12)</f>
        <v>8625.39510416667</v>
      </c>
      <c r="W61" s="44" t="n">
        <f aca="false">$D61*(W60/12)</f>
        <v>5236.226875</v>
      </c>
      <c r="X61" s="44" t="n">
        <f aca="false">$D61*(X60/12)</f>
        <v>2176.34083333333</v>
      </c>
      <c r="Y61" s="44" t="n">
        <f aca="false">$D61*(Y60/12)</f>
        <v>637.905</v>
      </c>
      <c r="Z61" s="44" t="n">
        <f aca="false">$D61*(Z60/12)</f>
        <v>0</v>
      </c>
      <c r="AA61" s="44" t="n">
        <f aca="false">$D61*(AA60/12)</f>
        <v>0</v>
      </c>
      <c r="AB61" s="44" t="n">
        <f aca="false">$D61*(AB60/12)</f>
        <v>0</v>
      </c>
      <c r="AC61" s="44" t="n">
        <f aca="false">$D61*(AC60/12)</f>
        <v>0</v>
      </c>
      <c r="AD61" s="44" t="n">
        <f aca="false">$D61*(AD60/12)</f>
        <v>0</v>
      </c>
      <c r="AE61" s="44" t="n">
        <f aca="false">$D61*(AE60/12)</f>
        <v>0</v>
      </c>
      <c r="AF61" s="44" t="n">
        <f aca="false">$D61*(AF60/12)</f>
        <v>0</v>
      </c>
      <c r="AG61" s="44" t="n">
        <f aca="false">$D61*(AG60/12)</f>
        <v>0</v>
      </c>
      <c r="AH61" s="44" t="n">
        <f aca="false">$D61*(AH60/12)</f>
        <v>0</v>
      </c>
      <c r="AI61" s="44" t="n">
        <f aca="false">$D61*(AI60/12)</f>
        <v>0</v>
      </c>
      <c r="AJ61" s="44" t="n">
        <f aca="false">$D61*(AJ60/12)</f>
        <v>0</v>
      </c>
      <c r="AK61" s="44" t="n">
        <f aca="false">$D61*(AK60/12)</f>
        <v>0</v>
      </c>
      <c r="AL61" s="44" t="n">
        <f aca="false">$D61*(AL60/12)</f>
        <v>0</v>
      </c>
      <c r="AM61" s="44" t="n">
        <f aca="false">$D61*(AM60/12)</f>
        <v>0</v>
      </c>
      <c r="AN61" s="44" t="n">
        <f aca="false">$D61*(AN60/12)</f>
        <v>0</v>
      </c>
      <c r="AO61" s="44" t="n">
        <f aca="false">$D61*(AO60/12)</f>
        <v>0</v>
      </c>
      <c r="AP61" s="44" t="n">
        <f aca="false">$D61*(AP60/12)</f>
        <v>0</v>
      </c>
      <c r="AQ61" s="44" t="n">
        <f aca="false">$D61*(AQ60/12)</f>
        <v>0</v>
      </c>
      <c r="AR61" s="44" t="n">
        <f aca="false">$D61*(AR60/12)</f>
        <v>0</v>
      </c>
      <c r="AS61" s="44" t="n">
        <f aca="false">$D61*(AS60/12)</f>
        <v>0</v>
      </c>
      <c r="AT61" s="44" t="n">
        <f aca="false">$D61*(AT60/12)</f>
        <v>0</v>
      </c>
      <c r="AU61" s="44" t="n">
        <f aca="false">$D61*(AU60/12)</f>
        <v>0</v>
      </c>
      <c r="AV61" s="44" t="n">
        <f aca="false">$D61*(AV60/12)</f>
        <v>0</v>
      </c>
      <c r="AW61" s="44" t="n">
        <f aca="false">$D61*(AW60/12)</f>
        <v>0</v>
      </c>
      <c r="AX61" s="44" t="n">
        <f aca="false">$D61*(AX60/12)</f>
        <v>0</v>
      </c>
      <c r="AY61" s="44" t="n">
        <f aca="false">$D61*(AY60/12)</f>
        <v>0</v>
      </c>
      <c r="AZ61" s="44" t="n">
        <f aca="false">$D61*(AZ60/12)</f>
        <v>0</v>
      </c>
      <c r="BA61" s="44" t="n">
        <f aca="false">$D61*(BA60/12)</f>
        <v>0</v>
      </c>
      <c r="BB61" s="44" t="n">
        <f aca="false">$D61*(BB60/12)</f>
        <v>0</v>
      </c>
      <c r="BC61" s="44" t="n">
        <f aca="false">$D61*(BC60/12)</f>
        <v>0</v>
      </c>
      <c r="BD61" s="44" t="n">
        <f aca="false">$D61*(BD60/12)</f>
        <v>0</v>
      </c>
      <c r="BE61" s="44" t="n">
        <f aca="false">$D61*(BE60/12)</f>
        <v>0</v>
      </c>
      <c r="BF61" s="44" t="n">
        <f aca="false">$D61*(BF60/12)</f>
        <v>0</v>
      </c>
      <c r="BG61" s="44" t="n">
        <f aca="false">$D61*(BG60/12)</f>
        <v>0</v>
      </c>
      <c r="BH61" s="44" t="n">
        <f aca="false">$D61*(BH60/12)</f>
        <v>0</v>
      </c>
      <c r="BI61" s="44" t="n">
        <f aca="false">$D61*(BI60/12)</f>
        <v>0</v>
      </c>
      <c r="BJ61" s="44" t="n">
        <f aca="false">$D61*(BJ60/12)</f>
        <v>0</v>
      </c>
      <c r="BK61" s="44" t="n">
        <f aca="false">$D61*(BK60/12)</f>
        <v>0</v>
      </c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  <c r="IV61" s="44"/>
      <c r="IW61" s="44"/>
    </row>
    <row r="62" customFormat="false" ht="12" hidden="false" customHeight="false" outlineLevel="0" collapsed="false">
      <c r="A62" s="53" t="s">
        <v>46</v>
      </c>
      <c r="B62" s="44"/>
      <c r="C62" s="44"/>
      <c r="D62" s="54" t="n">
        <v>0.03</v>
      </c>
      <c r="E62" s="44" t="n">
        <f aca="false">E61/(1+$D62/12)^E65</f>
        <v>88187.6714640457</v>
      </c>
      <c r="F62" s="44" t="n">
        <f aca="false">F61/(1+$D62/12)^F65</f>
        <v>81698.1648482959</v>
      </c>
      <c r="G62" s="44" t="n">
        <f aca="false">G61/(1+$D62/12)^G65</f>
        <v>73870.9046689179</v>
      </c>
      <c r="H62" s="44" t="n">
        <f aca="false">H61/(1+$D62/12)^H65</f>
        <v>67787.2979340651</v>
      </c>
      <c r="I62" s="44" t="n">
        <f aca="false">I61/(1+$D62/12)^I65</f>
        <v>61245.1394884214</v>
      </c>
      <c r="J62" s="44" t="n">
        <f aca="false">J61/(1+$D62/12)^J65</f>
        <v>56881.7274726563</v>
      </c>
      <c r="K62" s="44" t="n">
        <f aca="false">K61/(1+$D62/12)^K65</f>
        <v>53588.4316342876</v>
      </c>
      <c r="L62" s="44" t="n">
        <f aca="false">L61/(1+$D62/12)^L65</f>
        <v>51407.5403802004</v>
      </c>
      <c r="M62" s="44" t="n">
        <f aca="false">M61/(1+$D62/12)^M65</f>
        <v>49350.5055462001</v>
      </c>
      <c r="N62" s="44" t="n">
        <f aca="false">N61/(1+$D62/12)^N65</f>
        <v>47509.5823075621</v>
      </c>
      <c r="O62" s="44" t="n">
        <f aca="false">O61/(1+$D62/12)^O65</f>
        <v>46110.6410198759</v>
      </c>
      <c r="P62" s="44" t="n">
        <f aca="false">P61/(1+$D62/12)^P65</f>
        <v>46935.4978076862</v>
      </c>
      <c r="Q62" s="44" t="n">
        <f aca="false">Q61/(1+$D62/12)^Q65</f>
        <v>43770.2943019213</v>
      </c>
      <c r="R62" s="44" t="n">
        <f aca="false">R61/(1+$D62/12)^R65</f>
        <v>34385.7698936701</v>
      </c>
      <c r="S62" s="44" t="n">
        <f aca="false">S61/(1+$D62/12)^S65</f>
        <v>25366.8212115426</v>
      </c>
      <c r="T62" s="44" t="n">
        <f aca="false">T61/(1+$D62/12)^T65</f>
        <v>18836.5569679592</v>
      </c>
      <c r="U62" s="44" t="n">
        <f aca="false">U61/(1+$D62/12)^U65</f>
        <v>12679.1615866702</v>
      </c>
      <c r="V62" s="44" t="n">
        <f aca="false">V61/(1+$D62/12)^V65</f>
        <v>8266.934867874</v>
      </c>
      <c r="W62" s="44" t="n">
        <f aca="false">W61/(1+$D62/12)^W65</f>
        <v>5006.10082364108</v>
      </c>
      <c r="X62" s="44" t="n">
        <f aca="false">X61/(1+$D62/12)^X65</f>
        <v>2075.50443619838</v>
      </c>
      <c r="Y62" s="44" t="n">
        <f aca="false">Y61/(1+$D62/12)^Y65</f>
        <v>606.831868753304</v>
      </c>
      <c r="Z62" s="44" t="n">
        <f aca="false">Z61/(1+$D62/12)^Z65</f>
        <v>0</v>
      </c>
      <c r="AA62" s="44" t="n">
        <f aca="false">AA61/(1+$D62/12)^AA65</f>
        <v>0</v>
      </c>
      <c r="AB62" s="44" t="n">
        <f aca="false">AB61/(1+$D62/12)^AB65</f>
        <v>0</v>
      </c>
      <c r="AC62" s="44" t="n">
        <f aca="false">AC61/(1+$D62/12)^AC65</f>
        <v>0</v>
      </c>
      <c r="AD62" s="44" t="n">
        <f aca="false">AD61/(1+$D62/12)^AD65</f>
        <v>0</v>
      </c>
      <c r="AE62" s="44" t="n">
        <f aca="false">AE61/(1+$D62/12)^AE65</f>
        <v>0</v>
      </c>
      <c r="AF62" s="44" t="n">
        <f aca="false">AF61/(1+$D62/12)^AF65</f>
        <v>0</v>
      </c>
      <c r="AG62" s="44" t="n">
        <f aca="false">AG61/(1+$D62/12)^AG65</f>
        <v>0</v>
      </c>
      <c r="AH62" s="44" t="n">
        <f aca="false">AH61/(1+$D62/12)^AH65</f>
        <v>0</v>
      </c>
      <c r="AI62" s="44" t="n">
        <f aca="false">AI61/(1+$D62/12)^AI65</f>
        <v>0</v>
      </c>
      <c r="AJ62" s="44" t="n">
        <f aca="false">AJ61/(1+$D62/12)^AJ65</f>
        <v>0</v>
      </c>
      <c r="AK62" s="44" t="n">
        <f aca="false">AK61/(1+$D62/12)^AK65</f>
        <v>0</v>
      </c>
      <c r="AL62" s="44" t="n">
        <f aca="false">AL61/(1+$D62/12)^AL65</f>
        <v>0</v>
      </c>
      <c r="AM62" s="44" t="n">
        <f aca="false">AM61/(1+$D62/12)^AM65</f>
        <v>0</v>
      </c>
      <c r="AN62" s="44" t="n">
        <f aca="false">AN61/(1+$D62/12)^AN65</f>
        <v>0</v>
      </c>
      <c r="AO62" s="44" t="n">
        <f aca="false">AO61/(1+$D62/12)^AO65</f>
        <v>0</v>
      </c>
      <c r="AP62" s="44" t="n">
        <f aca="false">AP61/(1+$D62/12)^AP65</f>
        <v>0</v>
      </c>
      <c r="AQ62" s="44" t="n">
        <f aca="false">AQ61/(1+$D62/12)^AQ65</f>
        <v>0</v>
      </c>
      <c r="AR62" s="44" t="n">
        <f aca="false">AR61/(1+$D62/12)^AR65</f>
        <v>0</v>
      </c>
      <c r="AS62" s="44" t="n">
        <f aca="false">AS61/(1+$D62/12)^AS65</f>
        <v>0</v>
      </c>
      <c r="AT62" s="44" t="n">
        <f aca="false">AT61/(1+$D62/12)^AT65</f>
        <v>0</v>
      </c>
      <c r="AU62" s="44" t="n">
        <f aca="false">AU61/(1+$D62/12)^AU65</f>
        <v>0</v>
      </c>
      <c r="AV62" s="44" t="n">
        <f aca="false">AV61/(1+$D62/12)^AV65</f>
        <v>0</v>
      </c>
      <c r="AW62" s="44" t="n">
        <f aca="false">AW61/(1+$D62/12)^AW65</f>
        <v>0</v>
      </c>
      <c r="AX62" s="44" t="n">
        <f aca="false">AX61/(1+$D62/12)^AX65</f>
        <v>0</v>
      </c>
      <c r="AY62" s="44" t="n">
        <f aca="false">AY61/(1+$D62/12)^AY65</f>
        <v>0</v>
      </c>
      <c r="AZ62" s="44" t="n">
        <f aca="false">AZ61/(1+$D62/12)^AZ65</f>
        <v>0</v>
      </c>
      <c r="BA62" s="44" t="n">
        <f aca="false">BA61/(1+$D62/12)^BA65</f>
        <v>0</v>
      </c>
      <c r="BB62" s="44" t="n">
        <f aca="false">BB61/(1+$D62/12)^BB65</f>
        <v>0</v>
      </c>
      <c r="BC62" s="44" t="n">
        <f aca="false">BC61/(1+$D62/12)^BC65</f>
        <v>0</v>
      </c>
      <c r="BD62" s="44" t="n">
        <f aca="false">BD61/(1+$D62/12)^BD65</f>
        <v>0</v>
      </c>
      <c r="BE62" s="44" t="n">
        <f aca="false">BE61/(1+$D62/12)^BE65</f>
        <v>0</v>
      </c>
      <c r="BF62" s="44" t="n">
        <f aca="false">BF61/(1+$D62/12)^BF65</f>
        <v>0</v>
      </c>
      <c r="BG62" s="44" t="n">
        <f aca="false">BG61/(1+$D62/12)^BG65</f>
        <v>0</v>
      </c>
      <c r="BH62" s="44" t="n">
        <f aca="false">BH61/(1+$D62/12)^BH65</f>
        <v>0</v>
      </c>
      <c r="BI62" s="44" t="n">
        <f aca="false">BI61/(1+$D62/12)^BI65</f>
        <v>0</v>
      </c>
      <c r="BJ62" s="44" t="n">
        <f aca="false">BJ61/(1+$D62/12)^BJ65</f>
        <v>0</v>
      </c>
      <c r="BK62" s="44" t="n">
        <f aca="false">BK61/(1+$D62/12)^BK65</f>
        <v>0</v>
      </c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  <c r="IV62" s="44"/>
      <c r="IW62" s="44"/>
    </row>
    <row r="63" customFormat="false" ht="12" hidden="false" customHeight="false" outlineLevel="0" collapsed="false">
      <c r="A63" s="55" t="s">
        <v>47</v>
      </c>
      <c r="B63" s="56"/>
      <c r="C63" s="56"/>
      <c r="D63" s="55"/>
      <c r="E63" s="57" t="n">
        <f aca="false">SUM(E62:AB62)</f>
        <v>875567.080530445</v>
      </c>
      <c r="F63" s="58" t="s">
        <v>21</v>
      </c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  <c r="IV63" s="44"/>
      <c r="IW63" s="44"/>
    </row>
    <row r="64" customFormat="false" ht="12.75" hidden="false" customHeight="false" outlineLevel="0" collapsed="false">
      <c r="A64" s="0" t="s">
        <v>48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59"/>
      <c r="HI64" s="59"/>
      <c r="HJ64" s="59"/>
      <c r="HK64" s="59"/>
      <c r="HL64" s="59"/>
      <c r="HM64" s="59"/>
      <c r="HN64" s="59"/>
      <c r="HO64" s="59"/>
      <c r="HP64" s="59"/>
      <c r="HQ64" s="59"/>
      <c r="HR64" s="59"/>
      <c r="HS64" s="59"/>
      <c r="HT64" s="59"/>
      <c r="HU64" s="59"/>
      <c r="HV64" s="59"/>
      <c r="HW64" s="59"/>
      <c r="HX64" s="59"/>
      <c r="HY64" s="59"/>
      <c r="HZ64" s="59"/>
      <c r="IA64" s="59"/>
      <c r="IB64" s="59"/>
      <c r="IC64" s="59"/>
      <c r="ID64" s="59"/>
      <c r="IE64" s="59"/>
      <c r="IF64" s="59"/>
      <c r="IG64" s="59"/>
      <c r="IH64" s="59"/>
      <c r="II64" s="59"/>
      <c r="IJ64" s="59"/>
      <c r="IK64" s="59"/>
      <c r="IL64" s="59"/>
      <c r="IM64" s="59"/>
      <c r="IN64" s="59"/>
      <c r="IO64" s="59"/>
      <c r="IP64" s="59"/>
      <c r="IQ64" s="59"/>
      <c r="IR64" s="59"/>
      <c r="IS64" s="59"/>
      <c r="IT64" s="59"/>
      <c r="IU64" s="59"/>
      <c r="IV64" s="59"/>
      <c r="IW64" s="59"/>
    </row>
    <row r="65" customFormat="false" ht="12" hidden="true" customHeight="false" outlineLevel="0" collapsed="false">
      <c r="E65" s="8" t="n">
        <v>0</v>
      </c>
      <c r="F65" s="8" t="n">
        <v>1</v>
      </c>
      <c r="G65" s="8" t="n">
        <f aca="false">F65+1</f>
        <v>2</v>
      </c>
      <c r="H65" s="8" t="n">
        <f aca="false">G65+1</f>
        <v>3</v>
      </c>
      <c r="I65" s="8" t="n">
        <f aca="false">H65+1</f>
        <v>4</v>
      </c>
      <c r="J65" s="8" t="n">
        <f aca="false">I65+1</f>
        <v>5</v>
      </c>
      <c r="K65" s="8" t="n">
        <f aca="false">J65+1</f>
        <v>6</v>
      </c>
      <c r="L65" s="8" t="n">
        <f aca="false">K65+1</f>
        <v>7</v>
      </c>
      <c r="M65" s="8" t="n">
        <f aca="false">L65+1</f>
        <v>8</v>
      </c>
      <c r="N65" s="8" t="n">
        <f aca="false">M65+1</f>
        <v>9</v>
      </c>
      <c r="O65" s="8" t="n">
        <f aca="false">N65+1</f>
        <v>10</v>
      </c>
      <c r="P65" s="8" t="n">
        <f aca="false">O65+1</f>
        <v>11</v>
      </c>
      <c r="Q65" s="8" t="n">
        <f aca="false">P65+1</f>
        <v>12</v>
      </c>
      <c r="R65" s="8" t="n">
        <f aca="false">Q65+1</f>
        <v>13</v>
      </c>
      <c r="S65" s="8" t="n">
        <f aca="false">R65+1</f>
        <v>14</v>
      </c>
      <c r="T65" s="8" t="n">
        <f aca="false">S65+1</f>
        <v>15</v>
      </c>
      <c r="U65" s="8" t="n">
        <f aca="false">T65+1</f>
        <v>16</v>
      </c>
      <c r="V65" s="8" t="n">
        <f aca="false">U65+1</f>
        <v>17</v>
      </c>
      <c r="W65" s="8" t="n">
        <f aca="false">V65+1</f>
        <v>18</v>
      </c>
      <c r="X65" s="8" t="n">
        <f aca="false">W65+1</f>
        <v>19</v>
      </c>
      <c r="Y65" s="8" t="n">
        <f aca="false">X65+1</f>
        <v>20</v>
      </c>
      <c r="Z65" s="8" t="n">
        <f aca="false">Y65+1</f>
        <v>21</v>
      </c>
      <c r="AA65" s="8" t="n">
        <f aca="false">Z65+1</f>
        <v>22</v>
      </c>
      <c r="AB65" s="8" t="n">
        <f aca="false">AA65+1</f>
        <v>23</v>
      </c>
      <c r="AC65" s="8" t="n">
        <f aca="false">AB65+1</f>
        <v>24</v>
      </c>
      <c r="AD65" s="8" t="n">
        <f aca="false">AC65+1</f>
        <v>25</v>
      </c>
      <c r="AE65" s="8" t="n">
        <f aca="false">AD65+1</f>
        <v>26</v>
      </c>
      <c r="AF65" s="8" t="n">
        <f aca="false">AE65+1</f>
        <v>27</v>
      </c>
      <c r="AG65" s="8" t="n">
        <f aca="false">AF65+1</f>
        <v>28</v>
      </c>
      <c r="AH65" s="8" t="n">
        <f aca="false">AG65+1</f>
        <v>29</v>
      </c>
      <c r="AI65" s="8" t="n">
        <f aca="false">AH65+1</f>
        <v>30</v>
      </c>
      <c r="AJ65" s="8" t="n">
        <f aca="false">AI65+1</f>
        <v>31</v>
      </c>
      <c r="AK65" s="8" t="n">
        <f aca="false">AJ65+1</f>
        <v>32</v>
      </c>
      <c r="AL65" s="8" t="n">
        <f aca="false">AK65+1</f>
        <v>33</v>
      </c>
      <c r="AM65" s="8" t="n">
        <f aca="false">AL65+1</f>
        <v>34</v>
      </c>
      <c r="AN65" s="8" t="n">
        <f aca="false">AM65+1</f>
        <v>35</v>
      </c>
      <c r="AO65" s="8" t="n">
        <f aca="false">AN65+1</f>
        <v>36</v>
      </c>
      <c r="AP65" s="8" t="n">
        <f aca="false">AO65+1</f>
        <v>37</v>
      </c>
      <c r="AQ65" s="8" t="n">
        <f aca="false">AP65+1</f>
        <v>38</v>
      </c>
      <c r="AR65" s="8" t="n">
        <f aca="false">AQ65+1</f>
        <v>39</v>
      </c>
      <c r="AS65" s="8" t="n">
        <f aca="false">AR65+1</f>
        <v>40</v>
      </c>
      <c r="AT65" s="8" t="n">
        <f aca="false">AS65+1</f>
        <v>41</v>
      </c>
      <c r="AU65" s="8" t="n">
        <f aca="false">AT65+1</f>
        <v>42</v>
      </c>
      <c r="AV65" s="8" t="n">
        <f aca="false">AU65+1</f>
        <v>43</v>
      </c>
      <c r="AW65" s="8" t="n">
        <f aca="false">AV65+1</f>
        <v>44</v>
      </c>
      <c r="AX65" s="8" t="n">
        <f aca="false">AW65+1</f>
        <v>45</v>
      </c>
      <c r="AY65" s="8" t="n">
        <f aca="false">AX65+1</f>
        <v>46</v>
      </c>
      <c r="AZ65" s="8" t="n">
        <f aca="false">AY65+1</f>
        <v>47</v>
      </c>
      <c r="BA65" s="8" t="n">
        <f aca="false">AZ65+1</f>
        <v>48</v>
      </c>
      <c r="BB65" s="8" t="n">
        <f aca="false">BA65+1</f>
        <v>49</v>
      </c>
      <c r="BC65" s="8" t="n">
        <f aca="false">BB65+1</f>
        <v>50</v>
      </c>
      <c r="BD65" s="8" t="n">
        <f aca="false">BC65+1</f>
        <v>51</v>
      </c>
      <c r="BE65" s="8" t="n">
        <f aca="false">BD65+1</f>
        <v>52</v>
      </c>
      <c r="BF65" s="8" t="n">
        <f aca="false">BE65+1</f>
        <v>53</v>
      </c>
      <c r="BG65" s="8" t="n">
        <f aca="false">BF65+1</f>
        <v>54</v>
      </c>
      <c r="BH65" s="8" t="n">
        <f aca="false">BG65+1</f>
        <v>55</v>
      </c>
      <c r="BI65" s="8" t="n">
        <f aca="false">BH65+1</f>
        <v>56</v>
      </c>
      <c r="BJ65" s="8" t="n">
        <f aca="false">BI65+1</f>
        <v>57</v>
      </c>
      <c r="BK65" s="8" t="n">
        <f aca="false">BJ65+1</f>
        <v>58</v>
      </c>
    </row>
  </sheetData>
  <printOptions headings="false" gridLines="false" gridLinesSet="true" horizontalCentered="false" verticalCentered="false"/>
  <pageMargins left="0.747916666666667" right="0.747916666666667" top="0.5" bottom="0.54027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&amp;LTAB4 - ENA&amp;C&amp;9Replacement Cost Calculation&amp;RPage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3.99"/>
    <col collapsed="false" customWidth="true" hidden="false" outlineLevel="0" max="3" min="3" style="0" width="13.85"/>
    <col collapsed="false" customWidth="true" hidden="false" outlineLevel="0" max="4" min="4" style="0" width="2.84"/>
    <col collapsed="false" customWidth="true" hidden="false" outlineLevel="0" max="5" min="5" style="0" width="13.99"/>
  </cols>
  <sheetData>
    <row r="2" customFormat="false" ht="12.75" hidden="false" customHeight="false" outlineLevel="0" collapsed="false">
      <c r="A2" s="0" t="s">
        <v>21</v>
      </c>
    </row>
    <row r="3" customFormat="false" ht="25.5" hidden="false" customHeight="false" outlineLevel="0" collapsed="false">
      <c r="A3" s="60"/>
      <c r="B3" s="60" t="s">
        <v>49</v>
      </c>
      <c r="C3" s="60" t="s">
        <v>50</v>
      </c>
      <c r="D3" s="60"/>
      <c r="E3" s="60" t="s">
        <v>51</v>
      </c>
    </row>
    <row r="4" customFormat="false" ht="12.75" hidden="false" customHeight="false" outlineLevel="0" collapsed="false">
      <c r="A4" s="0" t="s">
        <v>52</v>
      </c>
      <c r="B4" s="61" t="n">
        <v>7828899.65</v>
      </c>
      <c r="C4" s="62" t="n">
        <v>-1437465.24</v>
      </c>
      <c r="E4" s="62" t="n">
        <f aca="false">SUM(B4:C4)</f>
        <v>6391434.41</v>
      </c>
      <c r="F4" s="0" t="s">
        <v>53</v>
      </c>
    </row>
    <row r="13" customFormat="false" ht="12.75" hidden="false" customHeight="false" outlineLevel="0" collapsed="false">
      <c r="A13" s="63"/>
      <c r="B13" s="63"/>
      <c r="C13" s="63"/>
      <c r="D13" s="63"/>
      <c r="E13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&amp;LTAB 4 - ENA &amp;CDue and Upaid AR and AP&amp;RPage 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15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54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55</v>
      </c>
      <c r="H1" s="0" t="s">
        <v>56</v>
      </c>
      <c r="I1" s="0" t="s">
        <v>5</v>
      </c>
      <c r="J1" s="0" t="s">
        <v>6</v>
      </c>
      <c r="K1" s="0" t="s">
        <v>57</v>
      </c>
      <c r="L1" s="0" t="s">
        <v>7</v>
      </c>
      <c r="M1" s="0" t="s">
        <v>8</v>
      </c>
      <c r="N1" s="0" t="s">
        <v>9</v>
      </c>
      <c r="O1" s="0" t="s">
        <v>10</v>
      </c>
      <c r="P1" s="0" t="s">
        <v>11</v>
      </c>
      <c r="Q1" s="0" t="s">
        <v>12</v>
      </c>
      <c r="R1" s="0" t="s">
        <v>13</v>
      </c>
      <c r="S1" s="0" t="s">
        <v>14</v>
      </c>
      <c r="T1" s="0" t="s">
        <v>15</v>
      </c>
      <c r="U1" s="0" t="s">
        <v>16</v>
      </c>
      <c r="V1" s="0" t="s">
        <v>17</v>
      </c>
      <c r="W1" s="0" t="s">
        <v>58</v>
      </c>
      <c r="X1" s="0" t="s">
        <v>18</v>
      </c>
      <c r="Y1" s="0" t="s">
        <v>19</v>
      </c>
      <c r="Z1" s="0" t="s">
        <v>59</v>
      </c>
      <c r="AA1" s="0" t="s">
        <v>60</v>
      </c>
      <c r="AB1" s="0" t="s">
        <v>61</v>
      </c>
      <c r="AC1" s="0" t="s">
        <v>62</v>
      </c>
      <c r="AD1" s="0" t="s">
        <v>63</v>
      </c>
      <c r="AE1" s="0" t="s">
        <v>64</v>
      </c>
      <c r="AF1" s="0" t="s">
        <v>65</v>
      </c>
      <c r="AG1" s="0" t="s">
        <v>66</v>
      </c>
      <c r="AH1" s="0" t="s">
        <v>67</v>
      </c>
      <c r="AI1" s="0" t="s">
        <v>68</v>
      </c>
    </row>
    <row r="2" customFormat="false" ht="12.8" hidden="false" customHeight="false" outlineLevel="0" collapsed="false">
      <c r="A2" s="0" t="n">
        <v>29014</v>
      </c>
      <c r="B2" s="0" t="n">
        <v>962</v>
      </c>
      <c r="C2" s="64" t="n">
        <v>37225</v>
      </c>
      <c r="D2" s="64" t="n">
        <v>37226</v>
      </c>
      <c r="E2" s="0" t="n">
        <v>9997394</v>
      </c>
      <c r="F2" s="0" t="s">
        <v>20</v>
      </c>
      <c r="G2" s="0" t="s">
        <v>69</v>
      </c>
      <c r="H2" s="0" t="n">
        <v>6179.33</v>
      </c>
      <c r="I2" s="0" t="n">
        <v>-310000</v>
      </c>
      <c r="J2" s="0" t="n">
        <v>-308966.47</v>
      </c>
      <c r="K2" s="0" t="n">
        <v>310000</v>
      </c>
      <c r="L2" s="0" t="n">
        <v>-0.02</v>
      </c>
      <c r="M2" s="0" t="n">
        <v>2.54</v>
      </c>
      <c r="N2" s="0" t="n">
        <v>-2.45535348387097</v>
      </c>
      <c r="O2" s="0" t="n">
        <v>2.43535348387097</v>
      </c>
      <c r="P2" s="0" t="n">
        <v>787400</v>
      </c>
      <c r="Q2" s="0" t="n">
        <v>754959.58</v>
      </c>
      <c r="R2" s="0" t="n">
        <v>754959.58</v>
      </c>
      <c r="S2" s="0" t="s">
        <v>22</v>
      </c>
      <c r="T2" s="0" t="s">
        <v>23</v>
      </c>
      <c r="U2" s="0" t="s">
        <v>24</v>
      </c>
      <c r="V2" s="0" t="s">
        <v>24</v>
      </c>
      <c r="W2" s="0" t="s">
        <v>69</v>
      </c>
      <c r="X2" s="0" t="n">
        <v>0</v>
      </c>
      <c r="Y2" s="0" t="n">
        <v>1</v>
      </c>
      <c r="Z2" s="0" t="n">
        <v>-10041.41</v>
      </c>
      <c r="AA2" s="0" t="n">
        <v>761360</v>
      </c>
      <c r="AB2" s="0" t="s">
        <v>70</v>
      </c>
      <c r="AC2" s="0" t="s">
        <v>32</v>
      </c>
      <c r="AD2" s="0" t="n">
        <v>3</v>
      </c>
      <c r="AE2" s="0" t="n">
        <v>0</v>
      </c>
      <c r="AF2" s="0" t="n">
        <v>-754959.58</v>
      </c>
      <c r="AG2" s="0" t="n">
        <v>0</v>
      </c>
      <c r="AH2" s="0" t="n">
        <v>1</v>
      </c>
    </row>
    <row r="3" customFormat="false" ht="12.8" hidden="false" customHeight="false" outlineLevel="0" collapsed="false">
      <c r="A3" s="0" t="n">
        <v>29012</v>
      </c>
      <c r="B3" s="0" t="n">
        <v>939</v>
      </c>
      <c r="C3" s="64" t="n">
        <v>37225</v>
      </c>
      <c r="D3" s="64" t="n">
        <v>37226</v>
      </c>
      <c r="E3" s="0" t="n">
        <v>9997392</v>
      </c>
      <c r="F3" s="0" t="s">
        <v>20</v>
      </c>
      <c r="G3" s="0" t="s">
        <v>69</v>
      </c>
      <c r="H3" s="0" t="n">
        <v>772.42</v>
      </c>
      <c r="I3" s="0" t="n">
        <v>310000</v>
      </c>
      <c r="J3" s="0" t="n">
        <v>308966.47</v>
      </c>
      <c r="K3" s="0" t="n">
        <v>310000</v>
      </c>
      <c r="L3" s="0" t="n">
        <v>0.0025</v>
      </c>
      <c r="M3" s="0" t="n">
        <v>2.54</v>
      </c>
      <c r="N3" s="0" t="n">
        <v>-2.4552784516129</v>
      </c>
      <c r="O3" s="0" t="n">
        <v>2.4577784516129</v>
      </c>
      <c r="P3" s="0" t="n">
        <v>-787400</v>
      </c>
      <c r="Q3" s="0" t="n">
        <v>-761911.32</v>
      </c>
      <c r="R3" s="0" t="n">
        <v>-761911.32</v>
      </c>
      <c r="S3" s="0" t="s">
        <v>22</v>
      </c>
      <c r="T3" s="0" t="s">
        <v>23</v>
      </c>
      <c r="U3" s="0" t="s">
        <v>24</v>
      </c>
      <c r="V3" s="0" t="s">
        <v>24</v>
      </c>
      <c r="W3" s="0" t="s">
        <v>69</v>
      </c>
      <c r="X3" s="0" t="n">
        <v>1</v>
      </c>
      <c r="Y3" s="0" t="n">
        <v>1</v>
      </c>
      <c r="Z3" s="0" t="n">
        <v>3089.66</v>
      </c>
      <c r="AA3" s="0" t="n">
        <v>768335</v>
      </c>
      <c r="AB3" s="0" t="s">
        <v>70</v>
      </c>
      <c r="AC3" s="0" t="s">
        <v>32</v>
      </c>
      <c r="AD3" s="0" t="n">
        <v>3</v>
      </c>
      <c r="AE3" s="0" t="n">
        <v>0</v>
      </c>
      <c r="AF3" s="0" t="n">
        <v>761911.32</v>
      </c>
      <c r="AG3" s="0" t="n">
        <v>0</v>
      </c>
      <c r="AH3" s="0" t="n">
        <v>1</v>
      </c>
    </row>
    <row r="4" customFormat="false" ht="12.8" hidden="false" customHeight="false" outlineLevel="0" collapsed="false">
      <c r="A4" s="0" t="n">
        <v>28280</v>
      </c>
      <c r="B4" s="0" t="n">
        <v>874</v>
      </c>
      <c r="C4" s="64" t="n">
        <v>37155</v>
      </c>
      <c r="D4" s="64" t="n">
        <v>37226</v>
      </c>
      <c r="E4" s="0" t="n">
        <v>9996801</v>
      </c>
      <c r="F4" s="0" t="s">
        <v>25</v>
      </c>
      <c r="G4" s="0" t="s">
        <v>69</v>
      </c>
      <c r="H4" s="0" t="n">
        <v>-1946.49</v>
      </c>
      <c r="I4" s="0" t="n">
        <v>86800</v>
      </c>
      <c r="J4" s="0" t="n">
        <v>86510.61</v>
      </c>
      <c r="K4" s="0" t="n">
        <v>86800</v>
      </c>
      <c r="L4" s="0" t="n">
        <v>-0.0225</v>
      </c>
      <c r="M4" s="0" t="n">
        <v>2.6</v>
      </c>
      <c r="N4" s="0" t="n">
        <v>-2.46283675115207</v>
      </c>
      <c r="O4" s="0" t="n">
        <v>2.44033675115207</v>
      </c>
      <c r="P4" s="0" t="n">
        <v>-225680</v>
      </c>
      <c r="Q4" s="0" t="n">
        <v>-211821.23</v>
      </c>
      <c r="R4" s="0" t="n">
        <v>-211821.23</v>
      </c>
      <c r="S4" s="0" t="s">
        <v>22</v>
      </c>
      <c r="T4" s="0" t="s">
        <v>23</v>
      </c>
      <c r="U4" s="0" t="s">
        <v>26</v>
      </c>
      <c r="V4" s="0" t="s">
        <v>27</v>
      </c>
      <c r="W4" s="0" t="s">
        <v>69</v>
      </c>
      <c r="X4" s="0" t="n">
        <v>1</v>
      </c>
      <c r="Y4" s="0" t="n">
        <v>1</v>
      </c>
      <c r="Z4" s="0" t="n">
        <v>-5839.47</v>
      </c>
      <c r="AA4" s="0" t="n">
        <v>208623</v>
      </c>
      <c r="AB4" s="0" t="s">
        <v>70</v>
      </c>
      <c r="AC4" s="0" t="s">
        <v>32</v>
      </c>
      <c r="AD4" s="0" t="n">
        <v>3</v>
      </c>
      <c r="AE4" s="0" t="n">
        <v>0</v>
      </c>
      <c r="AF4" s="0" t="n">
        <v>211821.23</v>
      </c>
      <c r="AG4" s="0" t="n">
        <v>0</v>
      </c>
      <c r="AH4" s="0" t="n">
        <v>1</v>
      </c>
    </row>
    <row r="5" customFormat="false" ht="12.8" hidden="false" customHeight="false" outlineLevel="0" collapsed="false">
      <c r="A5" s="0" t="n">
        <v>24545</v>
      </c>
      <c r="B5" s="0" t="n">
        <v>415</v>
      </c>
      <c r="C5" s="64" t="n">
        <v>37018</v>
      </c>
      <c r="D5" s="64" t="n">
        <v>37226</v>
      </c>
      <c r="E5" s="0" t="n">
        <v>9993196</v>
      </c>
      <c r="F5" s="0" t="s">
        <v>28</v>
      </c>
      <c r="G5" s="0" t="s">
        <v>69</v>
      </c>
      <c r="H5" s="0" t="n">
        <v>-401203.13</v>
      </c>
      <c r="I5" s="0" t="n">
        <v>-108796</v>
      </c>
      <c r="J5" s="0" t="n">
        <v>-108433.28</v>
      </c>
      <c r="K5" s="0" t="n">
        <v>108796</v>
      </c>
      <c r="L5" s="0" t="n">
        <v>3.7</v>
      </c>
      <c r="M5" s="0" t="n">
        <v>2.75</v>
      </c>
      <c r="N5" s="0" t="n">
        <v>-2.65474263759697</v>
      </c>
      <c r="O5" s="0" t="n">
        <v>6.35474263759697</v>
      </c>
      <c r="P5" s="0" t="n">
        <v>299189</v>
      </c>
      <c r="Q5" s="0" t="n">
        <v>691370.58</v>
      </c>
      <c r="R5" s="0" t="n">
        <v>691370.58</v>
      </c>
      <c r="S5" s="0" t="s">
        <v>22</v>
      </c>
      <c r="T5" s="0" t="s">
        <v>23</v>
      </c>
      <c r="U5" s="0" t="s">
        <v>29</v>
      </c>
      <c r="V5" s="0" t="s">
        <v>30</v>
      </c>
      <c r="W5" s="0" t="s">
        <v>69</v>
      </c>
      <c r="X5" s="0" t="n">
        <v>0</v>
      </c>
      <c r="Y5" s="0" t="n">
        <v>1</v>
      </c>
      <c r="Z5" s="0" t="n">
        <v>357829.82</v>
      </c>
      <c r="AA5" s="0" t="n">
        <v>698035</v>
      </c>
      <c r="AB5" s="0" t="s">
        <v>70</v>
      </c>
      <c r="AC5" s="0" t="s">
        <v>32</v>
      </c>
      <c r="AD5" s="0" t="n">
        <v>3</v>
      </c>
      <c r="AE5" s="0" t="n">
        <v>0</v>
      </c>
      <c r="AF5" s="0" t="n">
        <v>-691370.58</v>
      </c>
      <c r="AG5" s="0" t="n">
        <v>-108433.28</v>
      </c>
      <c r="AH5" s="0" t="n">
        <v>1</v>
      </c>
      <c r="AI5" s="0" t="s">
        <v>71</v>
      </c>
    </row>
    <row r="6" customFormat="false" ht="12.8" hidden="false" customHeight="false" outlineLevel="0" collapsed="false">
      <c r="A6" s="0" t="n">
        <v>28050</v>
      </c>
      <c r="B6" s="0" t="n">
        <v>857</v>
      </c>
      <c r="C6" s="64" t="n">
        <v>37140</v>
      </c>
      <c r="D6" s="64" t="n">
        <v>37226</v>
      </c>
      <c r="E6" s="0" t="n">
        <v>9996667</v>
      </c>
      <c r="F6" s="0" t="s">
        <v>28</v>
      </c>
      <c r="G6" s="0" t="s">
        <v>69</v>
      </c>
      <c r="H6" s="0" t="n">
        <v>-24030.35</v>
      </c>
      <c r="I6" s="0" t="n">
        <v>-89299</v>
      </c>
      <c r="J6" s="0" t="n">
        <v>-89001.28</v>
      </c>
      <c r="K6" s="0" t="n">
        <v>89299</v>
      </c>
      <c r="L6" s="0" t="n">
        <v>0.27</v>
      </c>
      <c r="M6" s="0" t="n">
        <v>2.75</v>
      </c>
      <c r="N6" s="0" t="n">
        <v>-2.66617812069564</v>
      </c>
      <c r="O6" s="0" t="n">
        <v>2.93617812069564</v>
      </c>
      <c r="P6" s="0" t="n">
        <v>245572.25</v>
      </c>
      <c r="Q6" s="0" t="n">
        <v>262197.77</v>
      </c>
      <c r="R6" s="0" t="n">
        <v>262197.77</v>
      </c>
      <c r="S6" s="0" t="s">
        <v>22</v>
      </c>
      <c r="T6" s="0" t="s">
        <v>23</v>
      </c>
      <c r="U6" s="0" t="s">
        <v>29</v>
      </c>
      <c r="V6" s="0" t="s">
        <v>30</v>
      </c>
      <c r="W6" s="0" t="s">
        <v>69</v>
      </c>
      <c r="X6" s="0" t="n">
        <v>0</v>
      </c>
      <c r="Y6" s="0" t="n">
        <v>1</v>
      </c>
      <c r="Z6" s="0" t="n">
        <v>-11570.17</v>
      </c>
      <c r="AA6" s="0" t="n">
        <v>266646</v>
      </c>
      <c r="AB6" s="0" t="s">
        <v>70</v>
      </c>
      <c r="AC6" s="0" t="s">
        <v>32</v>
      </c>
      <c r="AD6" s="0" t="n">
        <v>3</v>
      </c>
      <c r="AE6" s="0" t="n">
        <v>0</v>
      </c>
      <c r="AF6" s="0" t="n">
        <v>-262197.77</v>
      </c>
      <c r="AG6" s="0" t="n">
        <v>-89001.28</v>
      </c>
      <c r="AH6" s="0" t="n">
        <v>1</v>
      </c>
    </row>
    <row r="7" customFormat="false" ht="12.8" hidden="false" customHeight="false" outlineLevel="0" collapsed="false">
      <c r="A7" s="0" t="n">
        <v>24196</v>
      </c>
      <c r="B7" s="0" t="n">
        <v>362</v>
      </c>
      <c r="C7" s="64" t="n">
        <v>36998</v>
      </c>
      <c r="D7" s="64" t="n">
        <v>37226</v>
      </c>
      <c r="E7" s="0" t="n">
        <v>9992868</v>
      </c>
      <c r="F7" s="0" t="s">
        <v>28</v>
      </c>
      <c r="G7" s="0" t="s">
        <v>69</v>
      </c>
      <c r="H7" s="0" t="n">
        <v>966195.2</v>
      </c>
      <c r="I7" s="0" t="n">
        <v>142878</v>
      </c>
      <c r="J7" s="0" t="n">
        <v>142401.65</v>
      </c>
      <c r="K7" s="0" t="n">
        <v>142878</v>
      </c>
      <c r="L7" s="0" t="n">
        <v>6.785</v>
      </c>
      <c r="M7" s="0" t="n">
        <v>2.75</v>
      </c>
      <c r="N7" s="0" t="n">
        <v>0.0226209073475276</v>
      </c>
      <c r="O7" s="0" t="n">
        <v>6.76237909265247</v>
      </c>
      <c r="P7" s="0" t="n">
        <v>-392914.5</v>
      </c>
      <c r="Q7" s="0" t="n">
        <v>-966195.2</v>
      </c>
      <c r="R7" s="0" t="n">
        <v>-966195.2</v>
      </c>
      <c r="S7" s="0" t="s">
        <v>31</v>
      </c>
      <c r="T7" s="0" t="s">
        <v>23</v>
      </c>
      <c r="U7" s="0" t="s">
        <v>32</v>
      </c>
      <c r="V7" s="0" t="s">
        <v>30</v>
      </c>
      <c r="W7" s="0" t="s">
        <v>69</v>
      </c>
      <c r="X7" s="0" t="n">
        <v>1</v>
      </c>
      <c r="Y7" s="0" t="n">
        <v>1</v>
      </c>
      <c r="Z7" s="0" t="n">
        <v>-579432.32</v>
      </c>
      <c r="AA7" s="0" t="n">
        <v>-581370.58</v>
      </c>
      <c r="AB7" s="0" t="s">
        <v>70</v>
      </c>
      <c r="AC7" s="0" t="s">
        <v>72</v>
      </c>
      <c r="AD7" s="0" t="n">
        <v>3</v>
      </c>
      <c r="AE7" s="0" t="n">
        <v>142401.65</v>
      </c>
      <c r="AF7" s="0" t="n">
        <v>966195.2</v>
      </c>
      <c r="AG7" s="0" t="n">
        <v>142401.65</v>
      </c>
      <c r="AH7" s="0" t="n">
        <v>1</v>
      </c>
      <c r="AI7" s="0" t="s">
        <v>73</v>
      </c>
    </row>
    <row r="8" customFormat="false" ht="12.8" hidden="false" customHeight="false" outlineLevel="0" collapsed="false">
      <c r="A8" s="0" t="n">
        <v>24197</v>
      </c>
      <c r="B8" s="0" t="n">
        <v>362</v>
      </c>
      <c r="C8" s="64" t="n">
        <v>36998</v>
      </c>
      <c r="D8" s="64" t="n">
        <v>37226</v>
      </c>
      <c r="E8" s="0" t="n">
        <v>9992868</v>
      </c>
      <c r="F8" s="0" t="s">
        <v>28</v>
      </c>
      <c r="G8" s="0" t="s">
        <v>69</v>
      </c>
      <c r="H8" s="0" t="n">
        <v>732122.21</v>
      </c>
      <c r="I8" s="0" t="n">
        <v>108264</v>
      </c>
      <c r="J8" s="0" t="n">
        <v>107903.05</v>
      </c>
      <c r="K8" s="0" t="n">
        <v>108264</v>
      </c>
      <c r="L8" s="0" t="n">
        <v>6.785</v>
      </c>
      <c r="M8" s="0" t="n">
        <v>2.75</v>
      </c>
      <c r="N8" s="0" t="n">
        <v>0.0226209081504472</v>
      </c>
      <c r="O8" s="0" t="n">
        <v>6.76237909184955</v>
      </c>
      <c r="P8" s="0" t="n">
        <v>-297726</v>
      </c>
      <c r="Q8" s="0" t="n">
        <v>-732122.21</v>
      </c>
      <c r="R8" s="0" t="n">
        <v>-732122.21</v>
      </c>
      <c r="S8" s="0" t="s">
        <v>31</v>
      </c>
      <c r="T8" s="0" t="s">
        <v>23</v>
      </c>
      <c r="U8" s="0" t="s">
        <v>32</v>
      </c>
      <c r="V8" s="0" t="s">
        <v>30</v>
      </c>
      <c r="W8" s="0" t="s">
        <v>69</v>
      </c>
      <c r="X8" s="0" t="n">
        <v>1</v>
      </c>
      <c r="Y8" s="0" t="n">
        <v>1</v>
      </c>
      <c r="Z8" s="0" t="n">
        <v>-439057.52</v>
      </c>
      <c r="AA8" s="0" t="n">
        <v>-440526.22</v>
      </c>
      <c r="AB8" s="0" t="s">
        <v>70</v>
      </c>
      <c r="AC8" s="0" t="s">
        <v>32</v>
      </c>
      <c r="AD8" s="0" t="n">
        <v>3</v>
      </c>
      <c r="AE8" s="0" t="n">
        <v>107903.05</v>
      </c>
      <c r="AF8" s="0" t="n">
        <v>732122.21</v>
      </c>
      <c r="AG8" s="0" t="n">
        <v>107903.05</v>
      </c>
      <c r="AH8" s="0" t="n">
        <v>1</v>
      </c>
      <c r="AI8" s="0" t="s">
        <v>73</v>
      </c>
    </row>
    <row r="9" customFormat="false" ht="12.8" hidden="false" customHeight="false" outlineLevel="0" collapsed="false">
      <c r="A9" s="0" t="n">
        <v>24221</v>
      </c>
      <c r="B9" s="0" t="n">
        <v>415</v>
      </c>
      <c r="C9" s="64" t="n">
        <v>36999</v>
      </c>
      <c r="D9" s="64" t="n">
        <v>37226</v>
      </c>
      <c r="E9" s="0" t="n">
        <v>9993197</v>
      </c>
      <c r="F9" s="0" t="s">
        <v>28</v>
      </c>
      <c r="G9" s="0" t="s">
        <v>69</v>
      </c>
      <c r="H9" s="0" t="n">
        <v>41884.49</v>
      </c>
      <c r="I9" s="0" t="n">
        <v>11358</v>
      </c>
      <c r="J9" s="0" t="n">
        <v>11320.13</v>
      </c>
      <c r="K9" s="0" t="n">
        <v>11358</v>
      </c>
      <c r="L9" s="0" t="n">
        <v>3.7</v>
      </c>
      <c r="M9" s="0" t="n">
        <v>2.75</v>
      </c>
      <c r="N9" s="0" t="n">
        <v>-2.65474291248459</v>
      </c>
      <c r="O9" s="0" t="n">
        <v>6.35474291248459</v>
      </c>
      <c r="P9" s="0" t="n">
        <v>-31234.5</v>
      </c>
      <c r="Q9" s="0" t="n">
        <v>-72177.17</v>
      </c>
      <c r="R9" s="0" t="n">
        <v>-72177.17</v>
      </c>
      <c r="S9" s="0" t="s">
        <v>22</v>
      </c>
      <c r="T9" s="0" t="s">
        <v>23</v>
      </c>
      <c r="U9" s="0" t="s">
        <v>29</v>
      </c>
      <c r="V9" s="0" t="s">
        <v>30</v>
      </c>
      <c r="W9" s="0" t="s">
        <v>69</v>
      </c>
      <c r="X9" s="0" t="n">
        <v>1</v>
      </c>
      <c r="Y9" s="0" t="n">
        <v>1</v>
      </c>
      <c r="Z9" s="0" t="n">
        <v>-37356.44</v>
      </c>
      <c r="AA9" s="0" t="n">
        <v>72872</v>
      </c>
      <c r="AB9" s="0" t="s">
        <v>70</v>
      </c>
      <c r="AC9" s="0" t="s">
        <v>72</v>
      </c>
      <c r="AD9" s="0" t="n">
        <v>3</v>
      </c>
      <c r="AE9" s="0" t="n">
        <v>0</v>
      </c>
      <c r="AF9" s="0" t="n">
        <v>72177.17</v>
      </c>
      <c r="AG9" s="0" t="n">
        <v>11320.13</v>
      </c>
      <c r="AH9" s="0" t="n">
        <v>1</v>
      </c>
      <c r="AI9" s="0" t="s">
        <v>71</v>
      </c>
    </row>
    <row r="10" customFormat="false" ht="12.8" hidden="false" customHeight="false" outlineLevel="0" collapsed="false">
      <c r="A10" s="0" t="n">
        <v>28280</v>
      </c>
      <c r="B10" s="0" t="n">
        <v>874</v>
      </c>
      <c r="C10" s="64" t="n">
        <v>37155</v>
      </c>
      <c r="D10" s="64" t="n">
        <v>37257</v>
      </c>
      <c r="E10" s="0" t="n">
        <v>9996801</v>
      </c>
      <c r="F10" s="0" t="s">
        <v>25</v>
      </c>
      <c r="G10" s="0" t="s">
        <v>69</v>
      </c>
      <c r="H10" s="0" t="n">
        <v>-1943.06</v>
      </c>
      <c r="I10" s="0" t="n">
        <v>86800</v>
      </c>
      <c r="J10" s="0" t="n">
        <v>86358.39</v>
      </c>
      <c r="K10" s="0" t="n">
        <v>86800</v>
      </c>
      <c r="L10" s="0" t="n">
        <v>-0.0225</v>
      </c>
      <c r="M10" s="0" t="n">
        <v>0.1</v>
      </c>
      <c r="N10" s="0" t="n">
        <v>0.1</v>
      </c>
      <c r="O10" s="0" t="n">
        <v>2.7</v>
      </c>
      <c r="P10" s="0" t="n">
        <v>-243040</v>
      </c>
      <c r="Q10" s="0" t="n">
        <v>10633</v>
      </c>
      <c r="R10" s="0" t="n">
        <v>10578.902775</v>
      </c>
      <c r="S10" s="0" t="s">
        <v>22</v>
      </c>
      <c r="T10" s="0" t="s">
        <v>23</v>
      </c>
      <c r="U10" s="0" t="s">
        <v>26</v>
      </c>
      <c r="V10" s="0" t="s">
        <v>27</v>
      </c>
      <c r="W10" s="0" t="s">
        <v>69</v>
      </c>
      <c r="X10" s="0" t="n">
        <v>1</v>
      </c>
      <c r="Y10" s="0" t="n">
        <v>1</v>
      </c>
      <c r="Z10" s="0" t="n">
        <v>-7988.15</v>
      </c>
      <c r="AA10" s="0" t="n">
        <v>239871</v>
      </c>
      <c r="AB10" s="0" t="s">
        <v>70</v>
      </c>
      <c r="AC10" s="0" t="s">
        <v>32</v>
      </c>
      <c r="AD10" s="0" t="n">
        <v>3</v>
      </c>
      <c r="AE10" s="0" t="n">
        <v>0</v>
      </c>
      <c r="AF10" s="0" t="n">
        <v>241242.16</v>
      </c>
      <c r="AG10" s="0" t="n">
        <v>0</v>
      </c>
      <c r="AH10" s="0" t="n">
        <v>1</v>
      </c>
    </row>
    <row r="11" customFormat="false" ht="12.8" hidden="false" customHeight="false" outlineLevel="0" collapsed="false">
      <c r="A11" s="0" t="n">
        <v>24545</v>
      </c>
      <c r="B11" s="0" t="n">
        <v>415</v>
      </c>
      <c r="C11" s="64" t="n">
        <v>37018</v>
      </c>
      <c r="D11" s="64" t="n">
        <v>37257</v>
      </c>
      <c r="E11" s="0" t="n">
        <v>9993196</v>
      </c>
      <c r="F11" s="0" t="s">
        <v>28</v>
      </c>
      <c r="G11" s="0" t="s">
        <v>69</v>
      </c>
      <c r="H11" s="0" t="n">
        <v>-333672.79</v>
      </c>
      <c r="I11" s="0" t="n">
        <v>-90643</v>
      </c>
      <c r="J11" s="0" t="n">
        <v>-90181.84</v>
      </c>
      <c r="K11" s="0" t="n">
        <v>90643</v>
      </c>
      <c r="L11" s="0" t="n">
        <v>3.7</v>
      </c>
      <c r="M11" s="0" t="n">
        <v>0.095</v>
      </c>
      <c r="N11" s="0" t="n">
        <v>0.0950000000000002</v>
      </c>
      <c r="O11" s="0" t="n">
        <v>2.7</v>
      </c>
      <c r="P11" s="0" t="n">
        <v>253347.185</v>
      </c>
      <c r="Q11" s="0" t="n">
        <v>326768.015</v>
      </c>
      <c r="R11" s="0" t="n">
        <v>325105.5332</v>
      </c>
      <c r="S11" s="0" t="s">
        <v>22</v>
      </c>
      <c r="T11" s="0" t="s">
        <v>23</v>
      </c>
      <c r="U11" s="0" t="s">
        <v>29</v>
      </c>
      <c r="V11" s="0" t="s">
        <v>30</v>
      </c>
      <c r="W11" s="0" t="s">
        <v>69</v>
      </c>
      <c r="X11" s="0" t="n">
        <v>0</v>
      </c>
      <c r="Y11" s="0" t="n">
        <v>1</v>
      </c>
      <c r="Z11" s="0" t="n">
        <v>319694.61</v>
      </c>
      <c r="AA11" s="0" t="n">
        <v>594255</v>
      </c>
      <c r="AB11" s="0" t="s">
        <v>70</v>
      </c>
      <c r="AC11" s="0" t="s">
        <v>32</v>
      </c>
      <c r="AD11" s="0" t="n">
        <v>3</v>
      </c>
      <c r="AE11" s="0" t="n">
        <v>0</v>
      </c>
      <c r="AF11" s="0" t="n">
        <v>-590330.29</v>
      </c>
      <c r="AG11" s="0" t="n">
        <v>-90181.84</v>
      </c>
      <c r="AH11" s="0" t="n">
        <v>1</v>
      </c>
      <c r="AI11" s="0" t="s">
        <v>71</v>
      </c>
    </row>
    <row r="12" customFormat="false" ht="12.8" hidden="false" customHeight="false" outlineLevel="0" collapsed="false">
      <c r="A12" s="0" t="n">
        <v>28050</v>
      </c>
      <c r="B12" s="0" t="n">
        <v>857</v>
      </c>
      <c r="C12" s="64" t="n">
        <v>37140</v>
      </c>
      <c r="D12" s="64" t="n">
        <v>37257</v>
      </c>
      <c r="E12" s="0" t="n">
        <v>9996667</v>
      </c>
      <c r="F12" s="0" t="s">
        <v>28</v>
      </c>
      <c r="G12" s="0" t="s">
        <v>69</v>
      </c>
      <c r="H12" s="0" t="n">
        <v>-19914.88</v>
      </c>
      <c r="I12" s="0" t="n">
        <v>-74136</v>
      </c>
      <c r="J12" s="0" t="n">
        <v>-73758.82</v>
      </c>
      <c r="K12" s="0" t="n">
        <v>74136</v>
      </c>
      <c r="L12" s="0" t="n">
        <v>0.27</v>
      </c>
      <c r="M12" s="0" t="n">
        <v>0.095</v>
      </c>
      <c r="N12" s="0" t="n">
        <v>0.095</v>
      </c>
      <c r="O12" s="0" t="n">
        <v>2.7</v>
      </c>
      <c r="P12" s="0" t="n">
        <v>207210.12</v>
      </c>
      <c r="Q12" s="0" t="n">
        <v>12973.8</v>
      </c>
      <c r="R12" s="0" t="n">
        <v>12907.7935</v>
      </c>
      <c r="S12" s="0" t="s">
        <v>22</v>
      </c>
      <c r="T12" s="0" t="s">
        <v>23</v>
      </c>
      <c r="U12" s="0" t="s">
        <v>29</v>
      </c>
      <c r="V12" s="0" t="s">
        <v>30</v>
      </c>
      <c r="W12" s="0" t="s">
        <v>69</v>
      </c>
      <c r="X12" s="0" t="n">
        <v>0</v>
      </c>
      <c r="Y12" s="0" t="n">
        <v>1</v>
      </c>
      <c r="Z12" s="0" t="n">
        <v>8482.26</v>
      </c>
      <c r="AA12" s="0" t="n">
        <v>231749</v>
      </c>
      <c r="AB12" s="0" t="s">
        <v>70</v>
      </c>
      <c r="AC12" s="0" t="s">
        <v>32</v>
      </c>
      <c r="AD12" s="0" t="n">
        <v>3</v>
      </c>
      <c r="AE12" s="0" t="n">
        <v>0</v>
      </c>
      <c r="AF12" s="0" t="n">
        <v>-229832.48</v>
      </c>
      <c r="AG12" s="0" t="n">
        <v>-73758.82</v>
      </c>
      <c r="AH12" s="0" t="n">
        <v>1</v>
      </c>
    </row>
    <row r="13" customFormat="false" ht="12.8" hidden="false" customHeight="false" outlineLevel="0" collapsed="false">
      <c r="A13" s="0" t="n">
        <v>24196</v>
      </c>
      <c r="B13" s="0" t="n">
        <v>362</v>
      </c>
      <c r="C13" s="64" t="n">
        <v>36998</v>
      </c>
      <c r="D13" s="64" t="n">
        <v>37257</v>
      </c>
      <c r="E13" s="0" t="n">
        <v>9992868</v>
      </c>
      <c r="F13" s="0" t="s">
        <v>28</v>
      </c>
      <c r="G13" s="0" t="s">
        <v>69</v>
      </c>
      <c r="H13" s="0" t="n">
        <v>785060.57</v>
      </c>
      <c r="I13" s="0" t="n">
        <v>116297</v>
      </c>
      <c r="J13" s="0" t="n">
        <v>115705.32</v>
      </c>
      <c r="K13" s="0" t="n">
        <v>116297</v>
      </c>
      <c r="L13" s="0" t="n">
        <v>6.785</v>
      </c>
      <c r="M13" s="0" t="n">
        <v>0.345</v>
      </c>
      <c r="N13" s="0" t="n">
        <v>3.045</v>
      </c>
      <c r="O13" s="0" t="n">
        <v>2.7</v>
      </c>
      <c r="P13" s="0" t="n">
        <v>-354124.365</v>
      </c>
      <c r="Q13" s="0" t="n">
        <v>-434950.78</v>
      </c>
      <c r="R13" s="0" t="n">
        <v>-432737.8968</v>
      </c>
      <c r="S13" s="0" t="s">
        <v>31</v>
      </c>
      <c r="T13" s="0" t="s">
        <v>23</v>
      </c>
      <c r="U13" s="0" t="s">
        <v>32</v>
      </c>
      <c r="V13" s="0" t="s">
        <v>30</v>
      </c>
      <c r="W13" s="0" t="s">
        <v>69</v>
      </c>
      <c r="X13" s="0" t="n">
        <v>1</v>
      </c>
      <c r="Y13" s="0" t="n">
        <v>1</v>
      </c>
      <c r="Z13" s="0" t="n">
        <v>-454606.18</v>
      </c>
      <c r="AA13" s="0" t="n">
        <v>-456930.91</v>
      </c>
      <c r="AB13" s="0" t="s">
        <v>70</v>
      </c>
      <c r="AC13" s="0" t="s">
        <v>72</v>
      </c>
      <c r="AD13" s="0" t="n">
        <v>3</v>
      </c>
      <c r="AE13" s="0" t="n">
        <v>115705.32</v>
      </c>
      <c r="AF13" s="0" t="n">
        <v>785060.57</v>
      </c>
      <c r="AG13" s="0" t="n">
        <v>115705.32</v>
      </c>
      <c r="AH13" s="0" t="n">
        <v>1</v>
      </c>
      <c r="AI13" s="0" t="s">
        <v>73</v>
      </c>
    </row>
    <row r="14" customFormat="false" ht="12.8" hidden="false" customHeight="false" outlineLevel="0" collapsed="false">
      <c r="A14" s="0" t="n">
        <v>24197</v>
      </c>
      <c r="B14" s="0" t="n">
        <v>362</v>
      </c>
      <c r="C14" s="64" t="n">
        <v>36998</v>
      </c>
      <c r="D14" s="64" t="n">
        <v>37257</v>
      </c>
      <c r="E14" s="0" t="n">
        <v>9992868</v>
      </c>
      <c r="F14" s="0" t="s">
        <v>28</v>
      </c>
      <c r="G14" s="0" t="s">
        <v>69</v>
      </c>
      <c r="H14" s="0" t="n">
        <v>608927.04</v>
      </c>
      <c r="I14" s="0" t="n">
        <v>90205</v>
      </c>
      <c r="J14" s="0" t="n">
        <v>89746.06</v>
      </c>
      <c r="K14" s="0" t="n">
        <v>90205</v>
      </c>
      <c r="L14" s="0" t="n">
        <v>6.785</v>
      </c>
      <c r="M14" s="0" t="n">
        <v>0.345</v>
      </c>
      <c r="N14" s="0" t="n">
        <v>3.045</v>
      </c>
      <c r="O14" s="0" t="n">
        <v>2.7</v>
      </c>
      <c r="P14" s="0" t="n">
        <v>-274674.225</v>
      </c>
      <c r="Q14" s="0" t="n">
        <v>-337366.7</v>
      </c>
      <c r="R14" s="0" t="n">
        <v>-335650.2644</v>
      </c>
      <c r="S14" s="0" t="s">
        <v>31</v>
      </c>
      <c r="T14" s="0" t="s">
        <v>23</v>
      </c>
      <c r="U14" s="0" t="s">
        <v>32</v>
      </c>
      <c r="V14" s="0" t="s">
        <v>30</v>
      </c>
      <c r="W14" s="0" t="s">
        <v>69</v>
      </c>
      <c r="X14" s="0" t="n">
        <v>1</v>
      </c>
      <c r="Y14" s="0" t="n">
        <v>1</v>
      </c>
      <c r="Z14" s="0" t="n">
        <v>-352612.28</v>
      </c>
      <c r="AA14" s="0" t="n">
        <v>-354415.45</v>
      </c>
      <c r="AB14" s="0" t="s">
        <v>70</v>
      </c>
      <c r="AC14" s="0" t="s">
        <v>32</v>
      </c>
      <c r="AD14" s="0" t="n">
        <v>3</v>
      </c>
      <c r="AE14" s="0" t="n">
        <v>89746.06</v>
      </c>
      <c r="AF14" s="0" t="n">
        <v>608927.04</v>
      </c>
      <c r="AG14" s="0" t="n">
        <v>89746.06</v>
      </c>
      <c r="AH14" s="0" t="n">
        <v>1</v>
      </c>
      <c r="AI14" s="0" t="s">
        <v>73</v>
      </c>
    </row>
    <row r="15" customFormat="false" ht="12.8" hidden="false" customHeight="false" outlineLevel="0" collapsed="false">
      <c r="A15" s="0" t="n">
        <v>24221</v>
      </c>
      <c r="B15" s="0" t="n">
        <v>415</v>
      </c>
      <c r="C15" s="64" t="n">
        <v>36999</v>
      </c>
      <c r="D15" s="64" t="n">
        <v>37257</v>
      </c>
      <c r="E15" s="0" t="n">
        <v>9993197</v>
      </c>
      <c r="F15" s="0" t="s">
        <v>28</v>
      </c>
      <c r="G15" s="0" t="s">
        <v>69</v>
      </c>
      <c r="H15" s="0" t="n">
        <v>42694.27</v>
      </c>
      <c r="I15" s="0" t="n">
        <v>11598</v>
      </c>
      <c r="J15" s="0" t="n">
        <v>11538.99</v>
      </c>
      <c r="K15" s="0" t="n">
        <v>11598</v>
      </c>
      <c r="L15" s="0" t="n">
        <v>3.7</v>
      </c>
      <c r="M15" s="0" t="n">
        <v>0.345</v>
      </c>
      <c r="N15" s="0" t="n">
        <v>0.344999999999999</v>
      </c>
      <c r="O15" s="0" t="n">
        <v>2.7</v>
      </c>
      <c r="P15" s="0" t="n">
        <v>-35315.91</v>
      </c>
      <c r="Q15" s="0" t="n">
        <v>-38911.29</v>
      </c>
      <c r="R15" s="0" t="n">
        <v>-38713.31145</v>
      </c>
      <c r="S15" s="0" t="s">
        <v>22</v>
      </c>
      <c r="T15" s="0" t="s">
        <v>23</v>
      </c>
      <c r="U15" s="0" t="s">
        <v>29</v>
      </c>
      <c r="V15" s="0" t="s">
        <v>30</v>
      </c>
      <c r="W15" s="0" t="s">
        <v>69</v>
      </c>
      <c r="X15" s="0" t="n">
        <v>1</v>
      </c>
      <c r="Y15" s="0" t="n">
        <v>1</v>
      </c>
      <c r="Z15" s="0" t="n">
        <v>-40905.73</v>
      </c>
      <c r="AA15" s="0" t="n">
        <v>76036</v>
      </c>
      <c r="AB15" s="0" t="s">
        <v>70</v>
      </c>
      <c r="AC15" s="0" t="s">
        <v>72</v>
      </c>
      <c r="AD15" s="0" t="n">
        <v>3</v>
      </c>
      <c r="AE15" s="0" t="n">
        <v>0</v>
      </c>
      <c r="AF15" s="0" t="n">
        <v>75534.25</v>
      </c>
      <c r="AG15" s="0" t="n">
        <v>11538.99</v>
      </c>
      <c r="AH15" s="0" t="n">
        <v>1</v>
      </c>
      <c r="AI15" s="0" t="s">
        <v>71</v>
      </c>
    </row>
    <row r="16" customFormat="false" ht="12.8" hidden="false" customHeight="false" outlineLevel="0" collapsed="false">
      <c r="A16" s="0" t="n">
        <v>28280</v>
      </c>
      <c r="B16" s="0" t="n">
        <v>874</v>
      </c>
      <c r="C16" s="64" t="n">
        <v>37155</v>
      </c>
      <c r="D16" s="64" t="n">
        <v>37288</v>
      </c>
      <c r="E16" s="0" t="n">
        <v>9996801</v>
      </c>
      <c r="F16" s="0" t="s">
        <v>25</v>
      </c>
      <c r="G16" s="0" t="s">
        <v>69</v>
      </c>
      <c r="H16" s="0" t="n">
        <v>-1752.15</v>
      </c>
      <c r="I16" s="0" t="n">
        <v>78400</v>
      </c>
      <c r="J16" s="0" t="n">
        <v>77873.52</v>
      </c>
      <c r="K16" s="0" t="n">
        <v>78400</v>
      </c>
      <c r="L16" s="0" t="n">
        <v>-0.0225</v>
      </c>
      <c r="M16" s="0" t="n">
        <v>0.1</v>
      </c>
      <c r="N16" s="0" t="n">
        <v>0.1</v>
      </c>
      <c r="O16" s="0" t="n">
        <v>2.79</v>
      </c>
      <c r="P16" s="0" t="n">
        <v>-226576</v>
      </c>
      <c r="Q16" s="0" t="n">
        <v>9604</v>
      </c>
      <c r="R16" s="0" t="n">
        <v>9539.5062</v>
      </c>
      <c r="S16" s="0" t="s">
        <v>22</v>
      </c>
      <c r="T16" s="0" t="s">
        <v>23</v>
      </c>
      <c r="U16" s="0" t="s">
        <v>26</v>
      </c>
      <c r="V16" s="0" t="s">
        <v>27</v>
      </c>
      <c r="W16" s="0" t="s">
        <v>69</v>
      </c>
      <c r="X16" s="0" t="n">
        <v>1</v>
      </c>
      <c r="Y16" s="0" t="n">
        <v>1</v>
      </c>
      <c r="Z16" s="0" t="n">
        <v>-7982.04</v>
      </c>
      <c r="AA16" s="0" t="n">
        <v>222538</v>
      </c>
      <c r="AB16" s="0" t="s">
        <v>70</v>
      </c>
      <c r="AC16" s="0" t="s">
        <v>32</v>
      </c>
      <c r="AD16" s="0" t="n">
        <v>3</v>
      </c>
      <c r="AE16" s="0" t="n">
        <v>0</v>
      </c>
      <c r="AF16" s="0" t="n">
        <v>223380.18</v>
      </c>
      <c r="AG16" s="0" t="n">
        <v>0</v>
      </c>
      <c r="AH16" s="0" t="n">
        <v>1</v>
      </c>
    </row>
    <row r="17" customFormat="false" ht="12.8" hidden="false" customHeight="false" outlineLevel="0" collapsed="false">
      <c r="A17" s="0" t="n">
        <v>24545</v>
      </c>
      <c r="B17" s="0" t="n">
        <v>415</v>
      </c>
      <c r="C17" s="64" t="n">
        <v>37018</v>
      </c>
      <c r="D17" s="64" t="n">
        <v>37288</v>
      </c>
      <c r="E17" s="0" t="n">
        <v>9993196</v>
      </c>
      <c r="F17" s="0" t="s">
        <v>28</v>
      </c>
      <c r="G17" s="0" t="s">
        <v>69</v>
      </c>
      <c r="H17" s="0" t="n">
        <v>-273012.43</v>
      </c>
      <c r="I17" s="0" t="n">
        <v>-74286</v>
      </c>
      <c r="J17" s="0" t="n">
        <v>-73787.14</v>
      </c>
      <c r="K17" s="0" t="n">
        <v>74286</v>
      </c>
      <c r="L17" s="0" t="n">
        <v>3.7</v>
      </c>
      <c r="M17" s="0" t="n">
        <v>0.085</v>
      </c>
      <c r="N17" s="0" t="n">
        <v>0.085</v>
      </c>
      <c r="O17" s="0" t="n">
        <v>2.79</v>
      </c>
      <c r="P17" s="0" t="n">
        <v>213572.25</v>
      </c>
      <c r="Q17" s="0" t="n">
        <v>268543.89</v>
      </c>
      <c r="R17" s="0" t="n">
        <v>266740.5111</v>
      </c>
      <c r="S17" s="0" t="s">
        <v>22</v>
      </c>
      <c r="T17" s="0" t="s">
        <v>23</v>
      </c>
      <c r="U17" s="0" t="s">
        <v>29</v>
      </c>
      <c r="V17" s="0" t="s">
        <v>30</v>
      </c>
      <c r="W17" s="0" t="s">
        <v>69</v>
      </c>
      <c r="X17" s="0" t="n">
        <v>0</v>
      </c>
      <c r="Y17" s="0" t="n">
        <v>1</v>
      </c>
      <c r="Z17" s="0" t="n">
        <v>262313.29</v>
      </c>
      <c r="AA17" s="0" t="n">
        <v>492590</v>
      </c>
      <c r="AB17" s="0" t="s">
        <v>70</v>
      </c>
      <c r="AC17" s="0" t="s">
        <v>32</v>
      </c>
      <c r="AD17" s="0" t="n">
        <v>3</v>
      </c>
      <c r="AE17" s="0" t="n">
        <v>0</v>
      </c>
      <c r="AF17" s="0" t="n">
        <v>-488544.68</v>
      </c>
      <c r="AG17" s="0" t="n">
        <v>-73787.14</v>
      </c>
      <c r="AH17" s="0" t="n">
        <v>1</v>
      </c>
      <c r="AI17" s="0" t="s">
        <v>71</v>
      </c>
    </row>
    <row r="18" customFormat="false" ht="12.8" hidden="false" customHeight="false" outlineLevel="0" collapsed="false">
      <c r="A18" s="0" t="n">
        <v>28050</v>
      </c>
      <c r="B18" s="0" t="n">
        <v>857</v>
      </c>
      <c r="C18" s="64" t="n">
        <v>37140</v>
      </c>
      <c r="D18" s="64" t="n">
        <v>37288</v>
      </c>
      <c r="E18" s="0" t="n">
        <v>9996667</v>
      </c>
      <c r="F18" s="0" t="s">
        <v>28</v>
      </c>
      <c r="G18" s="0" t="s">
        <v>69</v>
      </c>
      <c r="H18" s="0" t="n">
        <v>-16080.75</v>
      </c>
      <c r="I18" s="0" t="n">
        <v>-59961</v>
      </c>
      <c r="J18" s="0" t="n">
        <v>-59558.34</v>
      </c>
      <c r="K18" s="0" t="n">
        <v>59961</v>
      </c>
      <c r="L18" s="0" t="n">
        <v>0.27</v>
      </c>
      <c r="M18" s="0" t="n">
        <v>0.085</v>
      </c>
      <c r="N18" s="0" t="n">
        <v>0.085</v>
      </c>
      <c r="O18" s="0" t="n">
        <v>2.79</v>
      </c>
      <c r="P18" s="0" t="n">
        <v>172387.875</v>
      </c>
      <c r="Q18" s="0" t="n">
        <v>11092.785</v>
      </c>
      <c r="R18" s="0" t="n">
        <v>11018.2929</v>
      </c>
      <c r="S18" s="0" t="s">
        <v>22</v>
      </c>
      <c r="T18" s="0" t="s">
        <v>23</v>
      </c>
      <c r="U18" s="0" t="s">
        <v>29</v>
      </c>
      <c r="V18" s="0" t="s">
        <v>30</v>
      </c>
      <c r="W18" s="0" t="s">
        <v>69</v>
      </c>
      <c r="X18" s="0" t="n">
        <v>0</v>
      </c>
      <c r="Y18" s="0" t="n">
        <v>1</v>
      </c>
      <c r="Z18" s="0" t="n">
        <v>7444.79</v>
      </c>
      <c r="AA18" s="0" t="n">
        <v>191935</v>
      </c>
      <c r="AB18" s="0" t="s">
        <v>70</v>
      </c>
      <c r="AC18" s="0" t="s">
        <v>32</v>
      </c>
      <c r="AD18" s="0" t="n">
        <v>3</v>
      </c>
      <c r="AE18" s="0" t="n">
        <v>0</v>
      </c>
      <c r="AF18" s="0" t="n">
        <v>-190050.67</v>
      </c>
      <c r="AG18" s="0" t="n">
        <v>-59558.34</v>
      </c>
      <c r="AH18" s="0" t="n">
        <v>1</v>
      </c>
    </row>
    <row r="19" customFormat="false" ht="12.8" hidden="false" customHeight="false" outlineLevel="0" collapsed="false">
      <c r="A19" s="0" t="n">
        <v>24196</v>
      </c>
      <c r="B19" s="0" t="n">
        <v>362</v>
      </c>
      <c r="C19" s="64" t="n">
        <v>36998</v>
      </c>
      <c r="D19" s="64" t="n">
        <v>37288</v>
      </c>
      <c r="E19" s="0" t="n">
        <v>9992868</v>
      </c>
      <c r="F19" s="0" t="s">
        <v>28</v>
      </c>
      <c r="G19" s="0" t="s">
        <v>69</v>
      </c>
      <c r="H19" s="0" t="n">
        <v>627475.22</v>
      </c>
      <c r="I19" s="0" t="n">
        <v>93105</v>
      </c>
      <c r="J19" s="0" t="n">
        <v>92479.77</v>
      </c>
      <c r="K19" s="0" t="n">
        <v>93105</v>
      </c>
      <c r="L19" s="0" t="n">
        <v>6.785</v>
      </c>
      <c r="M19" s="0" t="n">
        <v>0.335</v>
      </c>
      <c r="N19" s="0" t="n">
        <v>3.125</v>
      </c>
      <c r="O19" s="0" t="n">
        <v>2.79</v>
      </c>
      <c r="P19" s="0" t="n">
        <v>-290953.125</v>
      </c>
      <c r="Q19" s="0" t="n">
        <v>-340764.3</v>
      </c>
      <c r="R19" s="0" t="n">
        <v>-338475.9582</v>
      </c>
      <c r="S19" s="0" t="s">
        <v>31</v>
      </c>
      <c r="T19" s="0" t="s">
        <v>23</v>
      </c>
      <c r="U19" s="0" t="s">
        <v>32</v>
      </c>
      <c r="V19" s="0" t="s">
        <v>30</v>
      </c>
      <c r="W19" s="0" t="s">
        <v>69</v>
      </c>
      <c r="X19" s="0" t="n">
        <v>1</v>
      </c>
      <c r="Y19" s="0" t="n">
        <v>1</v>
      </c>
      <c r="Z19" s="0" t="n">
        <v>-356417.02</v>
      </c>
      <c r="AA19" s="0" t="n">
        <v>-358826.67</v>
      </c>
      <c r="AB19" s="0" t="s">
        <v>70</v>
      </c>
      <c r="AC19" s="0" t="s">
        <v>72</v>
      </c>
      <c r="AD19" s="0" t="n">
        <v>3</v>
      </c>
      <c r="AE19" s="0" t="n">
        <v>92479.77</v>
      </c>
      <c r="AF19" s="0" t="n">
        <v>627475.22</v>
      </c>
      <c r="AG19" s="0" t="n">
        <v>92479.77</v>
      </c>
      <c r="AH19" s="0" t="n">
        <v>1</v>
      </c>
      <c r="AI19" s="0" t="s">
        <v>73</v>
      </c>
    </row>
    <row r="20" customFormat="false" ht="12.8" hidden="false" customHeight="false" outlineLevel="0" collapsed="false">
      <c r="A20" s="0" t="n">
        <v>24197</v>
      </c>
      <c r="B20" s="0" t="n">
        <v>362</v>
      </c>
      <c r="C20" s="64" t="n">
        <v>36998</v>
      </c>
      <c r="D20" s="64" t="n">
        <v>37288</v>
      </c>
      <c r="E20" s="0" t="n">
        <v>9992868</v>
      </c>
      <c r="F20" s="0" t="s">
        <v>28</v>
      </c>
      <c r="G20" s="0" t="s">
        <v>69</v>
      </c>
      <c r="H20" s="0" t="n">
        <v>498441.97</v>
      </c>
      <c r="I20" s="0" t="n">
        <v>73959</v>
      </c>
      <c r="J20" s="0" t="n">
        <v>73462.34</v>
      </c>
      <c r="K20" s="0" t="n">
        <v>73959</v>
      </c>
      <c r="L20" s="0" t="n">
        <v>6.785</v>
      </c>
      <c r="M20" s="0" t="n">
        <v>0.335</v>
      </c>
      <c r="N20" s="0" t="n">
        <v>3.125</v>
      </c>
      <c r="O20" s="0" t="n">
        <v>2.79</v>
      </c>
      <c r="P20" s="0" t="n">
        <v>-231121.875</v>
      </c>
      <c r="Q20" s="0" t="n">
        <v>-270689.94</v>
      </c>
      <c r="R20" s="0" t="n">
        <v>-268872.1644</v>
      </c>
      <c r="S20" s="0" t="s">
        <v>31</v>
      </c>
      <c r="T20" s="0" t="s">
        <v>23</v>
      </c>
      <c r="U20" s="0" t="s">
        <v>32</v>
      </c>
      <c r="V20" s="0" t="s">
        <v>30</v>
      </c>
      <c r="W20" s="0" t="s">
        <v>69</v>
      </c>
      <c r="X20" s="0" t="n">
        <v>1</v>
      </c>
      <c r="Y20" s="0" t="n">
        <v>1</v>
      </c>
      <c r="Z20" s="0" t="n">
        <v>-283123.86</v>
      </c>
      <c r="AA20" s="0" t="n">
        <v>-285037.99</v>
      </c>
      <c r="AB20" s="0" t="s">
        <v>70</v>
      </c>
      <c r="AC20" s="0" t="s">
        <v>32</v>
      </c>
      <c r="AD20" s="0" t="n">
        <v>3</v>
      </c>
      <c r="AE20" s="0" t="n">
        <v>73462.34</v>
      </c>
      <c r="AF20" s="0" t="n">
        <v>498441.97</v>
      </c>
      <c r="AG20" s="0" t="n">
        <v>73462.34</v>
      </c>
      <c r="AH20" s="0" t="n">
        <v>1</v>
      </c>
      <c r="AI20" s="0" t="s">
        <v>73</v>
      </c>
    </row>
    <row r="21" customFormat="false" ht="12.8" hidden="false" customHeight="false" outlineLevel="0" collapsed="false">
      <c r="A21" s="0" t="n">
        <v>24221</v>
      </c>
      <c r="B21" s="0" t="n">
        <v>415</v>
      </c>
      <c r="C21" s="64" t="n">
        <v>36999</v>
      </c>
      <c r="D21" s="64" t="n">
        <v>37288</v>
      </c>
      <c r="E21" s="0" t="n">
        <v>9993197</v>
      </c>
      <c r="F21" s="0" t="s">
        <v>28</v>
      </c>
      <c r="G21" s="0" t="s">
        <v>69</v>
      </c>
      <c r="H21" s="0" t="n">
        <v>39614.48</v>
      </c>
      <c r="I21" s="0" t="n">
        <v>10779</v>
      </c>
      <c r="J21" s="0" t="n">
        <v>10706.62</v>
      </c>
      <c r="K21" s="0" t="n">
        <v>10779</v>
      </c>
      <c r="L21" s="0" t="n">
        <v>3.7</v>
      </c>
      <c r="M21" s="0" t="n">
        <v>0.335</v>
      </c>
      <c r="N21" s="0" t="n">
        <v>0.335</v>
      </c>
      <c r="O21" s="0" t="n">
        <v>2.79</v>
      </c>
      <c r="P21" s="0" t="n">
        <v>-33684.375</v>
      </c>
      <c r="Q21" s="0" t="n">
        <v>-36271.335</v>
      </c>
      <c r="R21" s="0" t="n">
        <v>-36027.7763</v>
      </c>
      <c r="S21" s="0" t="s">
        <v>22</v>
      </c>
      <c r="T21" s="0" t="s">
        <v>23</v>
      </c>
      <c r="U21" s="0" t="s">
        <v>29</v>
      </c>
      <c r="V21" s="0" t="s">
        <v>30</v>
      </c>
      <c r="W21" s="0" t="s">
        <v>69</v>
      </c>
      <c r="X21" s="0" t="n">
        <v>1</v>
      </c>
      <c r="Y21" s="0" t="n">
        <v>1</v>
      </c>
      <c r="Z21" s="0" t="n">
        <v>-38062.02</v>
      </c>
      <c r="AA21" s="0" t="n">
        <v>71475</v>
      </c>
      <c r="AB21" s="0" t="s">
        <v>70</v>
      </c>
      <c r="AC21" s="0" t="s">
        <v>72</v>
      </c>
      <c r="AD21" s="0" t="n">
        <v>3</v>
      </c>
      <c r="AE21" s="0" t="n">
        <v>0</v>
      </c>
      <c r="AF21" s="0" t="n">
        <v>70888.5</v>
      </c>
      <c r="AG21" s="0" t="n">
        <v>10706.62</v>
      </c>
      <c r="AH21" s="0" t="n">
        <v>1</v>
      </c>
      <c r="AI21" s="0" t="s">
        <v>71</v>
      </c>
    </row>
    <row r="22" customFormat="false" ht="12.8" hidden="false" customHeight="false" outlineLevel="0" collapsed="false">
      <c r="A22" s="0" t="n">
        <v>28280</v>
      </c>
      <c r="B22" s="0" t="n">
        <v>874</v>
      </c>
      <c r="C22" s="64" t="n">
        <v>37155</v>
      </c>
      <c r="D22" s="64" t="n">
        <v>37316</v>
      </c>
      <c r="E22" s="0" t="n">
        <v>9996801</v>
      </c>
      <c r="F22" s="0" t="s">
        <v>25</v>
      </c>
      <c r="G22" s="0" t="s">
        <v>69</v>
      </c>
      <c r="H22" s="0" t="n">
        <v>-1937.04</v>
      </c>
      <c r="I22" s="0" t="n">
        <v>86800</v>
      </c>
      <c r="J22" s="0" t="n">
        <v>86090.7</v>
      </c>
      <c r="K22" s="0" t="n">
        <v>86800</v>
      </c>
      <c r="L22" s="0" t="n">
        <v>-0.0225</v>
      </c>
      <c r="M22" s="0" t="n">
        <v>0.1</v>
      </c>
      <c r="N22" s="0" t="n">
        <v>0.1</v>
      </c>
      <c r="O22" s="0" t="n">
        <v>2.79</v>
      </c>
      <c r="P22" s="0" t="n">
        <v>-250852</v>
      </c>
      <c r="Q22" s="0" t="n">
        <v>10633</v>
      </c>
      <c r="R22" s="0" t="n">
        <v>10546.11075</v>
      </c>
      <c r="S22" s="0" t="s">
        <v>22</v>
      </c>
      <c r="T22" s="0" t="s">
        <v>23</v>
      </c>
      <c r="U22" s="0" t="s">
        <v>26</v>
      </c>
      <c r="V22" s="0" t="s">
        <v>27</v>
      </c>
      <c r="W22" s="0" t="s">
        <v>69</v>
      </c>
      <c r="X22" s="0" t="n">
        <v>1</v>
      </c>
      <c r="Y22" s="0" t="n">
        <v>1</v>
      </c>
      <c r="Z22" s="0" t="n">
        <v>-7963.39</v>
      </c>
      <c r="AA22" s="0" t="n">
        <v>248378</v>
      </c>
      <c r="AB22" s="0" t="s">
        <v>70</v>
      </c>
      <c r="AC22" s="0" t="s">
        <v>32</v>
      </c>
      <c r="AD22" s="0" t="n">
        <v>3</v>
      </c>
      <c r="AE22" s="0" t="n">
        <v>0</v>
      </c>
      <c r="AF22" s="0" t="n">
        <v>247209.43</v>
      </c>
      <c r="AG22" s="0" t="n">
        <v>0</v>
      </c>
      <c r="AH22" s="0" t="n">
        <v>1</v>
      </c>
    </row>
    <row r="23" customFormat="false" ht="12.8" hidden="false" customHeight="false" outlineLevel="0" collapsed="false">
      <c r="A23" s="0" t="n">
        <v>24545</v>
      </c>
      <c r="B23" s="0" t="n">
        <v>415</v>
      </c>
      <c r="C23" s="64" t="n">
        <v>37018</v>
      </c>
      <c r="D23" s="64" t="n">
        <v>37316</v>
      </c>
      <c r="E23" s="0" t="n">
        <v>9993196</v>
      </c>
      <c r="F23" s="0" t="s">
        <v>28</v>
      </c>
      <c r="G23" s="0" t="s">
        <v>69</v>
      </c>
      <c r="H23" s="0" t="n">
        <v>-251566.04</v>
      </c>
      <c r="I23" s="0" t="n">
        <v>-68551</v>
      </c>
      <c r="J23" s="0" t="n">
        <v>-67990.82</v>
      </c>
      <c r="K23" s="0" t="n">
        <v>68551</v>
      </c>
      <c r="L23" s="0" t="n">
        <v>3.7</v>
      </c>
      <c r="M23" s="0" t="n">
        <v>0.07</v>
      </c>
      <c r="N23" s="0" t="n">
        <v>0.0699999999999998</v>
      </c>
      <c r="O23" s="0" t="n">
        <v>2.79</v>
      </c>
      <c r="P23" s="0" t="n">
        <v>196055.86</v>
      </c>
      <c r="Q23" s="0" t="n">
        <v>248840.13</v>
      </c>
      <c r="R23" s="0" t="n">
        <v>246806.6766</v>
      </c>
      <c r="S23" s="0" t="s">
        <v>22</v>
      </c>
      <c r="T23" s="0" t="s">
        <v>23</v>
      </c>
      <c r="U23" s="0" t="s">
        <v>29</v>
      </c>
      <c r="V23" s="0" t="s">
        <v>30</v>
      </c>
      <c r="W23" s="0" t="s">
        <v>69</v>
      </c>
      <c r="X23" s="0" t="n">
        <v>0</v>
      </c>
      <c r="Y23" s="0" t="n">
        <v>1</v>
      </c>
      <c r="Z23" s="0" t="n">
        <v>242727.23</v>
      </c>
      <c r="AA23" s="0" t="n">
        <v>454424</v>
      </c>
      <c r="AB23" s="0" t="s">
        <v>70</v>
      </c>
      <c r="AC23" s="0" t="s">
        <v>32</v>
      </c>
      <c r="AD23" s="0" t="n">
        <v>3</v>
      </c>
      <c r="AE23" s="0" t="n">
        <v>0</v>
      </c>
      <c r="AF23" s="0" t="n">
        <v>-450031.24</v>
      </c>
      <c r="AG23" s="0" t="n">
        <v>-67990.82</v>
      </c>
      <c r="AH23" s="0" t="n">
        <v>1</v>
      </c>
      <c r="AI23" s="0" t="s">
        <v>71</v>
      </c>
    </row>
    <row r="24" customFormat="false" ht="12.8" hidden="false" customHeight="false" outlineLevel="0" collapsed="false">
      <c r="A24" s="0" t="n">
        <v>28050</v>
      </c>
      <c r="B24" s="0" t="n">
        <v>857</v>
      </c>
      <c r="C24" s="64" t="n">
        <v>37140</v>
      </c>
      <c r="D24" s="64" t="n">
        <v>37316</v>
      </c>
      <c r="E24" s="0" t="n">
        <v>9996667</v>
      </c>
      <c r="F24" s="0" t="s">
        <v>28</v>
      </c>
      <c r="G24" s="0" t="s">
        <v>69</v>
      </c>
      <c r="H24" s="0" t="n">
        <v>-14735.88</v>
      </c>
      <c r="I24" s="0" t="n">
        <v>-55027</v>
      </c>
      <c r="J24" s="0" t="n">
        <v>-54577.34</v>
      </c>
      <c r="K24" s="0" t="n">
        <v>55027</v>
      </c>
      <c r="L24" s="0" t="n">
        <v>0.27</v>
      </c>
      <c r="M24" s="0" t="n">
        <v>0.07</v>
      </c>
      <c r="N24" s="0" t="n">
        <v>0.07</v>
      </c>
      <c r="O24" s="0" t="n">
        <v>2.79</v>
      </c>
      <c r="P24" s="0" t="n">
        <v>157377.22</v>
      </c>
      <c r="Q24" s="0" t="n">
        <v>11005.4</v>
      </c>
      <c r="R24" s="0" t="n">
        <v>10915.468</v>
      </c>
      <c r="S24" s="0" t="s">
        <v>22</v>
      </c>
      <c r="T24" s="0" t="s">
        <v>23</v>
      </c>
      <c r="U24" s="0" t="s">
        <v>29</v>
      </c>
      <c r="V24" s="0" t="s">
        <v>30</v>
      </c>
      <c r="W24" s="0" t="s">
        <v>69</v>
      </c>
      <c r="X24" s="0" t="n">
        <v>0</v>
      </c>
      <c r="Y24" s="0" t="n">
        <v>1</v>
      </c>
      <c r="Z24" s="0" t="n">
        <v>7640.83</v>
      </c>
      <c r="AA24" s="0" t="n">
        <v>176031</v>
      </c>
      <c r="AB24" s="0" t="s">
        <v>70</v>
      </c>
      <c r="AC24" s="0" t="s">
        <v>32</v>
      </c>
      <c r="AD24" s="0" t="n">
        <v>3</v>
      </c>
      <c r="AE24" s="0" t="n">
        <v>0</v>
      </c>
      <c r="AF24" s="0" t="n">
        <v>-174047.12</v>
      </c>
      <c r="AG24" s="0" t="n">
        <v>-54577.34</v>
      </c>
      <c r="AH24" s="0" t="n">
        <v>1</v>
      </c>
    </row>
    <row r="25" customFormat="false" ht="12.8" hidden="false" customHeight="false" outlineLevel="0" collapsed="false">
      <c r="A25" s="0" t="n">
        <v>24196</v>
      </c>
      <c r="B25" s="0" t="n">
        <v>362</v>
      </c>
      <c r="C25" s="64" t="n">
        <v>36998</v>
      </c>
      <c r="D25" s="64" t="n">
        <v>37316</v>
      </c>
      <c r="E25" s="0" t="n">
        <v>9992868</v>
      </c>
      <c r="F25" s="0" t="s">
        <v>28</v>
      </c>
      <c r="G25" s="0" t="s">
        <v>69</v>
      </c>
      <c r="H25" s="0" t="n">
        <v>565551.8</v>
      </c>
      <c r="I25" s="0" t="n">
        <v>84040</v>
      </c>
      <c r="J25" s="0" t="n">
        <v>83353.25</v>
      </c>
      <c r="K25" s="0" t="n">
        <v>84040</v>
      </c>
      <c r="L25" s="0" t="n">
        <v>6.785</v>
      </c>
      <c r="M25" s="0" t="n">
        <v>0.32</v>
      </c>
      <c r="N25" s="0" t="n">
        <v>3.11</v>
      </c>
      <c r="O25" s="0" t="n">
        <v>2.79</v>
      </c>
      <c r="P25" s="0" t="n">
        <v>-261364.4</v>
      </c>
      <c r="Q25" s="0" t="n">
        <v>-308847</v>
      </c>
      <c r="R25" s="0" t="n">
        <v>-306323.19375</v>
      </c>
      <c r="S25" s="0" t="s">
        <v>31</v>
      </c>
      <c r="T25" s="0" t="s">
        <v>23</v>
      </c>
      <c r="U25" s="0" t="s">
        <v>32</v>
      </c>
      <c r="V25" s="0" t="s">
        <v>30</v>
      </c>
      <c r="W25" s="0" t="s">
        <v>69</v>
      </c>
      <c r="X25" s="0" t="n">
        <v>1</v>
      </c>
      <c r="Y25" s="0" t="n">
        <v>1</v>
      </c>
      <c r="Z25" s="0" t="n">
        <v>-321410.13</v>
      </c>
      <c r="AA25" s="0" t="n">
        <v>-324058.24</v>
      </c>
      <c r="AB25" s="0" t="s">
        <v>70</v>
      </c>
      <c r="AC25" s="0" t="s">
        <v>72</v>
      </c>
      <c r="AD25" s="0" t="n">
        <v>3</v>
      </c>
      <c r="AE25" s="0" t="n">
        <v>83353.25</v>
      </c>
      <c r="AF25" s="0" t="n">
        <v>565551.8</v>
      </c>
      <c r="AG25" s="0" t="n">
        <v>83353.25</v>
      </c>
      <c r="AH25" s="0" t="n">
        <v>1</v>
      </c>
      <c r="AI25" s="0" t="s">
        <v>73</v>
      </c>
    </row>
    <row r="26" customFormat="false" ht="12.8" hidden="false" customHeight="false" outlineLevel="0" collapsed="false">
      <c r="A26" s="0" t="n">
        <v>24197</v>
      </c>
      <c r="B26" s="0" t="n">
        <v>362</v>
      </c>
      <c r="C26" s="64" t="n">
        <v>36998</v>
      </c>
      <c r="D26" s="64" t="n">
        <v>37316</v>
      </c>
      <c r="E26" s="0" t="n">
        <v>9992868</v>
      </c>
      <c r="F26" s="0" t="s">
        <v>28</v>
      </c>
      <c r="G26" s="0" t="s">
        <v>69</v>
      </c>
      <c r="H26" s="0" t="n">
        <v>459137.34</v>
      </c>
      <c r="I26" s="0" t="n">
        <v>68227</v>
      </c>
      <c r="J26" s="0" t="n">
        <v>67669.47</v>
      </c>
      <c r="K26" s="0" t="n">
        <v>68227</v>
      </c>
      <c r="L26" s="0" t="n">
        <v>6.785</v>
      </c>
      <c r="M26" s="0" t="n">
        <v>0.32</v>
      </c>
      <c r="N26" s="0" t="n">
        <v>3.11</v>
      </c>
      <c r="O26" s="0" t="n">
        <v>2.79</v>
      </c>
      <c r="P26" s="0" t="n">
        <v>-212185.97</v>
      </c>
      <c r="Q26" s="0" t="n">
        <v>-250734.225</v>
      </c>
      <c r="R26" s="0" t="n">
        <v>-248685.30225</v>
      </c>
      <c r="S26" s="0" t="s">
        <v>31</v>
      </c>
      <c r="T26" s="0" t="s">
        <v>23</v>
      </c>
      <c r="U26" s="0" t="s">
        <v>32</v>
      </c>
      <c r="V26" s="0" t="s">
        <v>30</v>
      </c>
      <c r="W26" s="0" t="s">
        <v>69</v>
      </c>
      <c r="X26" s="0" t="n">
        <v>1</v>
      </c>
      <c r="Y26" s="0" t="n">
        <v>1</v>
      </c>
      <c r="Z26" s="0" t="n">
        <v>-260933.47</v>
      </c>
      <c r="AA26" s="0" t="n">
        <v>-263083.31</v>
      </c>
      <c r="AB26" s="0" t="s">
        <v>70</v>
      </c>
      <c r="AC26" s="0" t="s">
        <v>32</v>
      </c>
      <c r="AD26" s="0" t="n">
        <v>3</v>
      </c>
      <c r="AE26" s="0" t="n">
        <v>67669.47</v>
      </c>
      <c r="AF26" s="0" t="n">
        <v>459137.34</v>
      </c>
      <c r="AG26" s="0" t="n">
        <v>67669.47</v>
      </c>
      <c r="AH26" s="0" t="n">
        <v>1</v>
      </c>
      <c r="AI26" s="0" t="s">
        <v>73</v>
      </c>
    </row>
    <row r="27" customFormat="false" ht="12.8" hidden="false" customHeight="false" outlineLevel="0" collapsed="false">
      <c r="A27" s="0" t="n">
        <v>24221</v>
      </c>
      <c r="B27" s="0" t="n">
        <v>415</v>
      </c>
      <c r="C27" s="64" t="n">
        <v>36999</v>
      </c>
      <c r="D27" s="64" t="n">
        <v>37316</v>
      </c>
      <c r="E27" s="0" t="n">
        <v>9993197</v>
      </c>
      <c r="F27" s="0" t="s">
        <v>28</v>
      </c>
      <c r="G27" s="0" t="s">
        <v>69</v>
      </c>
      <c r="H27" s="0" t="n">
        <v>40341.72</v>
      </c>
      <c r="I27" s="0" t="n">
        <v>10993</v>
      </c>
      <c r="J27" s="0" t="n">
        <v>10903.17</v>
      </c>
      <c r="K27" s="0" t="n">
        <v>10993</v>
      </c>
      <c r="L27" s="0" t="n">
        <v>3.7</v>
      </c>
      <c r="M27" s="0" t="n">
        <v>0.32</v>
      </c>
      <c r="N27" s="0" t="n">
        <v>0.32</v>
      </c>
      <c r="O27" s="0" t="n">
        <v>2.79</v>
      </c>
      <c r="P27" s="0" t="n">
        <v>-34188.23</v>
      </c>
      <c r="Q27" s="0" t="n">
        <v>-37156.34</v>
      </c>
      <c r="R27" s="0" t="n">
        <v>-36852.7146</v>
      </c>
      <c r="S27" s="0" t="s">
        <v>22</v>
      </c>
      <c r="T27" s="0" t="s">
        <v>23</v>
      </c>
      <c r="U27" s="0" t="s">
        <v>29</v>
      </c>
      <c r="V27" s="0" t="s">
        <v>30</v>
      </c>
      <c r="W27" s="0" t="s">
        <v>69</v>
      </c>
      <c r="X27" s="0" t="n">
        <v>1</v>
      </c>
      <c r="Y27" s="0" t="n">
        <v>1</v>
      </c>
      <c r="Z27" s="0" t="n">
        <v>-38924.31</v>
      </c>
      <c r="AA27" s="0" t="n">
        <v>72872</v>
      </c>
      <c r="AB27" s="0" t="s">
        <v>70</v>
      </c>
      <c r="AC27" s="0" t="s">
        <v>72</v>
      </c>
      <c r="AD27" s="0" t="n">
        <v>3</v>
      </c>
      <c r="AE27" s="0" t="n">
        <v>0</v>
      </c>
      <c r="AF27" s="0" t="n">
        <v>72168.07</v>
      </c>
      <c r="AG27" s="0" t="n">
        <v>10903.17</v>
      </c>
      <c r="AH27" s="0" t="n">
        <v>1</v>
      </c>
      <c r="AI27" s="0" t="s">
        <v>71</v>
      </c>
    </row>
    <row r="28" customFormat="false" ht="12.8" hidden="false" customHeight="false" outlineLevel="0" collapsed="false">
      <c r="A28" s="0" t="n">
        <v>24545</v>
      </c>
      <c r="B28" s="0" t="n">
        <v>415</v>
      </c>
      <c r="C28" s="64" t="n">
        <v>37018</v>
      </c>
      <c r="D28" s="64" t="n">
        <v>37347</v>
      </c>
      <c r="E28" s="0" t="n">
        <v>9993196</v>
      </c>
      <c r="F28" s="0" t="s">
        <v>28</v>
      </c>
      <c r="G28" s="0" t="s">
        <v>69</v>
      </c>
      <c r="H28" s="0" t="n">
        <v>-182198.1</v>
      </c>
      <c r="I28" s="0" t="n">
        <v>-49718</v>
      </c>
      <c r="J28" s="0" t="n">
        <v>-49242.73</v>
      </c>
      <c r="K28" s="0" t="n">
        <v>49718</v>
      </c>
      <c r="L28" s="0" t="n">
        <v>3.7</v>
      </c>
      <c r="M28" s="0" t="n">
        <v>0</v>
      </c>
      <c r="N28" s="0" t="n">
        <v>0</v>
      </c>
      <c r="O28" s="0" t="n">
        <v>2.77</v>
      </c>
      <c r="P28" s="0" t="n">
        <v>137718.86</v>
      </c>
      <c r="Q28" s="0" t="n">
        <v>183956.6</v>
      </c>
      <c r="R28" s="0" t="n">
        <v>182198.101</v>
      </c>
      <c r="S28" s="0" t="s">
        <v>22</v>
      </c>
      <c r="T28" s="0" t="s">
        <v>23</v>
      </c>
      <c r="U28" s="0" t="s">
        <v>29</v>
      </c>
      <c r="V28" s="0" t="s">
        <v>30</v>
      </c>
      <c r="W28" s="0" t="s">
        <v>69</v>
      </c>
      <c r="X28" s="0" t="n">
        <v>0</v>
      </c>
      <c r="Y28" s="0" t="n">
        <v>1</v>
      </c>
      <c r="Z28" s="0" t="n">
        <v>178258.68</v>
      </c>
      <c r="AA28" s="0" t="n">
        <v>325106</v>
      </c>
      <c r="AB28" s="0" t="s">
        <v>70</v>
      </c>
      <c r="AC28" s="0" t="s">
        <v>32</v>
      </c>
      <c r="AD28" s="0" t="n">
        <v>3</v>
      </c>
      <c r="AE28" s="0" t="n">
        <v>0</v>
      </c>
      <c r="AF28" s="0" t="n">
        <v>-320520.92</v>
      </c>
      <c r="AG28" s="0" t="n">
        <v>-49242.73</v>
      </c>
      <c r="AH28" s="0" t="n">
        <v>1</v>
      </c>
      <c r="AI28" s="0" t="s">
        <v>71</v>
      </c>
    </row>
    <row r="29" customFormat="false" ht="12.8" hidden="false" customHeight="false" outlineLevel="0" collapsed="false">
      <c r="A29" s="0" t="n">
        <v>28050</v>
      </c>
      <c r="B29" s="0" t="n">
        <v>857</v>
      </c>
      <c r="C29" s="64" t="n">
        <v>37140</v>
      </c>
      <c r="D29" s="64" t="n">
        <v>37347</v>
      </c>
      <c r="E29" s="0" t="n">
        <v>9996667</v>
      </c>
      <c r="F29" s="0" t="s">
        <v>28</v>
      </c>
      <c r="G29" s="0" t="s">
        <v>69</v>
      </c>
      <c r="H29" s="0" t="n">
        <v>-10177.97</v>
      </c>
      <c r="I29" s="0" t="n">
        <v>-38060</v>
      </c>
      <c r="J29" s="0" t="n">
        <v>-37696.17</v>
      </c>
      <c r="K29" s="0" t="n">
        <v>38060</v>
      </c>
      <c r="L29" s="0" t="n">
        <v>0.27</v>
      </c>
      <c r="M29" s="0" t="n">
        <v>0</v>
      </c>
      <c r="N29" s="0" t="n">
        <v>0</v>
      </c>
      <c r="O29" s="0" t="n">
        <v>2.77</v>
      </c>
      <c r="P29" s="0" t="n">
        <v>105426.2</v>
      </c>
      <c r="Q29" s="0" t="n">
        <v>10276.2</v>
      </c>
      <c r="R29" s="0" t="n">
        <v>10177.9659</v>
      </c>
      <c r="S29" s="0" t="s">
        <v>22</v>
      </c>
      <c r="T29" s="0" t="s">
        <v>23</v>
      </c>
      <c r="U29" s="0" t="s">
        <v>29</v>
      </c>
      <c r="V29" s="0" t="s">
        <v>30</v>
      </c>
      <c r="W29" s="0" t="s">
        <v>69</v>
      </c>
      <c r="X29" s="0" t="n">
        <v>0</v>
      </c>
      <c r="Y29" s="0" t="n">
        <v>1</v>
      </c>
      <c r="Z29" s="0" t="n">
        <v>7162.27</v>
      </c>
      <c r="AA29" s="0" t="n">
        <v>118328</v>
      </c>
      <c r="AB29" s="0" t="s">
        <v>70</v>
      </c>
      <c r="AC29" s="0" t="s">
        <v>32</v>
      </c>
      <c r="AD29" s="0" t="n">
        <v>3</v>
      </c>
      <c r="AE29" s="0" t="n">
        <v>0</v>
      </c>
      <c r="AF29" s="0" t="n">
        <v>-116066.51</v>
      </c>
      <c r="AG29" s="0" t="n">
        <v>-37696.17</v>
      </c>
      <c r="AH29" s="0" t="n">
        <v>1</v>
      </c>
    </row>
    <row r="30" customFormat="false" ht="12.8" hidden="false" customHeight="false" outlineLevel="0" collapsed="false">
      <c r="A30" s="0" t="n">
        <v>24196</v>
      </c>
      <c r="B30" s="0" t="n">
        <v>362</v>
      </c>
      <c r="C30" s="64" t="n">
        <v>36998</v>
      </c>
      <c r="D30" s="64" t="n">
        <v>37347</v>
      </c>
      <c r="E30" s="0" t="n">
        <v>9992868</v>
      </c>
      <c r="F30" s="0" t="s">
        <v>28</v>
      </c>
      <c r="G30" s="0" t="s">
        <v>69</v>
      </c>
      <c r="H30" s="0" t="n">
        <v>399814.72</v>
      </c>
      <c r="I30" s="0" t="n">
        <v>59495</v>
      </c>
      <c r="J30" s="0" t="n">
        <v>58926.27</v>
      </c>
      <c r="K30" s="0" t="n">
        <v>59495</v>
      </c>
      <c r="L30" s="0" t="n">
        <v>6.785</v>
      </c>
      <c r="M30" s="0" t="n">
        <v>0.25</v>
      </c>
      <c r="N30" s="0" t="n">
        <v>3.02</v>
      </c>
      <c r="O30" s="0" t="n">
        <v>2.77</v>
      </c>
      <c r="P30" s="0" t="n">
        <v>-179674.9</v>
      </c>
      <c r="Q30" s="0" t="n">
        <v>-223998.675</v>
      </c>
      <c r="R30" s="0" t="n">
        <v>-221857.40655</v>
      </c>
      <c r="S30" s="0" t="s">
        <v>31</v>
      </c>
      <c r="T30" s="0" t="s">
        <v>23</v>
      </c>
      <c r="U30" s="0" t="s">
        <v>32</v>
      </c>
      <c r="V30" s="0" t="s">
        <v>30</v>
      </c>
      <c r="W30" s="0" t="s">
        <v>69</v>
      </c>
      <c r="X30" s="0" t="n">
        <v>1</v>
      </c>
      <c r="Y30" s="0" t="n">
        <v>1</v>
      </c>
      <c r="Z30" s="0" t="n">
        <v>-232523.05</v>
      </c>
      <c r="AA30" s="0" t="n">
        <v>-234767.27</v>
      </c>
      <c r="AB30" s="0" t="s">
        <v>70</v>
      </c>
      <c r="AC30" s="0" t="s">
        <v>72</v>
      </c>
      <c r="AD30" s="0" t="n">
        <v>3</v>
      </c>
      <c r="AE30" s="0" t="n">
        <v>58926.27</v>
      </c>
      <c r="AF30" s="0" t="n">
        <v>399814.72</v>
      </c>
      <c r="AG30" s="0" t="n">
        <v>58926.27</v>
      </c>
      <c r="AH30" s="0" t="n">
        <v>1</v>
      </c>
      <c r="AI30" s="0" t="s">
        <v>73</v>
      </c>
    </row>
    <row r="31" customFormat="false" ht="12.8" hidden="false" customHeight="false" outlineLevel="0" collapsed="false">
      <c r="A31" s="0" t="n">
        <v>24197</v>
      </c>
      <c r="B31" s="0" t="n">
        <v>362</v>
      </c>
      <c r="C31" s="64" t="n">
        <v>36998</v>
      </c>
      <c r="D31" s="64" t="n">
        <v>37347</v>
      </c>
      <c r="E31" s="0" t="n">
        <v>9992868</v>
      </c>
      <c r="F31" s="0" t="s">
        <v>28</v>
      </c>
      <c r="G31" s="0" t="s">
        <v>69</v>
      </c>
      <c r="H31" s="0" t="n">
        <v>332593.16</v>
      </c>
      <c r="I31" s="0" t="n">
        <v>49492</v>
      </c>
      <c r="J31" s="0" t="n">
        <v>49018.89</v>
      </c>
      <c r="K31" s="0" t="n">
        <v>49492</v>
      </c>
      <c r="L31" s="0" t="n">
        <v>6.785</v>
      </c>
      <c r="M31" s="0" t="n">
        <v>0.25</v>
      </c>
      <c r="N31" s="0" t="n">
        <v>3.02</v>
      </c>
      <c r="O31" s="0" t="n">
        <v>2.77</v>
      </c>
      <c r="P31" s="0" t="n">
        <v>-149465.84</v>
      </c>
      <c r="Q31" s="0" t="n">
        <v>-186337.38</v>
      </c>
      <c r="R31" s="0" t="n">
        <v>-184556.12085</v>
      </c>
      <c r="S31" s="0" t="s">
        <v>31</v>
      </c>
      <c r="T31" s="0" t="s">
        <v>23</v>
      </c>
      <c r="U31" s="0" t="s">
        <v>32</v>
      </c>
      <c r="V31" s="0" t="s">
        <v>30</v>
      </c>
      <c r="W31" s="0" t="s">
        <v>69</v>
      </c>
      <c r="X31" s="0" t="n">
        <v>1</v>
      </c>
      <c r="Y31" s="0" t="n">
        <v>1</v>
      </c>
      <c r="Z31" s="0" t="n">
        <v>-193428.54</v>
      </c>
      <c r="AA31" s="0" t="n">
        <v>-195295.43</v>
      </c>
      <c r="AB31" s="0" t="s">
        <v>70</v>
      </c>
      <c r="AC31" s="0" t="s">
        <v>32</v>
      </c>
      <c r="AD31" s="0" t="n">
        <v>3</v>
      </c>
      <c r="AE31" s="0" t="n">
        <v>49018.89</v>
      </c>
      <c r="AF31" s="0" t="n">
        <v>332593.16</v>
      </c>
      <c r="AG31" s="0" t="n">
        <v>49018.89</v>
      </c>
      <c r="AH31" s="0" t="n">
        <v>1</v>
      </c>
      <c r="AI31" s="0" t="s">
        <v>73</v>
      </c>
    </row>
    <row r="32" customFormat="false" ht="12.8" hidden="false" customHeight="false" outlineLevel="0" collapsed="false">
      <c r="A32" s="0" t="n">
        <v>24221</v>
      </c>
      <c r="B32" s="0" t="n">
        <v>415</v>
      </c>
      <c r="C32" s="64" t="n">
        <v>36999</v>
      </c>
      <c r="D32" s="64" t="n">
        <v>37347</v>
      </c>
      <c r="E32" s="0" t="n">
        <v>9993197</v>
      </c>
      <c r="F32" s="0" t="s">
        <v>28</v>
      </c>
      <c r="G32" s="0" t="s">
        <v>69</v>
      </c>
      <c r="H32" s="0" t="n">
        <v>32256.08</v>
      </c>
      <c r="I32" s="0" t="n">
        <v>8802</v>
      </c>
      <c r="J32" s="0" t="n">
        <v>8717.86</v>
      </c>
      <c r="K32" s="0" t="n">
        <v>8802</v>
      </c>
      <c r="L32" s="0" t="n">
        <v>3.7</v>
      </c>
      <c r="M32" s="0" t="n">
        <v>0.25</v>
      </c>
      <c r="N32" s="0" t="n">
        <v>0.25</v>
      </c>
      <c r="O32" s="0" t="n">
        <v>2.77</v>
      </c>
      <c r="P32" s="0" t="n">
        <v>-26582.04</v>
      </c>
      <c r="Q32" s="0" t="n">
        <v>-30366.9</v>
      </c>
      <c r="R32" s="0" t="n">
        <v>-30076.617</v>
      </c>
      <c r="S32" s="0" t="s">
        <v>22</v>
      </c>
      <c r="T32" s="0" t="s">
        <v>23</v>
      </c>
      <c r="U32" s="0" t="s">
        <v>29</v>
      </c>
      <c r="V32" s="0" t="s">
        <v>30</v>
      </c>
      <c r="W32" s="0" t="s">
        <v>69</v>
      </c>
      <c r="X32" s="0" t="n">
        <v>1</v>
      </c>
      <c r="Y32" s="0" t="n">
        <v>1</v>
      </c>
      <c r="Z32" s="0" t="n">
        <v>-31558.65</v>
      </c>
      <c r="AA32" s="0" t="n">
        <v>57556</v>
      </c>
      <c r="AB32" s="0" t="s">
        <v>70</v>
      </c>
      <c r="AC32" s="0" t="s">
        <v>72</v>
      </c>
      <c r="AD32" s="0" t="n">
        <v>3</v>
      </c>
      <c r="AE32" s="0" t="n">
        <v>0</v>
      </c>
      <c r="AF32" s="0" t="n">
        <v>56744.54</v>
      </c>
      <c r="AG32" s="0" t="n">
        <v>8717.86</v>
      </c>
      <c r="AH32" s="0" t="n">
        <v>1</v>
      </c>
      <c r="AI32" s="0" t="s">
        <v>71</v>
      </c>
    </row>
    <row r="33" customFormat="false" ht="12.8" hidden="false" customHeight="false" outlineLevel="0" collapsed="false">
      <c r="A33" s="0" t="n">
        <v>24545</v>
      </c>
      <c r="B33" s="0" t="n">
        <v>415</v>
      </c>
      <c r="C33" s="64" t="n">
        <v>37018</v>
      </c>
      <c r="D33" s="64" t="n">
        <v>37377</v>
      </c>
      <c r="E33" s="0" t="n">
        <v>9993196</v>
      </c>
      <c r="F33" s="0" t="s">
        <v>28</v>
      </c>
      <c r="G33" s="0" t="s">
        <v>69</v>
      </c>
      <c r="H33" s="0" t="n">
        <v>-136680.9</v>
      </c>
      <c r="I33" s="0" t="n">
        <v>-37361</v>
      </c>
      <c r="J33" s="0" t="n">
        <v>-36940.78</v>
      </c>
      <c r="K33" s="0" t="n">
        <v>37361</v>
      </c>
      <c r="L33" s="0" t="n">
        <v>3.7</v>
      </c>
      <c r="M33" s="0" t="n">
        <v>0.01</v>
      </c>
      <c r="N33" s="0" t="n">
        <v>0.00999999999999934</v>
      </c>
      <c r="O33" s="0" t="n">
        <v>2.82</v>
      </c>
      <c r="P33" s="0" t="n">
        <v>105731.63</v>
      </c>
      <c r="Q33" s="0" t="n">
        <v>137862.09</v>
      </c>
      <c r="R33" s="0" t="n">
        <v>136311.4782</v>
      </c>
      <c r="S33" s="0" t="s">
        <v>22</v>
      </c>
      <c r="T33" s="0" t="s">
        <v>23</v>
      </c>
      <c r="U33" s="0" t="s">
        <v>29</v>
      </c>
      <c r="V33" s="0" t="s">
        <v>30</v>
      </c>
      <c r="W33" s="0" t="s">
        <v>69</v>
      </c>
      <c r="X33" s="0" t="n">
        <v>0</v>
      </c>
      <c r="Y33" s="0" t="n">
        <v>1</v>
      </c>
      <c r="Z33" s="0" t="n">
        <v>133356.23</v>
      </c>
      <c r="AA33" s="0" t="n">
        <v>246171</v>
      </c>
      <c r="AB33" s="0" t="s">
        <v>70</v>
      </c>
      <c r="AC33" s="0" t="s">
        <v>32</v>
      </c>
      <c r="AD33" s="0" t="n">
        <v>3</v>
      </c>
      <c r="AE33" s="0" t="n">
        <v>0</v>
      </c>
      <c r="AF33" s="0" t="n">
        <v>-242294.61</v>
      </c>
      <c r="AG33" s="0" t="n">
        <v>-36940.78</v>
      </c>
      <c r="AH33" s="0" t="n">
        <v>1</v>
      </c>
      <c r="AI33" s="0" t="s">
        <v>71</v>
      </c>
    </row>
    <row r="34" customFormat="false" ht="12.8" hidden="false" customHeight="false" outlineLevel="0" collapsed="false">
      <c r="A34" s="0" t="n">
        <v>28050</v>
      </c>
      <c r="B34" s="0" t="n">
        <v>857</v>
      </c>
      <c r="C34" s="64" t="n">
        <v>37140</v>
      </c>
      <c r="D34" s="64" t="n">
        <v>37377</v>
      </c>
      <c r="E34" s="0" t="n">
        <v>9996667</v>
      </c>
      <c r="F34" s="0" t="s">
        <v>28</v>
      </c>
      <c r="G34" s="0" t="s">
        <v>69</v>
      </c>
      <c r="H34" s="0" t="n">
        <v>-7616.46</v>
      </c>
      <c r="I34" s="0" t="n">
        <v>-28530</v>
      </c>
      <c r="J34" s="0" t="n">
        <v>-28209.11</v>
      </c>
      <c r="K34" s="0" t="n">
        <v>28530</v>
      </c>
      <c r="L34" s="0" t="n">
        <v>0.27</v>
      </c>
      <c r="M34" s="0" t="n">
        <v>0.01</v>
      </c>
      <c r="N34" s="0" t="n">
        <v>0.01</v>
      </c>
      <c r="O34" s="0" t="n">
        <v>2.82</v>
      </c>
      <c r="P34" s="0" t="n">
        <v>80739.9</v>
      </c>
      <c r="Q34" s="0" t="n">
        <v>7417.8</v>
      </c>
      <c r="R34" s="0" t="n">
        <v>7334.3686</v>
      </c>
      <c r="S34" s="0" t="s">
        <v>22</v>
      </c>
      <c r="T34" s="0" t="s">
        <v>23</v>
      </c>
      <c r="U34" s="0" t="s">
        <v>29</v>
      </c>
      <c r="V34" s="0" t="s">
        <v>30</v>
      </c>
      <c r="W34" s="0" t="s">
        <v>69</v>
      </c>
      <c r="X34" s="0" t="n">
        <v>0</v>
      </c>
      <c r="Y34" s="0" t="n">
        <v>1</v>
      </c>
      <c r="Z34" s="0" t="n">
        <v>5077.64</v>
      </c>
      <c r="AA34" s="0" t="n">
        <v>90126</v>
      </c>
      <c r="AB34" s="0" t="s">
        <v>70</v>
      </c>
      <c r="AC34" s="0" t="s">
        <v>32</v>
      </c>
      <c r="AD34" s="0" t="n">
        <v>3</v>
      </c>
      <c r="AE34" s="0" t="n">
        <v>0</v>
      </c>
      <c r="AF34" s="0" t="n">
        <v>-88266.31</v>
      </c>
      <c r="AG34" s="0" t="n">
        <v>-28209.11</v>
      </c>
      <c r="AH34" s="0" t="n">
        <v>1</v>
      </c>
    </row>
    <row r="35" customFormat="false" ht="12.8" hidden="false" customHeight="false" outlineLevel="0" collapsed="false">
      <c r="A35" s="0" t="n">
        <v>24196</v>
      </c>
      <c r="B35" s="0" t="n">
        <v>362</v>
      </c>
      <c r="C35" s="64" t="n">
        <v>36998</v>
      </c>
      <c r="D35" s="64" t="n">
        <v>37377</v>
      </c>
      <c r="E35" s="0" t="n">
        <v>9992868</v>
      </c>
      <c r="F35" s="0" t="s">
        <v>28</v>
      </c>
      <c r="G35" s="0" t="s">
        <v>69</v>
      </c>
      <c r="H35" s="0" t="n">
        <v>292820.73</v>
      </c>
      <c r="I35" s="0" t="n">
        <v>43648</v>
      </c>
      <c r="J35" s="0" t="n">
        <v>43157.07</v>
      </c>
      <c r="K35" s="0" t="n">
        <v>43648</v>
      </c>
      <c r="L35" s="0" t="n">
        <v>6.785</v>
      </c>
      <c r="M35" s="0" t="n">
        <v>0.26</v>
      </c>
      <c r="N35" s="0" t="n">
        <v>3.08</v>
      </c>
      <c r="O35" s="0" t="n">
        <v>2.82</v>
      </c>
      <c r="P35" s="0" t="n">
        <v>-134435.84</v>
      </c>
      <c r="Q35" s="0" t="n">
        <v>-161715.84</v>
      </c>
      <c r="R35" s="0" t="n">
        <v>-159896.94435</v>
      </c>
      <c r="S35" s="0" t="s">
        <v>31</v>
      </c>
      <c r="T35" s="0" t="s">
        <v>23</v>
      </c>
      <c r="U35" s="0" t="s">
        <v>32</v>
      </c>
      <c r="V35" s="0" t="s">
        <v>30</v>
      </c>
      <c r="W35" s="0" t="s">
        <v>69</v>
      </c>
      <c r="X35" s="0" t="n">
        <v>1</v>
      </c>
      <c r="Y35" s="0" t="n">
        <v>1</v>
      </c>
      <c r="Z35" s="0" t="n">
        <v>-168139.95</v>
      </c>
      <c r="AA35" s="0" t="n">
        <v>-170052.61</v>
      </c>
      <c r="AB35" s="0" t="s">
        <v>70</v>
      </c>
      <c r="AC35" s="0" t="s">
        <v>72</v>
      </c>
      <c r="AD35" s="0" t="n">
        <v>3</v>
      </c>
      <c r="AE35" s="0" t="n">
        <v>43157.07</v>
      </c>
      <c r="AF35" s="0" t="n">
        <v>292820.73</v>
      </c>
      <c r="AG35" s="0" t="n">
        <v>43157.07</v>
      </c>
      <c r="AH35" s="0" t="n">
        <v>1</v>
      </c>
      <c r="AI35" s="0" t="s">
        <v>73</v>
      </c>
    </row>
    <row r="36" customFormat="false" ht="12.8" hidden="false" customHeight="false" outlineLevel="0" collapsed="false">
      <c r="A36" s="0" t="n">
        <v>24197</v>
      </c>
      <c r="B36" s="0" t="n">
        <v>362</v>
      </c>
      <c r="C36" s="64" t="n">
        <v>36998</v>
      </c>
      <c r="D36" s="64" t="n">
        <v>37377</v>
      </c>
      <c r="E36" s="0" t="n">
        <v>9992868</v>
      </c>
      <c r="F36" s="0" t="s">
        <v>28</v>
      </c>
      <c r="G36" s="0" t="s">
        <v>69</v>
      </c>
      <c r="H36" s="0" t="n">
        <v>249489.33</v>
      </c>
      <c r="I36" s="0" t="n">
        <v>37189</v>
      </c>
      <c r="J36" s="0" t="n">
        <v>36770.72</v>
      </c>
      <c r="K36" s="0" t="n">
        <v>37189</v>
      </c>
      <c r="L36" s="0" t="n">
        <v>6.785</v>
      </c>
      <c r="M36" s="0" t="n">
        <v>0.26</v>
      </c>
      <c r="N36" s="0" t="n">
        <v>3.08</v>
      </c>
      <c r="O36" s="0" t="n">
        <v>2.82</v>
      </c>
      <c r="P36" s="0" t="n">
        <v>-114542.12</v>
      </c>
      <c r="Q36" s="0" t="n">
        <v>-137785.245</v>
      </c>
      <c r="R36" s="0" t="n">
        <v>-136235.5176</v>
      </c>
      <c r="S36" s="0" t="s">
        <v>31</v>
      </c>
      <c r="T36" s="0" t="s">
        <v>23</v>
      </c>
      <c r="U36" s="0" t="s">
        <v>32</v>
      </c>
      <c r="V36" s="0" t="s">
        <v>30</v>
      </c>
      <c r="W36" s="0" t="s">
        <v>69</v>
      </c>
      <c r="X36" s="0" t="n">
        <v>1</v>
      </c>
      <c r="Y36" s="0" t="n">
        <v>1</v>
      </c>
      <c r="Z36" s="0" t="n">
        <v>-143258.72</v>
      </c>
      <c r="AA36" s="0" t="n">
        <v>-144888.34</v>
      </c>
      <c r="AB36" s="0" t="s">
        <v>70</v>
      </c>
      <c r="AC36" s="0" t="s">
        <v>32</v>
      </c>
      <c r="AD36" s="0" t="n">
        <v>3</v>
      </c>
      <c r="AE36" s="0" t="n">
        <v>36770.72</v>
      </c>
      <c r="AF36" s="0" t="n">
        <v>249489.33</v>
      </c>
      <c r="AG36" s="0" t="n">
        <v>36770.72</v>
      </c>
      <c r="AH36" s="0" t="n">
        <v>1</v>
      </c>
      <c r="AI36" s="0" t="s">
        <v>73</v>
      </c>
    </row>
    <row r="37" customFormat="false" ht="12.8" hidden="false" customHeight="false" outlineLevel="0" collapsed="false">
      <c r="A37" s="0" t="n">
        <v>24221</v>
      </c>
      <c r="B37" s="0" t="n">
        <v>415</v>
      </c>
      <c r="C37" s="64" t="n">
        <v>36999</v>
      </c>
      <c r="D37" s="64" t="n">
        <v>37377</v>
      </c>
      <c r="E37" s="0" t="n">
        <v>9993197</v>
      </c>
      <c r="F37" s="0" t="s">
        <v>28</v>
      </c>
      <c r="G37" s="0" t="s">
        <v>69</v>
      </c>
      <c r="H37" s="0" t="n">
        <v>26380.61</v>
      </c>
      <c r="I37" s="0" t="n">
        <v>7211</v>
      </c>
      <c r="J37" s="0" t="n">
        <v>7129.89</v>
      </c>
      <c r="K37" s="0" t="n">
        <v>7211</v>
      </c>
      <c r="L37" s="0" t="n">
        <v>3.7</v>
      </c>
      <c r="M37" s="0" t="n">
        <v>0.26</v>
      </c>
      <c r="N37" s="0" t="n">
        <v>0.26</v>
      </c>
      <c r="O37" s="0" t="n">
        <v>2.82</v>
      </c>
      <c r="P37" s="0" t="n">
        <v>-22209.88</v>
      </c>
      <c r="Q37" s="0" t="n">
        <v>-24805.84</v>
      </c>
      <c r="R37" s="0" t="n">
        <v>-24526.8216</v>
      </c>
      <c r="S37" s="0" t="s">
        <v>22</v>
      </c>
      <c r="T37" s="0" t="s">
        <v>23</v>
      </c>
      <c r="U37" s="0" t="s">
        <v>29</v>
      </c>
      <c r="V37" s="0" t="s">
        <v>30</v>
      </c>
      <c r="W37" s="0" t="s">
        <v>69</v>
      </c>
      <c r="X37" s="0" t="n">
        <v>1</v>
      </c>
      <c r="Y37" s="0" t="n">
        <v>1</v>
      </c>
      <c r="Z37" s="0" t="n">
        <v>-25738.92</v>
      </c>
      <c r="AA37" s="0" t="n">
        <v>47513</v>
      </c>
      <c r="AB37" s="0" t="s">
        <v>70</v>
      </c>
      <c r="AC37" s="0" t="s">
        <v>72</v>
      </c>
      <c r="AD37" s="0" t="n">
        <v>3</v>
      </c>
      <c r="AE37" s="0" t="n">
        <v>0</v>
      </c>
      <c r="AF37" s="0" t="n">
        <v>46764.98</v>
      </c>
      <c r="AG37" s="0" t="n">
        <v>7129.89</v>
      </c>
      <c r="AH37" s="0" t="n">
        <v>1</v>
      </c>
      <c r="AI37" s="0" t="s">
        <v>71</v>
      </c>
    </row>
    <row r="38" customFormat="false" ht="12.8" hidden="false" customHeight="false" outlineLevel="0" collapsed="false">
      <c r="A38" s="0" t="n">
        <v>24545</v>
      </c>
      <c r="B38" s="0" t="n">
        <v>415</v>
      </c>
      <c r="C38" s="64" t="n">
        <v>37018</v>
      </c>
      <c r="D38" s="64" t="n">
        <v>37408</v>
      </c>
      <c r="E38" s="0" t="n">
        <v>9993196</v>
      </c>
      <c r="F38" s="0" t="s">
        <v>28</v>
      </c>
      <c r="G38" s="0" t="s">
        <v>69</v>
      </c>
      <c r="H38" s="0" t="n">
        <v>-101686.18</v>
      </c>
      <c r="I38" s="0" t="n">
        <v>-27845</v>
      </c>
      <c r="J38" s="0" t="n">
        <v>-27482.75</v>
      </c>
      <c r="K38" s="0" t="n">
        <v>27845</v>
      </c>
      <c r="L38" s="0" t="n">
        <v>3.7</v>
      </c>
      <c r="M38" s="0" t="n">
        <v>0.09</v>
      </c>
      <c r="N38" s="0" t="n">
        <v>0.0899999999999999</v>
      </c>
      <c r="O38" s="0" t="n">
        <v>2.87</v>
      </c>
      <c r="P38" s="0" t="n">
        <v>82421.2</v>
      </c>
      <c r="Q38" s="0" t="n">
        <v>100520.45</v>
      </c>
      <c r="R38" s="0" t="n">
        <v>99212.7275</v>
      </c>
      <c r="S38" s="0" t="s">
        <v>22</v>
      </c>
      <c r="T38" s="0" t="s">
        <v>23</v>
      </c>
      <c r="U38" s="0" t="s">
        <v>29</v>
      </c>
      <c r="V38" s="0" t="s">
        <v>30</v>
      </c>
      <c r="W38" s="0" t="s">
        <v>69</v>
      </c>
      <c r="X38" s="0" t="n">
        <v>0</v>
      </c>
      <c r="Y38" s="0" t="n">
        <v>1</v>
      </c>
      <c r="Z38" s="0" t="n">
        <v>97014.11</v>
      </c>
      <c r="AA38" s="0" t="n">
        <v>187090</v>
      </c>
      <c r="AB38" s="0" t="s">
        <v>70</v>
      </c>
      <c r="AC38" s="0" t="s">
        <v>32</v>
      </c>
      <c r="AD38" s="0" t="n">
        <v>3</v>
      </c>
      <c r="AE38" s="0" t="n">
        <v>0</v>
      </c>
      <c r="AF38" s="0" t="n">
        <v>-183832.12</v>
      </c>
      <c r="AG38" s="0" t="n">
        <v>-27482.75</v>
      </c>
      <c r="AH38" s="0" t="n">
        <v>1</v>
      </c>
      <c r="AI38" s="0" t="s">
        <v>71</v>
      </c>
    </row>
    <row r="39" customFormat="false" ht="12.8" hidden="false" customHeight="false" outlineLevel="0" collapsed="false">
      <c r="A39" s="0" t="n">
        <v>28050</v>
      </c>
      <c r="B39" s="0" t="n">
        <v>857</v>
      </c>
      <c r="C39" s="64" t="n">
        <v>37140</v>
      </c>
      <c r="D39" s="64" t="n">
        <v>37408</v>
      </c>
      <c r="E39" s="0" t="n">
        <v>9996667</v>
      </c>
      <c r="F39" s="0" t="s">
        <v>28</v>
      </c>
      <c r="G39" s="0" t="s">
        <v>69</v>
      </c>
      <c r="H39" s="0" t="n">
        <v>-5627.42</v>
      </c>
      <c r="I39" s="0" t="n">
        <v>-21117</v>
      </c>
      <c r="J39" s="0" t="n">
        <v>-20842.28</v>
      </c>
      <c r="K39" s="0" t="n">
        <v>21117</v>
      </c>
      <c r="L39" s="0" t="n">
        <v>0.27</v>
      </c>
      <c r="M39" s="0" t="n">
        <v>0.09</v>
      </c>
      <c r="N39" s="0" t="n">
        <v>0.09</v>
      </c>
      <c r="O39" s="0" t="n">
        <v>2.87</v>
      </c>
      <c r="P39" s="0" t="n">
        <v>62506.32</v>
      </c>
      <c r="Q39" s="0" t="n">
        <v>3801.06</v>
      </c>
      <c r="R39" s="0" t="n">
        <v>3751.6104</v>
      </c>
      <c r="S39" s="0" t="s">
        <v>22</v>
      </c>
      <c r="T39" s="0" t="s">
        <v>23</v>
      </c>
      <c r="U39" s="0" t="s">
        <v>29</v>
      </c>
      <c r="V39" s="0" t="s">
        <v>30</v>
      </c>
      <c r="W39" s="0" t="s">
        <v>69</v>
      </c>
      <c r="X39" s="0" t="n">
        <v>0</v>
      </c>
      <c r="Y39" s="0" t="n">
        <v>1</v>
      </c>
      <c r="Z39" s="0" t="n">
        <v>2084.23</v>
      </c>
      <c r="AA39" s="0" t="n">
        <v>69453</v>
      </c>
      <c r="AB39" s="0" t="s">
        <v>70</v>
      </c>
      <c r="AC39" s="0" t="s">
        <v>32</v>
      </c>
      <c r="AD39" s="0" t="n">
        <v>3</v>
      </c>
      <c r="AE39" s="0" t="n">
        <v>0</v>
      </c>
      <c r="AF39" s="0" t="n">
        <v>-67924.99</v>
      </c>
      <c r="AG39" s="0" t="n">
        <v>-20842.28</v>
      </c>
      <c r="AH39" s="0" t="n">
        <v>1</v>
      </c>
    </row>
    <row r="40" customFormat="false" ht="12.8" hidden="false" customHeight="false" outlineLevel="0" collapsed="false">
      <c r="A40" s="0" t="n">
        <v>24196</v>
      </c>
      <c r="B40" s="0" t="n">
        <v>362</v>
      </c>
      <c r="C40" s="64" t="n">
        <v>36998</v>
      </c>
      <c r="D40" s="64" t="n">
        <v>37408</v>
      </c>
      <c r="E40" s="0" t="n">
        <v>9992868</v>
      </c>
      <c r="F40" s="0" t="s">
        <v>28</v>
      </c>
      <c r="G40" s="0" t="s">
        <v>69</v>
      </c>
      <c r="H40" s="0" t="n">
        <v>212507.36</v>
      </c>
      <c r="I40" s="0" t="n">
        <v>31733</v>
      </c>
      <c r="J40" s="0" t="n">
        <v>31320.17</v>
      </c>
      <c r="K40" s="0" t="n">
        <v>31733</v>
      </c>
      <c r="L40" s="0" t="n">
        <v>6.785</v>
      </c>
      <c r="M40" s="0" t="n">
        <v>0.34</v>
      </c>
      <c r="N40" s="0" t="n">
        <v>3.21</v>
      </c>
      <c r="O40" s="0" t="n">
        <v>2.87</v>
      </c>
      <c r="P40" s="0" t="n">
        <v>-101862.93</v>
      </c>
      <c r="Q40" s="0" t="n">
        <v>-113445.475</v>
      </c>
      <c r="R40" s="0" t="n">
        <v>-111969.60775</v>
      </c>
      <c r="S40" s="0" t="s">
        <v>31</v>
      </c>
      <c r="T40" s="0" t="s">
        <v>23</v>
      </c>
      <c r="U40" s="0" t="s">
        <v>32</v>
      </c>
      <c r="V40" s="0" t="s">
        <v>30</v>
      </c>
      <c r="W40" s="0" t="s">
        <v>69</v>
      </c>
      <c r="X40" s="0" t="n">
        <v>1</v>
      </c>
      <c r="Y40" s="0" t="n">
        <v>1</v>
      </c>
      <c r="Z40" s="0" t="n">
        <v>-117951.76</v>
      </c>
      <c r="AA40" s="0" t="n">
        <v>-119506.48</v>
      </c>
      <c r="AB40" s="0" t="s">
        <v>70</v>
      </c>
      <c r="AC40" s="0" t="s">
        <v>72</v>
      </c>
      <c r="AD40" s="0" t="n">
        <v>3</v>
      </c>
      <c r="AE40" s="0" t="n">
        <v>31320.17</v>
      </c>
      <c r="AF40" s="0" t="n">
        <v>212507.36</v>
      </c>
      <c r="AG40" s="0" t="n">
        <v>31320.17</v>
      </c>
      <c r="AH40" s="0" t="n">
        <v>1</v>
      </c>
      <c r="AI40" s="0" t="s">
        <v>73</v>
      </c>
    </row>
    <row r="41" customFormat="false" ht="12.8" hidden="false" customHeight="false" outlineLevel="0" collapsed="false">
      <c r="A41" s="0" t="n">
        <v>24197</v>
      </c>
      <c r="B41" s="0" t="n">
        <v>362</v>
      </c>
      <c r="C41" s="64" t="n">
        <v>36998</v>
      </c>
      <c r="D41" s="64" t="n">
        <v>37408</v>
      </c>
      <c r="E41" s="0" t="n">
        <v>9992868</v>
      </c>
      <c r="F41" s="0" t="s">
        <v>28</v>
      </c>
      <c r="G41" s="0" t="s">
        <v>69</v>
      </c>
      <c r="H41" s="0" t="n">
        <v>185646.77</v>
      </c>
      <c r="I41" s="0" t="n">
        <v>27722</v>
      </c>
      <c r="J41" s="0" t="n">
        <v>27361.35</v>
      </c>
      <c r="K41" s="0" t="n">
        <v>27722</v>
      </c>
      <c r="L41" s="0" t="n">
        <v>6.785</v>
      </c>
      <c r="M41" s="0" t="n">
        <v>0.34</v>
      </c>
      <c r="N41" s="0" t="n">
        <v>3.21</v>
      </c>
      <c r="O41" s="0" t="n">
        <v>2.87</v>
      </c>
      <c r="P41" s="0" t="n">
        <v>-88987.62</v>
      </c>
      <c r="Q41" s="0" t="n">
        <v>-99106.15</v>
      </c>
      <c r="R41" s="0" t="n">
        <v>-97816.82625</v>
      </c>
      <c r="S41" s="0" t="s">
        <v>31</v>
      </c>
      <c r="T41" s="0" t="s">
        <v>23</v>
      </c>
      <c r="U41" s="0" t="s">
        <v>32</v>
      </c>
      <c r="V41" s="0" t="s">
        <v>30</v>
      </c>
      <c r="W41" s="0" t="s">
        <v>69</v>
      </c>
      <c r="X41" s="0" t="n">
        <v>1</v>
      </c>
      <c r="Y41" s="0" t="n">
        <v>1</v>
      </c>
      <c r="Z41" s="0" t="n">
        <v>-103042.85</v>
      </c>
      <c r="AA41" s="0" t="n">
        <v>-104401.05</v>
      </c>
      <c r="AB41" s="0" t="s">
        <v>70</v>
      </c>
      <c r="AC41" s="0" t="s">
        <v>32</v>
      </c>
      <c r="AD41" s="0" t="n">
        <v>3</v>
      </c>
      <c r="AE41" s="0" t="n">
        <v>27361.35</v>
      </c>
      <c r="AF41" s="0" t="n">
        <v>185646.77</v>
      </c>
      <c r="AG41" s="0" t="n">
        <v>27361.35</v>
      </c>
      <c r="AH41" s="0" t="n">
        <v>1</v>
      </c>
      <c r="AI41" s="0" t="s">
        <v>73</v>
      </c>
    </row>
    <row r="42" customFormat="false" ht="12.8" hidden="false" customHeight="false" outlineLevel="0" collapsed="false">
      <c r="A42" s="0" t="n">
        <v>24221</v>
      </c>
      <c r="B42" s="0" t="n">
        <v>415</v>
      </c>
      <c r="C42" s="64" t="n">
        <v>36999</v>
      </c>
      <c r="D42" s="64" t="n">
        <v>37408</v>
      </c>
      <c r="E42" s="0" t="n">
        <v>9993197</v>
      </c>
      <c r="F42" s="0" t="s">
        <v>28</v>
      </c>
      <c r="G42" s="0" t="s">
        <v>69</v>
      </c>
      <c r="H42" s="0" t="n">
        <v>21275.77</v>
      </c>
      <c r="I42" s="0" t="n">
        <v>5826</v>
      </c>
      <c r="J42" s="0" t="n">
        <v>5750.21</v>
      </c>
      <c r="K42" s="0" t="n">
        <v>5826</v>
      </c>
      <c r="L42" s="0" t="n">
        <v>3.7</v>
      </c>
      <c r="M42" s="0" t="n">
        <v>0.34</v>
      </c>
      <c r="N42" s="0" t="n">
        <v>0.34</v>
      </c>
      <c r="O42" s="0" t="n">
        <v>2.87</v>
      </c>
      <c r="P42" s="0" t="n">
        <v>-18701.46</v>
      </c>
      <c r="Q42" s="0" t="n">
        <v>-19575.36</v>
      </c>
      <c r="R42" s="0" t="n">
        <v>-19320.7056</v>
      </c>
      <c r="S42" s="0" t="s">
        <v>22</v>
      </c>
      <c r="T42" s="0" t="s">
        <v>23</v>
      </c>
      <c r="U42" s="0" t="s">
        <v>29</v>
      </c>
      <c r="V42" s="0" t="s">
        <v>30</v>
      </c>
      <c r="W42" s="0" t="s">
        <v>69</v>
      </c>
      <c r="X42" s="0" t="n">
        <v>1</v>
      </c>
      <c r="Y42" s="0" t="n">
        <v>1</v>
      </c>
      <c r="Z42" s="0" t="n">
        <v>-20298.23</v>
      </c>
      <c r="AA42" s="0" t="n">
        <v>39144</v>
      </c>
      <c r="AB42" s="0" t="s">
        <v>70</v>
      </c>
      <c r="AC42" s="0" t="s">
        <v>72</v>
      </c>
      <c r="AD42" s="0" t="n">
        <v>3</v>
      </c>
      <c r="AE42" s="0" t="n">
        <v>0</v>
      </c>
      <c r="AF42" s="0" t="n">
        <v>38463.13</v>
      </c>
      <c r="AG42" s="0" t="n">
        <v>5750.21</v>
      </c>
      <c r="AH42" s="0" t="n">
        <v>1</v>
      </c>
      <c r="AI42" s="0" t="s">
        <v>71</v>
      </c>
    </row>
    <row r="43" customFormat="false" ht="12.8" hidden="false" customHeight="false" outlineLevel="0" collapsed="false">
      <c r="A43" s="0" t="n">
        <v>24545</v>
      </c>
      <c r="B43" s="0" t="n">
        <v>415</v>
      </c>
      <c r="C43" s="64" t="n">
        <v>37018</v>
      </c>
      <c r="D43" s="64" t="n">
        <v>37438</v>
      </c>
      <c r="E43" s="0" t="n">
        <v>9993196</v>
      </c>
      <c r="F43" s="0" t="s">
        <v>28</v>
      </c>
      <c r="G43" s="0" t="s">
        <v>69</v>
      </c>
      <c r="H43" s="0" t="n">
        <v>-92435.74</v>
      </c>
      <c r="I43" s="0" t="n">
        <v>-25359</v>
      </c>
      <c r="J43" s="0" t="n">
        <v>-24982.63</v>
      </c>
      <c r="K43" s="0" t="n">
        <v>25359</v>
      </c>
      <c r="L43" s="0" t="n">
        <v>3.7</v>
      </c>
      <c r="M43" s="0" t="n">
        <v>0.22</v>
      </c>
      <c r="N43" s="0" t="n">
        <v>0.220000000000001</v>
      </c>
      <c r="O43" s="0" t="n">
        <v>2.93</v>
      </c>
      <c r="P43" s="0" t="n">
        <v>79880.85</v>
      </c>
      <c r="Q43" s="0" t="n">
        <v>88249.32</v>
      </c>
      <c r="R43" s="0" t="n">
        <v>86939.5524</v>
      </c>
      <c r="S43" s="0" t="s">
        <v>22</v>
      </c>
      <c r="T43" s="0" t="s">
        <v>23</v>
      </c>
      <c r="U43" s="0" t="s">
        <v>29</v>
      </c>
      <c r="V43" s="0" t="s">
        <v>30</v>
      </c>
      <c r="W43" s="0" t="s">
        <v>69</v>
      </c>
      <c r="X43" s="0" t="n">
        <v>0</v>
      </c>
      <c r="Y43" s="0" t="n">
        <v>1</v>
      </c>
      <c r="Z43" s="0" t="n">
        <v>84940.95</v>
      </c>
      <c r="AA43" s="0" t="n">
        <v>174571</v>
      </c>
      <c r="AB43" s="0" t="s">
        <v>70</v>
      </c>
      <c r="AC43" s="0" t="s">
        <v>32</v>
      </c>
      <c r="AD43" s="0" t="n">
        <v>3</v>
      </c>
      <c r="AE43" s="0" t="n">
        <v>0</v>
      </c>
      <c r="AF43" s="0" t="n">
        <v>-171230.96</v>
      </c>
      <c r="AG43" s="0" t="n">
        <v>-24982.63</v>
      </c>
      <c r="AH43" s="0" t="n">
        <v>1</v>
      </c>
      <c r="AI43" s="0" t="s">
        <v>71</v>
      </c>
    </row>
    <row r="44" customFormat="false" ht="12.8" hidden="false" customHeight="false" outlineLevel="0" collapsed="false">
      <c r="A44" s="0" t="n">
        <v>28050</v>
      </c>
      <c r="B44" s="0" t="n">
        <v>857</v>
      </c>
      <c r="C44" s="64" t="n">
        <v>37140</v>
      </c>
      <c r="D44" s="64" t="n">
        <v>37438</v>
      </c>
      <c r="E44" s="0" t="n">
        <v>9996667</v>
      </c>
      <c r="F44" s="0" t="s">
        <v>28</v>
      </c>
      <c r="G44" s="0" t="s">
        <v>69</v>
      </c>
      <c r="H44" s="0" t="n">
        <v>-5013.96</v>
      </c>
      <c r="I44" s="0" t="n">
        <v>-18850</v>
      </c>
      <c r="J44" s="0" t="n">
        <v>-18570.24</v>
      </c>
      <c r="K44" s="0" t="n">
        <v>18850</v>
      </c>
      <c r="L44" s="0" t="n">
        <v>0.27</v>
      </c>
      <c r="M44" s="0" t="n">
        <v>0.22</v>
      </c>
      <c r="N44" s="0" t="n">
        <v>0.22</v>
      </c>
      <c r="O44" s="0" t="n">
        <v>2.93</v>
      </c>
      <c r="P44" s="0" t="n">
        <v>59377.5</v>
      </c>
      <c r="Q44" s="0" t="n">
        <v>942.5</v>
      </c>
      <c r="R44" s="0" t="n">
        <v>928.512</v>
      </c>
      <c r="S44" s="0" t="s">
        <v>22</v>
      </c>
      <c r="T44" s="0" t="s">
        <v>23</v>
      </c>
      <c r="U44" s="0" t="s">
        <v>29</v>
      </c>
      <c r="V44" s="0" t="s">
        <v>30</v>
      </c>
      <c r="W44" s="0" t="s">
        <v>69</v>
      </c>
      <c r="X44" s="0" t="n">
        <v>0</v>
      </c>
      <c r="Y44" s="0" t="n">
        <v>1</v>
      </c>
      <c r="Z44" s="0" t="n">
        <v>-557.11</v>
      </c>
      <c r="AA44" s="0" t="n">
        <v>65107</v>
      </c>
      <c r="AB44" s="0" t="s">
        <v>70</v>
      </c>
      <c r="AC44" s="0" t="s">
        <v>32</v>
      </c>
      <c r="AD44" s="0" t="n">
        <v>3</v>
      </c>
      <c r="AE44" s="0" t="n">
        <v>0</v>
      </c>
      <c r="AF44" s="0" t="n">
        <v>-63584.49</v>
      </c>
      <c r="AG44" s="0" t="n">
        <v>-18570.24</v>
      </c>
      <c r="AH44" s="0" t="n">
        <v>1</v>
      </c>
    </row>
    <row r="45" customFormat="false" ht="12.8" hidden="false" customHeight="false" outlineLevel="0" collapsed="false">
      <c r="A45" s="0" t="n">
        <v>24196</v>
      </c>
      <c r="B45" s="0" t="n">
        <v>362</v>
      </c>
      <c r="C45" s="64" t="n">
        <v>36998</v>
      </c>
      <c r="D45" s="64" t="n">
        <v>37438</v>
      </c>
      <c r="E45" s="0" t="n">
        <v>9992868</v>
      </c>
      <c r="F45" s="0" t="s">
        <v>28</v>
      </c>
      <c r="G45" s="0" t="s">
        <v>69</v>
      </c>
      <c r="H45" s="0" t="n">
        <v>188470.52</v>
      </c>
      <c r="I45" s="0" t="n">
        <v>28196</v>
      </c>
      <c r="J45" s="0" t="n">
        <v>27777.53</v>
      </c>
      <c r="K45" s="0" t="n">
        <v>28196</v>
      </c>
      <c r="L45" s="0" t="n">
        <v>6.785</v>
      </c>
      <c r="M45" s="0" t="n">
        <v>0.47</v>
      </c>
      <c r="N45" s="0" t="n">
        <v>3.4</v>
      </c>
      <c r="O45" s="0" t="n">
        <v>2.93</v>
      </c>
      <c r="P45" s="0" t="n">
        <v>-95866.4</v>
      </c>
      <c r="Q45" s="0" t="n">
        <v>-95443.46</v>
      </c>
      <c r="R45" s="0" t="n">
        <v>-94026.93905</v>
      </c>
      <c r="S45" s="0" t="s">
        <v>31</v>
      </c>
      <c r="T45" s="0" t="s">
        <v>23</v>
      </c>
      <c r="U45" s="0" t="s">
        <v>32</v>
      </c>
      <c r="V45" s="0" t="s">
        <v>30</v>
      </c>
      <c r="W45" s="0" t="s">
        <v>69</v>
      </c>
      <c r="X45" s="0" t="n">
        <v>1</v>
      </c>
      <c r="Y45" s="0" t="n">
        <v>1</v>
      </c>
      <c r="Z45" s="0" t="n">
        <v>-100026.88</v>
      </c>
      <c r="AA45" s="0" t="n">
        <v>-101533.8</v>
      </c>
      <c r="AB45" s="0" t="s">
        <v>70</v>
      </c>
      <c r="AC45" s="0" t="s">
        <v>72</v>
      </c>
      <c r="AD45" s="0" t="n">
        <v>3</v>
      </c>
      <c r="AE45" s="0" t="n">
        <v>27777.53</v>
      </c>
      <c r="AF45" s="0" t="n">
        <v>188470.52</v>
      </c>
      <c r="AG45" s="0" t="n">
        <v>27777.53</v>
      </c>
      <c r="AH45" s="0" t="n">
        <v>1</v>
      </c>
      <c r="AI45" s="0" t="s">
        <v>73</v>
      </c>
    </row>
    <row r="46" customFormat="false" ht="12.8" hidden="false" customHeight="false" outlineLevel="0" collapsed="false">
      <c r="A46" s="0" t="n">
        <v>24197</v>
      </c>
      <c r="B46" s="0" t="n">
        <v>362</v>
      </c>
      <c r="C46" s="64" t="n">
        <v>36998</v>
      </c>
      <c r="D46" s="64" t="n">
        <v>37438</v>
      </c>
      <c r="E46" s="0" t="n">
        <v>9992868</v>
      </c>
      <c r="F46" s="0" t="s">
        <v>28</v>
      </c>
      <c r="G46" s="0" t="s">
        <v>69</v>
      </c>
      <c r="H46" s="0" t="n">
        <v>168745.15</v>
      </c>
      <c r="I46" s="0" t="n">
        <v>25245</v>
      </c>
      <c r="J46" s="0" t="n">
        <v>24870.32</v>
      </c>
      <c r="K46" s="0" t="n">
        <v>25245</v>
      </c>
      <c r="L46" s="0" t="n">
        <v>6.785</v>
      </c>
      <c r="M46" s="0" t="n">
        <v>0.47</v>
      </c>
      <c r="N46" s="0" t="n">
        <v>3.4</v>
      </c>
      <c r="O46" s="0" t="n">
        <v>2.93</v>
      </c>
      <c r="P46" s="0" t="n">
        <v>-85833</v>
      </c>
      <c r="Q46" s="0" t="n">
        <v>-85454.325</v>
      </c>
      <c r="R46" s="0" t="n">
        <v>-84186.0332</v>
      </c>
      <c r="S46" s="0" t="s">
        <v>31</v>
      </c>
      <c r="T46" s="0" t="s">
        <v>23</v>
      </c>
      <c r="U46" s="0" t="s">
        <v>32</v>
      </c>
      <c r="V46" s="0" t="s">
        <v>30</v>
      </c>
      <c r="W46" s="0" t="s">
        <v>69</v>
      </c>
      <c r="X46" s="0" t="n">
        <v>1</v>
      </c>
      <c r="Y46" s="0" t="n">
        <v>1</v>
      </c>
      <c r="Z46" s="0" t="n">
        <v>-89558.04</v>
      </c>
      <c r="AA46" s="0" t="n">
        <v>-90907.24</v>
      </c>
      <c r="AB46" s="0" t="s">
        <v>70</v>
      </c>
      <c r="AC46" s="0" t="s">
        <v>32</v>
      </c>
      <c r="AD46" s="0" t="n">
        <v>3</v>
      </c>
      <c r="AE46" s="0" t="n">
        <v>24870.32</v>
      </c>
      <c r="AF46" s="0" t="n">
        <v>168745.15</v>
      </c>
      <c r="AG46" s="0" t="n">
        <v>24870.32</v>
      </c>
      <c r="AH46" s="0" t="n">
        <v>1</v>
      </c>
      <c r="AI46" s="0" t="s">
        <v>73</v>
      </c>
    </row>
    <row r="47" customFormat="false" ht="12.8" hidden="false" customHeight="false" outlineLevel="0" collapsed="false">
      <c r="A47" s="0" t="n">
        <v>24221</v>
      </c>
      <c r="B47" s="0" t="n">
        <v>415</v>
      </c>
      <c r="C47" s="64" t="n">
        <v>36999</v>
      </c>
      <c r="D47" s="64" t="n">
        <v>37438</v>
      </c>
      <c r="E47" s="0" t="n">
        <v>9993197</v>
      </c>
      <c r="F47" s="0" t="s">
        <v>28</v>
      </c>
      <c r="G47" s="0" t="s">
        <v>69</v>
      </c>
      <c r="H47" s="0" t="n">
        <v>20780.64</v>
      </c>
      <c r="I47" s="0" t="n">
        <v>5701</v>
      </c>
      <c r="J47" s="0" t="n">
        <v>5616.39</v>
      </c>
      <c r="K47" s="0" t="n">
        <v>5701</v>
      </c>
      <c r="L47" s="0" t="n">
        <v>3.7</v>
      </c>
      <c r="M47" s="0" t="n">
        <v>0.47</v>
      </c>
      <c r="N47" s="0" t="n">
        <v>0.47</v>
      </c>
      <c r="O47" s="0" t="n">
        <v>2.93</v>
      </c>
      <c r="P47" s="0" t="n">
        <v>-19383.4</v>
      </c>
      <c r="Q47" s="0" t="n">
        <v>-18414.23</v>
      </c>
      <c r="R47" s="0" t="n">
        <v>-18140.9397</v>
      </c>
      <c r="S47" s="0" t="s">
        <v>22</v>
      </c>
      <c r="T47" s="0" t="s">
        <v>23</v>
      </c>
      <c r="U47" s="0" t="s">
        <v>29</v>
      </c>
      <c r="V47" s="0" t="s">
        <v>30</v>
      </c>
      <c r="W47" s="0" t="s">
        <v>69</v>
      </c>
      <c r="X47" s="0" t="n">
        <v>1</v>
      </c>
      <c r="Y47" s="0" t="n">
        <v>1</v>
      </c>
      <c r="Z47" s="0" t="n">
        <v>-19095.72</v>
      </c>
      <c r="AA47" s="0" t="n">
        <v>39245</v>
      </c>
      <c r="AB47" s="0" t="s">
        <v>70</v>
      </c>
      <c r="AC47" s="0" t="s">
        <v>72</v>
      </c>
      <c r="AD47" s="0" t="n">
        <v>3</v>
      </c>
      <c r="AE47" s="0" t="n">
        <v>0</v>
      </c>
      <c r="AF47" s="0" t="n">
        <v>38494.72</v>
      </c>
      <c r="AG47" s="0" t="n">
        <v>5616.39</v>
      </c>
      <c r="AH47" s="0" t="n">
        <v>1</v>
      </c>
      <c r="AI47" s="0" t="s">
        <v>71</v>
      </c>
    </row>
    <row r="48" customFormat="false" ht="12.8" hidden="false" customHeight="false" outlineLevel="0" collapsed="false">
      <c r="A48" s="0" t="n">
        <v>24545</v>
      </c>
      <c r="B48" s="0" t="n">
        <v>415</v>
      </c>
      <c r="C48" s="64" t="n">
        <v>37018</v>
      </c>
      <c r="D48" s="64" t="n">
        <v>37469</v>
      </c>
      <c r="E48" s="0" t="n">
        <v>9993196</v>
      </c>
      <c r="F48" s="0" t="s">
        <v>28</v>
      </c>
      <c r="G48" s="0" t="s">
        <v>69</v>
      </c>
      <c r="H48" s="0" t="n">
        <v>-88878.47</v>
      </c>
      <c r="I48" s="0" t="n">
        <v>-24436</v>
      </c>
      <c r="J48" s="0" t="n">
        <v>-24021.21</v>
      </c>
      <c r="K48" s="0" t="n">
        <v>24436</v>
      </c>
      <c r="L48" s="0" t="n">
        <v>3.7</v>
      </c>
      <c r="M48" s="0" t="n">
        <v>0.225</v>
      </c>
      <c r="N48" s="0" t="n">
        <v>0.225</v>
      </c>
      <c r="O48" s="0" t="n">
        <v>2.96</v>
      </c>
      <c r="P48" s="0" t="n">
        <v>77828.66</v>
      </c>
      <c r="Q48" s="0" t="n">
        <v>84915.1</v>
      </c>
      <c r="R48" s="0" t="n">
        <v>83473.70475</v>
      </c>
      <c r="S48" s="0" t="s">
        <v>22</v>
      </c>
      <c r="T48" s="0" t="s">
        <v>23</v>
      </c>
      <c r="U48" s="0" t="s">
        <v>29</v>
      </c>
      <c r="V48" s="0" t="s">
        <v>30</v>
      </c>
      <c r="W48" s="0" t="s">
        <v>69</v>
      </c>
      <c r="X48" s="0" t="n">
        <v>0</v>
      </c>
      <c r="Y48" s="0" t="n">
        <v>1</v>
      </c>
      <c r="Z48" s="0" t="n">
        <v>81552</v>
      </c>
      <c r="AA48" s="0" t="n">
        <v>169243</v>
      </c>
      <c r="AB48" s="0" t="s">
        <v>70</v>
      </c>
      <c r="AC48" s="0" t="s">
        <v>32</v>
      </c>
      <c r="AD48" s="0" t="n">
        <v>3</v>
      </c>
      <c r="AE48" s="0" t="n">
        <v>0</v>
      </c>
      <c r="AF48" s="0" t="n">
        <v>-165650.25</v>
      </c>
      <c r="AG48" s="0" t="n">
        <v>-24021.21</v>
      </c>
      <c r="AH48" s="0" t="n">
        <v>1</v>
      </c>
      <c r="AI48" s="0" t="s">
        <v>71</v>
      </c>
    </row>
    <row r="49" customFormat="false" ht="12.8" hidden="false" customHeight="false" outlineLevel="0" collapsed="false">
      <c r="A49" s="0" t="n">
        <v>28050</v>
      </c>
      <c r="B49" s="0" t="n">
        <v>857</v>
      </c>
      <c r="C49" s="64" t="n">
        <v>37140</v>
      </c>
      <c r="D49" s="64" t="n">
        <v>37469</v>
      </c>
      <c r="E49" s="0" t="n">
        <v>9996667</v>
      </c>
      <c r="F49" s="0" t="s">
        <v>28</v>
      </c>
      <c r="G49" s="0" t="s">
        <v>69</v>
      </c>
      <c r="H49" s="0" t="n">
        <v>-4794.76</v>
      </c>
      <c r="I49" s="0" t="n">
        <v>-18065</v>
      </c>
      <c r="J49" s="0" t="n">
        <v>-17758.35</v>
      </c>
      <c r="K49" s="0" t="n">
        <v>18065</v>
      </c>
      <c r="L49" s="0" t="n">
        <v>0.27</v>
      </c>
      <c r="M49" s="0" t="n">
        <v>0.225</v>
      </c>
      <c r="N49" s="0" t="n">
        <v>0.225</v>
      </c>
      <c r="O49" s="0" t="n">
        <v>2.96</v>
      </c>
      <c r="P49" s="0" t="n">
        <v>57537.025</v>
      </c>
      <c r="Q49" s="0" t="n">
        <v>812.925</v>
      </c>
      <c r="R49" s="0" t="n">
        <v>799.12575</v>
      </c>
      <c r="S49" s="0" t="s">
        <v>22</v>
      </c>
      <c r="T49" s="0" t="s">
        <v>23</v>
      </c>
      <c r="U49" s="0" t="s">
        <v>29</v>
      </c>
      <c r="V49" s="0" t="s">
        <v>30</v>
      </c>
      <c r="W49" s="0" t="s">
        <v>69</v>
      </c>
      <c r="X49" s="0" t="n">
        <v>0</v>
      </c>
      <c r="Y49" s="0" t="n">
        <v>1</v>
      </c>
      <c r="Z49" s="0" t="n">
        <v>-621.54</v>
      </c>
      <c r="AA49" s="0" t="n">
        <v>63155</v>
      </c>
      <c r="AB49" s="0" t="s">
        <v>70</v>
      </c>
      <c r="AC49" s="0" t="s">
        <v>32</v>
      </c>
      <c r="AD49" s="0" t="n">
        <v>3</v>
      </c>
      <c r="AE49" s="0" t="n">
        <v>0</v>
      </c>
      <c r="AF49" s="0" t="n">
        <v>-61550.45</v>
      </c>
      <c r="AG49" s="0" t="n">
        <v>-17758.35</v>
      </c>
      <c r="AH49" s="0" t="n">
        <v>1</v>
      </c>
    </row>
    <row r="50" customFormat="false" ht="12.8" hidden="false" customHeight="false" outlineLevel="0" collapsed="false">
      <c r="A50" s="0" t="n">
        <v>24196</v>
      </c>
      <c r="B50" s="0" t="n">
        <v>362</v>
      </c>
      <c r="C50" s="64" t="n">
        <v>36998</v>
      </c>
      <c r="D50" s="64" t="n">
        <v>37469</v>
      </c>
      <c r="E50" s="0" t="n">
        <v>9992868</v>
      </c>
      <c r="F50" s="0" t="s">
        <v>28</v>
      </c>
      <c r="G50" s="0" t="s">
        <v>69</v>
      </c>
      <c r="H50" s="0" t="n">
        <v>176563.66</v>
      </c>
      <c r="I50" s="0" t="n">
        <v>26472</v>
      </c>
      <c r="J50" s="0" t="n">
        <v>26022.65</v>
      </c>
      <c r="K50" s="0" t="n">
        <v>26472</v>
      </c>
      <c r="L50" s="0" t="n">
        <v>6.785</v>
      </c>
      <c r="M50" s="0" t="n">
        <v>0.475</v>
      </c>
      <c r="N50" s="0" t="n">
        <v>3.435</v>
      </c>
      <c r="O50" s="0" t="n">
        <v>2.96</v>
      </c>
      <c r="P50" s="0" t="n">
        <v>-90931.32</v>
      </c>
      <c r="Q50" s="0" t="n">
        <v>-88681.2</v>
      </c>
      <c r="R50" s="0" t="n">
        <v>-87175.8775</v>
      </c>
      <c r="S50" s="0" t="s">
        <v>31</v>
      </c>
      <c r="T50" s="0" t="s">
        <v>23</v>
      </c>
      <c r="U50" s="0" t="s">
        <v>32</v>
      </c>
      <c r="V50" s="0" t="s">
        <v>30</v>
      </c>
      <c r="W50" s="0" t="s">
        <v>69</v>
      </c>
      <c r="X50" s="0" t="n">
        <v>1</v>
      </c>
      <c r="Y50" s="0" t="n">
        <v>1</v>
      </c>
      <c r="Z50" s="0" t="n">
        <v>-92614.6</v>
      </c>
      <c r="AA50" s="0" t="n">
        <v>-94213.85</v>
      </c>
      <c r="AB50" s="0" t="s">
        <v>70</v>
      </c>
      <c r="AC50" s="0" t="s">
        <v>72</v>
      </c>
      <c r="AD50" s="0" t="n">
        <v>3</v>
      </c>
      <c r="AE50" s="0" t="n">
        <v>26022.65</v>
      </c>
      <c r="AF50" s="0" t="n">
        <v>176563.66</v>
      </c>
      <c r="AG50" s="0" t="n">
        <v>26022.65</v>
      </c>
      <c r="AH50" s="0" t="n">
        <v>1</v>
      </c>
      <c r="AI50" s="0" t="s">
        <v>73</v>
      </c>
    </row>
    <row r="51" customFormat="false" ht="12.8" hidden="false" customHeight="false" outlineLevel="0" collapsed="false">
      <c r="A51" s="0" t="n">
        <v>24197</v>
      </c>
      <c r="B51" s="0" t="n">
        <v>362</v>
      </c>
      <c r="C51" s="64" t="n">
        <v>36998</v>
      </c>
      <c r="D51" s="64" t="n">
        <v>37469</v>
      </c>
      <c r="E51" s="0" t="n">
        <v>9992868</v>
      </c>
      <c r="F51" s="0" t="s">
        <v>28</v>
      </c>
      <c r="G51" s="0" t="s">
        <v>69</v>
      </c>
      <c r="H51" s="0" t="n">
        <v>162256.89</v>
      </c>
      <c r="I51" s="0" t="n">
        <v>24327</v>
      </c>
      <c r="J51" s="0" t="n">
        <v>23914.06</v>
      </c>
      <c r="K51" s="0" t="n">
        <v>24327</v>
      </c>
      <c r="L51" s="0" t="n">
        <v>6.785</v>
      </c>
      <c r="M51" s="0" t="n">
        <v>0.475</v>
      </c>
      <c r="N51" s="0" t="n">
        <v>3.435</v>
      </c>
      <c r="O51" s="0" t="n">
        <v>2.96</v>
      </c>
      <c r="P51" s="0" t="n">
        <v>-83563.245</v>
      </c>
      <c r="Q51" s="0" t="n">
        <v>-81495.45</v>
      </c>
      <c r="R51" s="0" t="n">
        <v>-80112.101</v>
      </c>
      <c r="S51" s="0" t="s">
        <v>31</v>
      </c>
      <c r="T51" s="0" t="s">
        <v>23</v>
      </c>
      <c r="U51" s="0" t="s">
        <v>32</v>
      </c>
      <c r="V51" s="0" t="s">
        <v>30</v>
      </c>
      <c r="W51" s="0" t="s">
        <v>69</v>
      </c>
      <c r="X51" s="0" t="n">
        <v>1</v>
      </c>
      <c r="Y51" s="0" t="n">
        <v>1</v>
      </c>
      <c r="Z51" s="0" t="n">
        <v>-85110.13</v>
      </c>
      <c r="AA51" s="0" t="n">
        <v>-86579.79</v>
      </c>
      <c r="AB51" s="0" t="s">
        <v>70</v>
      </c>
      <c r="AC51" s="0" t="s">
        <v>32</v>
      </c>
      <c r="AD51" s="0" t="n">
        <v>3</v>
      </c>
      <c r="AE51" s="0" t="n">
        <v>23914.06</v>
      </c>
      <c r="AF51" s="0" t="n">
        <v>162256.89</v>
      </c>
      <c r="AG51" s="0" t="n">
        <v>23914.06</v>
      </c>
      <c r="AH51" s="0" t="n">
        <v>1</v>
      </c>
      <c r="AI51" s="0" t="s">
        <v>73</v>
      </c>
    </row>
    <row r="52" customFormat="false" ht="12.8" hidden="false" customHeight="false" outlineLevel="0" collapsed="false">
      <c r="A52" s="0" t="n">
        <v>24221</v>
      </c>
      <c r="B52" s="0" t="n">
        <v>415</v>
      </c>
      <c r="C52" s="64" t="n">
        <v>36999</v>
      </c>
      <c r="D52" s="64" t="n">
        <v>37469</v>
      </c>
      <c r="E52" s="0" t="n">
        <v>9993197</v>
      </c>
      <c r="F52" s="0" t="s">
        <v>28</v>
      </c>
      <c r="G52" s="0" t="s">
        <v>69</v>
      </c>
      <c r="H52" s="0" t="n">
        <v>21415.8</v>
      </c>
      <c r="I52" s="0" t="n">
        <v>5888</v>
      </c>
      <c r="J52" s="0" t="n">
        <v>5788.05</v>
      </c>
      <c r="K52" s="0" t="n">
        <v>5888</v>
      </c>
      <c r="L52" s="0" t="n">
        <v>3.7</v>
      </c>
      <c r="M52" s="0" t="n">
        <v>0.475</v>
      </c>
      <c r="N52" s="0" t="n">
        <v>0.475</v>
      </c>
      <c r="O52" s="0" t="n">
        <v>2.96</v>
      </c>
      <c r="P52" s="0" t="n">
        <v>-20225.28</v>
      </c>
      <c r="Q52" s="0" t="n">
        <v>-18988.8</v>
      </c>
      <c r="R52" s="0" t="n">
        <v>-18666.46125</v>
      </c>
      <c r="S52" s="0" t="s">
        <v>22</v>
      </c>
      <c r="T52" s="0" t="s">
        <v>23</v>
      </c>
      <c r="U52" s="0" t="s">
        <v>29</v>
      </c>
      <c r="V52" s="0" t="s">
        <v>30</v>
      </c>
      <c r="W52" s="0" t="s">
        <v>69</v>
      </c>
      <c r="X52" s="0" t="n">
        <v>1</v>
      </c>
      <c r="Y52" s="0" t="n">
        <v>1</v>
      </c>
      <c r="Z52" s="0" t="n">
        <v>-19650.44</v>
      </c>
      <c r="AA52" s="0" t="n">
        <v>40780</v>
      </c>
      <c r="AB52" s="0" t="s">
        <v>70</v>
      </c>
      <c r="AC52" s="0" t="s">
        <v>72</v>
      </c>
      <c r="AD52" s="0" t="n">
        <v>3</v>
      </c>
      <c r="AE52" s="0" t="n">
        <v>0</v>
      </c>
      <c r="AF52" s="0" t="n">
        <v>39914.42</v>
      </c>
      <c r="AG52" s="0" t="n">
        <v>5788.05</v>
      </c>
      <c r="AH52" s="0" t="n">
        <v>1</v>
      </c>
      <c r="AI52" s="0" t="s">
        <v>71</v>
      </c>
    </row>
    <row r="53" customFormat="false" ht="12.8" hidden="false" customHeight="false" outlineLevel="0" collapsed="false">
      <c r="A53" s="0" t="n">
        <v>24545</v>
      </c>
      <c r="B53" s="0" t="n">
        <v>415</v>
      </c>
      <c r="C53" s="64" t="n">
        <v>37018</v>
      </c>
      <c r="D53" s="64" t="n">
        <v>37500</v>
      </c>
      <c r="E53" s="0" t="n">
        <v>9993196</v>
      </c>
      <c r="F53" s="0" t="s">
        <v>28</v>
      </c>
      <c r="G53" s="0" t="s">
        <v>69</v>
      </c>
      <c r="H53" s="0" t="n">
        <v>-92884.08</v>
      </c>
      <c r="I53" s="0" t="n">
        <v>-25595</v>
      </c>
      <c r="J53" s="0" t="n">
        <v>-25103.81</v>
      </c>
      <c r="K53" s="0" t="n">
        <v>25595</v>
      </c>
      <c r="L53" s="0" t="n">
        <v>3.7</v>
      </c>
      <c r="M53" s="0" t="n">
        <v>0.225</v>
      </c>
      <c r="N53" s="0" t="n">
        <v>0.225</v>
      </c>
      <c r="O53" s="0" t="n">
        <v>2.96</v>
      </c>
      <c r="P53" s="0" t="n">
        <v>81520.075</v>
      </c>
      <c r="Q53" s="0" t="n">
        <v>88942.625</v>
      </c>
      <c r="R53" s="0" t="n">
        <v>87235.73975</v>
      </c>
      <c r="S53" s="0" t="s">
        <v>22</v>
      </c>
      <c r="T53" s="0" t="s">
        <v>23</v>
      </c>
      <c r="U53" s="0" t="s">
        <v>29</v>
      </c>
      <c r="V53" s="0" t="s">
        <v>30</v>
      </c>
      <c r="W53" s="0" t="s">
        <v>69</v>
      </c>
      <c r="X53" s="0" t="n">
        <v>0</v>
      </c>
      <c r="Y53" s="0" t="n">
        <v>1</v>
      </c>
      <c r="Z53" s="0" t="n">
        <v>85227.42</v>
      </c>
      <c r="AA53" s="0" t="n">
        <v>177270</v>
      </c>
      <c r="AB53" s="0" t="s">
        <v>70</v>
      </c>
      <c r="AC53" s="0" t="s">
        <v>32</v>
      </c>
      <c r="AD53" s="0" t="n">
        <v>3</v>
      </c>
      <c r="AE53" s="0" t="n">
        <v>0</v>
      </c>
      <c r="AF53" s="0" t="n">
        <v>-173115.85</v>
      </c>
      <c r="AG53" s="0" t="n">
        <v>-25103.81</v>
      </c>
      <c r="AH53" s="0" t="n">
        <v>1</v>
      </c>
      <c r="AI53" s="0" t="s">
        <v>71</v>
      </c>
    </row>
    <row r="54" customFormat="false" ht="12.8" hidden="false" customHeight="false" outlineLevel="0" collapsed="false">
      <c r="A54" s="0" t="n">
        <v>28050</v>
      </c>
      <c r="B54" s="0" t="n">
        <v>857</v>
      </c>
      <c r="C54" s="64" t="n">
        <v>37140</v>
      </c>
      <c r="D54" s="64" t="n">
        <v>37500</v>
      </c>
      <c r="E54" s="0" t="n">
        <v>9996667</v>
      </c>
      <c r="F54" s="0" t="s">
        <v>28</v>
      </c>
      <c r="G54" s="0" t="s">
        <v>69</v>
      </c>
      <c r="H54" s="0" t="n">
        <v>-4978.32</v>
      </c>
      <c r="I54" s="0" t="n">
        <v>-18799</v>
      </c>
      <c r="J54" s="0" t="n">
        <v>-18438.23</v>
      </c>
      <c r="K54" s="0" t="n">
        <v>18799</v>
      </c>
      <c r="L54" s="0" t="n">
        <v>0.27</v>
      </c>
      <c r="M54" s="0" t="n">
        <v>0.225</v>
      </c>
      <c r="N54" s="0" t="n">
        <v>0.225</v>
      </c>
      <c r="O54" s="0" t="n">
        <v>2.96</v>
      </c>
      <c r="P54" s="0" t="n">
        <v>59874.815</v>
      </c>
      <c r="Q54" s="0" t="n">
        <v>845.955</v>
      </c>
      <c r="R54" s="0" t="n">
        <v>829.72035</v>
      </c>
      <c r="S54" s="0" t="s">
        <v>22</v>
      </c>
      <c r="T54" s="0" t="s">
        <v>23</v>
      </c>
      <c r="U54" s="0" t="s">
        <v>29</v>
      </c>
      <c r="V54" s="0" t="s">
        <v>30</v>
      </c>
      <c r="W54" s="0" t="s">
        <v>69</v>
      </c>
      <c r="X54" s="0" t="n">
        <v>0</v>
      </c>
      <c r="Y54" s="0" t="n">
        <v>1</v>
      </c>
      <c r="Z54" s="0" t="n">
        <v>-645.34</v>
      </c>
      <c r="AA54" s="0" t="n">
        <v>65721</v>
      </c>
      <c r="AB54" s="0" t="s">
        <v>70</v>
      </c>
      <c r="AC54" s="0" t="s">
        <v>32</v>
      </c>
      <c r="AD54" s="0" t="n">
        <v>3</v>
      </c>
      <c r="AE54" s="0" t="n">
        <v>0</v>
      </c>
      <c r="AF54" s="0" t="n">
        <v>-63906.9</v>
      </c>
      <c r="AG54" s="0" t="n">
        <v>-18438.23</v>
      </c>
      <c r="AH54" s="0" t="n">
        <v>1</v>
      </c>
    </row>
    <row r="55" customFormat="false" ht="12.8" hidden="false" customHeight="false" outlineLevel="0" collapsed="false">
      <c r="A55" s="0" t="n">
        <v>24196</v>
      </c>
      <c r="B55" s="0" t="n">
        <v>362</v>
      </c>
      <c r="C55" s="64" t="n">
        <v>36998</v>
      </c>
      <c r="D55" s="64" t="n">
        <v>37500</v>
      </c>
      <c r="E55" s="0" t="n">
        <v>9992868</v>
      </c>
      <c r="F55" s="0" t="s">
        <v>28</v>
      </c>
      <c r="G55" s="0" t="s">
        <v>69</v>
      </c>
      <c r="H55" s="0" t="n">
        <v>179759.16</v>
      </c>
      <c r="I55" s="0" t="n">
        <v>27012</v>
      </c>
      <c r="J55" s="0" t="n">
        <v>26493.61</v>
      </c>
      <c r="K55" s="0" t="n">
        <v>27012</v>
      </c>
      <c r="L55" s="0" t="n">
        <v>6.785</v>
      </c>
      <c r="M55" s="0" t="n">
        <v>0.475</v>
      </c>
      <c r="N55" s="0" t="n">
        <v>3.435</v>
      </c>
      <c r="O55" s="0" t="n">
        <v>2.96</v>
      </c>
      <c r="P55" s="0" t="n">
        <v>-92786.22</v>
      </c>
      <c r="Q55" s="0" t="n">
        <v>-90490.2</v>
      </c>
      <c r="R55" s="0" t="n">
        <v>-88753.5935</v>
      </c>
      <c r="S55" s="0" t="s">
        <v>31</v>
      </c>
      <c r="T55" s="0" t="s">
        <v>23</v>
      </c>
      <c r="U55" s="0" t="s">
        <v>32</v>
      </c>
      <c r="V55" s="0" t="s">
        <v>30</v>
      </c>
      <c r="W55" s="0" t="s">
        <v>69</v>
      </c>
      <c r="X55" s="0" t="n">
        <v>1</v>
      </c>
      <c r="Y55" s="0" t="n">
        <v>1</v>
      </c>
      <c r="Z55" s="0" t="n">
        <v>-94290.77</v>
      </c>
      <c r="AA55" s="0" t="n">
        <v>-96135.71</v>
      </c>
      <c r="AB55" s="0" t="s">
        <v>70</v>
      </c>
      <c r="AC55" s="0" t="s">
        <v>72</v>
      </c>
      <c r="AD55" s="0" t="n">
        <v>3</v>
      </c>
      <c r="AE55" s="0" t="n">
        <v>26493.61</v>
      </c>
      <c r="AF55" s="0" t="n">
        <v>179759.16</v>
      </c>
      <c r="AG55" s="0" t="n">
        <v>26493.61</v>
      </c>
      <c r="AH55" s="0" t="n">
        <v>1</v>
      </c>
      <c r="AI55" s="0" t="s">
        <v>73</v>
      </c>
    </row>
    <row r="56" customFormat="false" ht="12.8" hidden="false" customHeight="false" outlineLevel="0" collapsed="false">
      <c r="A56" s="0" t="n">
        <v>24197</v>
      </c>
      <c r="B56" s="0" t="n">
        <v>362</v>
      </c>
      <c r="C56" s="64" t="n">
        <v>36998</v>
      </c>
      <c r="D56" s="64" t="n">
        <v>37500</v>
      </c>
      <c r="E56" s="0" t="n">
        <v>9992868</v>
      </c>
      <c r="F56" s="0" t="s">
        <v>28</v>
      </c>
      <c r="G56" s="0" t="s">
        <v>69</v>
      </c>
      <c r="H56" s="0" t="n">
        <v>169597.3</v>
      </c>
      <c r="I56" s="0" t="n">
        <v>25485</v>
      </c>
      <c r="J56" s="0" t="n">
        <v>24995.92</v>
      </c>
      <c r="K56" s="0" t="n">
        <v>25485</v>
      </c>
      <c r="L56" s="0" t="n">
        <v>6.785</v>
      </c>
      <c r="M56" s="0" t="n">
        <v>0.475</v>
      </c>
      <c r="N56" s="0" t="n">
        <v>3.435</v>
      </c>
      <c r="O56" s="0" t="n">
        <v>2.96</v>
      </c>
      <c r="P56" s="0" t="n">
        <v>-87540.975</v>
      </c>
      <c r="Q56" s="0" t="n">
        <v>-85374.75</v>
      </c>
      <c r="R56" s="0" t="n">
        <v>-83736.332</v>
      </c>
      <c r="S56" s="0" t="s">
        <v>31</v>
      </c>
      <c r="T56" s="0" t="s">
        <v>23</v>
      </c>
      <c r="U56" s="0" t="s">
        <v>32</v>
      </c>
      <c r="V56" s="0" t="s">
        <v>30</v>
      </c>
      <c r="W56" s="0" t="s">
        <v>69</v>
      </c>
      <c r="X56" s="0" t="n">
        <v>1</v>
      </c>
      <c r="Y56" s="0" t="n">
        <v>1</v>
      </c>
      <c r="Z56" s="0" t="n">
        <v>-88960.47</v>
      </c>
      <c r="AA56" s="0" t="n">
        <v>-90701.11</v>
      </c>
      <c r="AB56" s="0" t="s">
        <v>70</v>
      </c>
      <c r="AC56" s="0" t="s">
        <v>32</v>
      </c>
      <c r="AD56" s="0" t="n">
        <v>3</v>
      </c>
      <c r="AE56" s="0" t="n">
        <v>24995.92</v>
      </c>
      <c r="AF56" s="0" t="n">
        <v>169597.3</v>
      </c>
      <c r="AG56" s="0" t="n">
        <v>24995.92</v>
      </c>
      <c r="AH56" s="0" t="n">
        <v>1</v>
      </c>
      <c r="AI56" s="0" t="s">
        <v>73</v>
      </c>
    </row>
    <row r="57" customFormat="false" ht="12.8" hidden="false" customHeight="false" outlineLevel="0" collapsed="false">
      <c r="A57" s="0" t="n">
        <v>24221</v>
      </c>
      <c r="B57" s="0" t="n">
        <v>415</v>
      </c>
      <c r="C57" s="64" t="n">
        <v>36999</v>
      </c>
      <c r="D57" s="64" t="n">
        <v>37500</v>
      </c>
      <c r="E57" s="0" t="n">
        <v>9993197</v>
      </c>
      <c r="F57" s="0" t="s">
        <v>28</v>
      </c>
      <c r="G57" s="0" t="s">
        <v>69</v>
      </c>
      <c r="H57" s="0" t="n">
        <v>23857</v>
      </c>
      <c r="I57" s="0" t="n">
        <v>6574</v>
      </c>
      <c r="J57" s="0" t="n">
        <v>6447.84</v>
      </c>
      <c r="K57" s="0" t="n">
        <v>6574</v>
      </c>
      <c r="L57" s="0" t="n">
        <v>3.7</v>
      </c>
      <c r="M57" s="0" t="n">
        <v>0.475</v>
      </c>
      <c r="N57" s="0" t="n">
        <v>0.475</v>
      </c>
      <c r="O57" s="0" t="n">
        <v>2.96</v>
      </c>
      <c r="P57" s="0" t="n">
        <v>-22581.69</v>
      </c>
      <c r="Q57" s="0" t="n">
        <v>-21201.15</v>
      </c>
      <c r="R57" s="0" t="n">
        <v>-20794.284</v>
      </c>
      <c r="S57" s="0" t="s">
        <v>22</v>
      </c>
      <c r="T57" s="0" t="s">
        <v>23</v>
      </c>
      <c r="U57" s="0" t="s">
        <v>29</v>
      </c>
      <c r="V57" s="0" t="s">
        <v>30</v>
      </c>
      <c r="W57" s="0" t="s">
        <v>69</v>
      </c>
      <c r="X57" s="0" t="n">
        <v>1</v>
      </c>
      <c r="Y57" s="0" t="n">
        <v>1</v>
      </c>
      <c r="Z57" s="0" t="n">
        <v>-21890.41</v>
      </c>
      <c r="AA57" s="0" t="n">
        <v>45531</v>
      </c>
      <c r="AB57" s="0" t="s">
        <v>70</v>
      </c>
      <c r="AC57" s="0" t="s">
        <v>72</v>
      </c>
      <c r="AD57" s="0" t="n">
        <v>3</v>
      </c>
      <c r="AE57" s="0" t="n">
        <v>0</v>
      </c>
      <c r="AF57" s="0" t="n">
        <v>44464.29</v>
      </c>
      <c r="AG57" s="0" t="n">
        <v>6447.84</v>
      </c>
      <c r="AH57" s="0" t="n">
        <v>1</v>
      </c>
      <c r="AI57" s="0" t="s">
        <v>71</v>
      </c>
    </row>
    <row r="58" customFormat="false" ht="12.8" hidden="false" customHeight="false" outlineLevel="0" collapsed="false">
      <c r="A58" s="0" t="n">
        <v>24545</v>
      </c>
      <c r="B58" s="0" t="n">
        <v>415</v>
      </c>
      <c r="C58" s="64" t="n">
        <v>37018</v>
      </c>
      <c r="D58" s="64" t="n">
        <v>37530</v>
      </c>
      <c r="E58" s="0" t="n">
        <v>9993196</v>
      </c>
      <c r="F58" s="0" t="s">
        <v>28</v>
      </c>
      <c r="G58" s="0" t="s">
        <v>69</v>
      </c>
      <c r="H58" s="0" t="n">
        <v>-126231.35</v>
      </c>
      <c r="I58" s="0" t="n">
        <v>-34866</v>
      </c>
      <c r="J58" s="0" t="n">
        <v>-34116.58</v>
      </c>
      <c r="K58" s="0" t="n">
        <v>34866</v>
      </c>
      <c r="L58" s="0" t="n">
        <v>3.7</v>
      </c>
      <c r="M58" s="0" t="n">
        <v>0.115</v>
      </c>
      <c r="N58" s="0" t="n">
        <v>0.115</v>
      </c>
      <c r="O58" s="0" t="n">
        <v>2.96</v>
      </c>
      <c r="P58" s="0" t="n">
        <v>107212.95</v>
      </c>
      <c r="Q58" s="0" t="n">
        <v>124994.61</v>
      </c>
      <c r="R58" s="0" t="n">
        <v>122307.9393</v>
      </c>
      <c r="S58" s="0" t="s">
        <v>22</v>
      </c>
      <c r="T58" s="0" t="s">
        <v>23</v>
      </c>
      <c r="U58" s="0" t="s">
        <v>29</v>
      </c>
      <c r="V58" s="0" t="s">
        <v>30</v>
      </c>
      <c r="W58" s="0" t="s">
        <v>69</v>
      </c>
      <c r="X58" s="0" t="n">
        <v>0</v>
      </c>
      <c r="Y58" s="0" t="n">
        <v>1</v>
      </c>
      <c r="Z58" s="0" t="n">
        <v>119578.61</v>
      </c>
      <c r="AA58" s="0" t="n">
        <v>238518</v>
      </c>
      <c r="AB58" s="0" t="s">
        <v>70</v>
      </c>
      <c r="AC58" s="0" t="s">
        <v>32</v>
      </c>
      <c r="AD58" s="0" t="n">
        <v>3</v>
      </c>
      <c r="AE58" s="0" t="n">
        <v>0</v>
      </c>
      <c r="AF58" s="0" t="n">
        <v>-232368.03</v>
      </c>
      <c r="AG58" s="0" t="n">
        <v>-34116.58</v>
      </c>
      <c r="AH58" s="0" t="n">
        <v>1</v>
      </c>
      <c r="AI58" s="0" t="s">
        <v>71</v>
      </c>
    </row>
    <row r="59" customFormat="false" ht="12.8" hidden="false" customHeight="false" outlineLevel="0" collapsed="false">
      <c r="A59" s="0" t="n">
        <v>28050</v>
      </c>
      <c r="B59" s="0" t="n">
        <v>857</v>
      </c>
      <c r="C59" s="64" t="n">
        <v>37140</v>
      </c>
      <c r="D59" s="64" t="n">
        <v>37530</v>
      </c>
      <c r="E59" s="0" t="n">
        <v>9996667</v>
      </c>
      <c r="F59" s="0" t="s">
        <v>28</v>
      </c>
      <c r="G59" s="0" t="s">
        <v>69</v>
      </c>
      <c r="H59" s="0" t="n">
        <v>-6651.94</v>
      </c>
      <c r="I59" s="0" t="n">
        <v>-25178</v>
      </c>
      <c r="J59" s="0" t="n">
        <v>-24636.82</v>
      </c>
      <c r="K59" s="0" t="n">
        <v>25178</v>
      </c>
      <c r="L59" s="0" t="n">
        <v>0.27</v>
      </c>
      <c r="M59" s="0" t="n">
        <v>0.115</v>
      </c>
      <c r="N59" s="0" t="n">
        <v>0.115</v>
      </c>
      <c r="O59" s="0" t="n">
        <v>2.96</v>
      </c>
      <c r="P59" s="0" t="n">
        <v>77422.35</v>
      </c>
      <c r="Q59" s="0" t="n">
        <v>3902.59</v>
      </c>
      <c r="R59" s="0" t="n">
        <v>3818.7071</v>
      </c>
      <c r="S59" s="0" t="s">
        <v>22</v>
      </c>
      <c r="T59" s="0" t="s">
        <v>23</v>
      </c>
      <c r="U59" s="0" t="s">
        <v>29</v>
      </c>
      <c r="V59" s="0" t="s">
        <v>30</v>
      </c>
      <c r="W59" s="0" t="s">
        <v>69</v>
      </c>
      <c r="X59" s="0" t="n">
        <v>0</v>
      </c>
      <c r="Y59" s="0" t="n">
        <v>1</v>
      </c>
      <c r="Z59" s="0" t="n">
        <v>1847.76</v>
      </c>
      <c r="AA59" s="0" t="n">
        <v>85882</v>
      </c>
      <c r="AB59" s="0" t="s">
        <v>70</v>
      </c>
      <c r="AC59" s="0" t="s">
        <v>32</v>
      </c>
      <c r="AD59" s="0" t="n">
        <v>3</v>
      </c>
      <c r="AE59" s="0" t="n">
        <v>0</v>
      </c>
      <c r="AF59" s="0" t="n">
        <v>-83297.08</v>
      </c>
      <c r="AG59" s="0" t="n">
        <v>-24636.82</v>
      </c>
      <c r="AH59" s="0" t="n">
        <v>1</v>
      </c>
    </row>
    <row r="60" customFormat="false" ht="12.8" hidden="false" customHeight="false" outlineLevel="0" collapsed="false">
      <c r="A60" s="0" t="n">
        <v>24196</v>
      </c>
      <c r="B60" s="0" t="n">
        <v>362</v>
      </c>
      <c r="C60" s="64" t="n">
        <v>36998</v>
      </c>
      <c r="D60" s="64" t="n">
        <v>37530</v>
      </c>
      <c r="E60" s="0" t="n">
        <v>9992868</v>
      </c>
      <c r="F60" s="0" t="s">
        <v>28</v>
      </c>
      <c r="G60" s="0" t="s">
        <v>69</v>
      </c>
      <c r="H60" s="0" t="n">
        <v>238013.93</v>
      </c>
      <c r="I60" s="0" t="n">
        <v>35850</v>
      </c>
      <c r="J60" s="0" t="n">
        <v>35079.43</v>
      </c>
      <c r="K60" s="0" t="n">
        <v>35850</v>
      </c>
      <c r="L60" s="0" t="n">
        <v>6.785</v>
      </c>
      <c r="M60" s="0" t="n">
        <v>0.365</v>
      </c>
      <c r="N60" s="0" t="n">
        <v>3.325</v>
      </c>
      <c r="O60" s="0" t="n">
        <v>2.96</v>
      </c>
      <c r="P60" s="0" t="n">
        <v>-119201.25</v>
      </c>
      <c r="Q60" s="0" t="n">
        <v>-124041</v>
      </c>
      <c r="R60" s="0" t="n">
        <v>-121374.8278</v>
      </c>
      <c r="S60" s="0" t="s">
        <v>31</v>
      </c>
      <c r="T60" s="0" t="s">
        <v>23</v>
      </c>
      <c r="U60" s="0" t="s">
        <v>32</v>
      </c>
      <c r="V60" s="0" t="s">
        <v>30</v>
      </c>
      <c r="W60" s="0" t="s">
        <v>69</v>
      </c>
      <c r="X60" s="0" t="n">
        <v>1</v>
      </c>
      <c r="Y60" s="0" t="n">
        <v>1</v>
      </c>
      <c r="Z60" s="0" t="n">
        <v>-127829.44</v>
      </c>
      <c r="AA60" s="0" t="n">
        <v>-130637.4</v>
      </c>
      <c r="AB60" s="0" t="s">
        <v>70</v>
      </c>
      <c r="AC60" s="0" t="s">
        <v>72</v>
      </c>
      <c r="AD60" s="0" t="n">
        <v>3</v>
      </c>
      <c r="AE60" s="0" t="n">
        <v>35079.43</v>
      </c>
      <c r="AF60" s="0" t="n">
        <v>238013.93</v>
      </c>
      <c r="AG60" s="0" t="n">
        <v>35079.43</v>
      </c>
      <c r="AH60" s="0" t="n">
        <v>1</v>
      </c>
      <c r="AI60" s="0" t="s">
        <v>73</v>
      </c>
    </row>
    <row r="61" customFormat="false" ht="12.8" hidden="false" customHeight="false" outlineLevel="0" collapsed="false">
      <c r="A61" s="0" t="n">
        <v>24197</v>
      </c>
      <c r="B61" s="0" t="n">
        <v>362</v>
      </c>
      <c r="C61" s="64" t="n">
        <v>36998</v>
      </c>
      <c r="D61" s="64" t="n">
        <v>37530</v>
      </c>
      <c r="E61" s="0" t="n">
        <v>9992868</v>
      </c>
      <c r="F61" s="0" t="s">
        <v>28</v>
      </c>
      <c r="G61" s="0" t="s">
        <v>69</v>
      </c>
      <c r="H61" s="0" t="n">
        <v>230465.21</v>
      </c>
      <c r="I61" s="0" t="n">
        <v>34713</v>
      </c>
      <c r="J61" s="0" t="n">
        <v>33966.87</v>
      </c>
      <c r="K61" s="0" t="n">
        <v>34713</v>
      </c>
      <c r="L61" s="0" t="n">
        <v>6.785</v>
      </c>
      <c r="M61" s="0" t="n">
        <v>0.365</v>
      </c>
      <c r="N61" s="0" t="n">
        <v>3.325</v>
      </c>
      <c r="O61" s="0" t="n">
        <v>2.96</v>
      </c>
      <c r="P61" s="0" t="n">
        <v>-115420.725</v>
      </c>
      <c r="Q61" s="0" t="n">
        <v>-120106.98</v>
      </c>
      <c r="R61" s="0" t="n">
        <v>-117525.3702</v>
      </c>
      <c r="S61" s="0" t="s">
        <v>31</v>
      </c>
      <c r="T61" s="0" t="s">
        <v>23</v>
      </c>
      <c r="U61" s="0" t="s">
        <v>32</v>
      </c>
      <c r="V61" s="0" t="s">
        <v>30</v>
      </c>
      <c r="W61" s="0" t="s">
        <v>69</v>
      </c>
      <c r="X61" s="0" t="n">
        <v>1</v>
      </c>
      <c r="Y61" s="0" t="n">
        <v>1</v>
      </c>
      <c r="Z61" s="0" t="n">
        <v>-123775.27</v>
      </c>
      <c r="AA61" s="0" t="n">
        <v>-126494.17</v>
      </c>
      <c r="AB61" s="0" t="s">
        <v>70</v>
      </c>
      <c r="AC61" s="0" t="s">
        <v>32</v>
      </c>
      <c r="AD61" s="0" t="n">
        <v>3</v>
      </c>
      <c r="AE61" s="0" t="n">
        <v>33966.87</v>
      </c>
      <c r="AF61" s="0" t="n">
        <v>230465.21</v>
      </c>
      <c r="AG61" s="0" t="n">
        <v>33966.87</v>
      </c>
      <c r="AH61" s="0" t="n">
        <v>1</v>
      </c>
      <c r="AI61" s="0" t="s">
        <v>73</v>
      </c>
    </row>
    <row r="62" customFormat="false" ht="12.8" hidden="false" customHeight="false" outlineLevel="0" collapsed="false">
      <c r="A62" s="0" t="n">
        <v>24221</v>
      </c>
      <c r="B62" s="0" t="n">
        <v>415</v>
      </c>
      <c r="C62" s="64" t="n">
        <v>36999</v>
      </c>
      <c r="D62" s="64" t="n">
        <v>37530</v>
      </c>
      <c r="E62" s="0" t="n">
        <v>9993197</v>
      </c>
      <c r="F62" s="0" t="s">
        <v>28</v>
      </c>
      <c r="G62" s="0" t="s">
        <v>69</v>
      </c>
      <c r="H62" s="0" t="n">
        <v>34343.79</v>
      </c>
      <c r="I62" s="0" t="n">
        <v>9486</v>
      </c>
      <c r="J62" s="0" t="n">
        <v>9282.11</v>
      </c>
      <c r="K62" s="0" t="n">
        <v>9486</v>
      </c>
      <c r="L62" s="0" t="n">
        <v>3.7</v>
      </c>
      <c r="M62" s="0" t="n">
        <v>0.365</v>
      </c>
      <c r="N62" s="0" t="n">
        <v>0.365</v>
      </c>
      <c r="O62" s="0" t="n">
        <v>2.96</v>
      </c>
      <c r="P62" s="0" t="n">
        <v>-31540.95</v>
      </c>
      <c r="Q62" s="0" t="n">
        <v>-31635.81</v>
      </c>
      <c r="R62" s="0" t="n">
        <v>-30955.83685</v>
      </c>
      <c r="S62" s="0" t="s">
        <v>22</v>
      </c>
      <c r="T62" s="0" t="s">
        <v>23</v>
      </c>
      <c r="U62" s="0" t="s">
        <v>29</v>
      </c>
      <c r="V62" s="0" t="s">
        <v>30</v>
      </c>
      <c r="W62" s="0" t="s">
        <v>69</v>
      </c>
      <c r="X62" s="0" t="n">
        <v>1</v>
      </c>
      <c r="Y62" s="0" t="n">
        <v>1</v>
      </c>
      <c r="Z62" s="0" t="n">
        <v>-32533.78</v>
      </c>
      <c r="AA62" s="0" t="n">
        <v>64893</v>
      </c>
      <c r="AB62" s="0" t="s">
        <v>70</v>
      </c>
      <c r="AC62" s="0" t="s">
        <v>72</v>
      </c>
      <c r="AD62" s="0" t="n">
        <v>3</v>
      </c>
      <c r="AE62" s="0" t="n">
        <v>0</v>
      </c>
      <c r="AF62" s="0" t="n">
        <v>63220.42</v>
      </c>
      <c r="AG62" s="0" t="n">
        <v>9282.11</v>
      </c>
      <c r="AH62" s="0" t="n">
        <v>1</v>
      </c>
      <c r="AI62" s="0" t="s">
        <v>71</v>
      </c>
    </row>
    <row r="63" customFormat="false" ht="12.8" hidden="false" customHeight="false" outlineLevel="0" collapsed="false">
      <c r="A63" s="0" t="n">
        <v>24545</v>
      </c>
      <c r="B63" s="0" t="n">
        <v>415</v>
      </c>
      <c r="C63" s="64" t="n">
        <v>37018</v>
      </c>
      <c r="D63" s="64" t="n">
        <v>37561</v>
      </c>
      <c r="E63" s="0" t="n">
        <v>9993196</v>
      </c>
      <c r="F63" s="0" t="s">
        <v>28</v>
      </c>
      <c r="G63" s="0" t="s">
        <v>69</v>
      </c>
      <c r="H63" s="0" t="n">
        <v>-285511</v>
      </c>
      <c r="I63" s="0" t="n">
        <v>-79070</v>
      </c>
      <c r="J63" s="0" t="n">
        <v>-77165.14</v>
      </c>
      <c r="K63" s="0" t="n">
        <v>79070</v>
      </c>
      <c r="L63" s="0" t="n">
        <v>3.7</v>
      </c>
      <c r="M63" s="0" t="n">
        <v>0.14</v>
      </c>
      <c r="N63" s="0" t="n">
        <v>0.14</v>
      </c>
      <c r="O63" s="0" t="n">
        <v>3.17</v>
      </c>
      <c r="P63" s="0" t="n">
        <v>261721.7</v>
      </c>
      <c r="Q63" s="0" t="n">
        <v>281489.2</v>
      </c>
      <c r="R63" s="0" t="n">
        <v>274707.8984</v>
      </c>
      <c r="S63" s="0" t="s">
        <v>22</v>
      </c>
      <c r="T63" s="0" t="s">
        <v>23</v>
      </c>
      <c r="U63" s="0" t="s">
        <v>29</v>
      </c>
      <c r="V63" s="0" t="s">
        <v>30</v>
      </c>
      <c r="W63" s="0" t="s">
        <v>69</v>
      </c>
      <c r="X63" s="0" t="n">
        <v>0</v>
      </c>
      <c r="Y63" s="0" t="n">
        <v>1</v>
      </c>
      <c r="Z63" s="0" t="n">
        <v>267763.02</v>
      </c>
      <c r="AA63" s="0" t="n">
        <v>559103</v>
      </c>
      <c r="AB63" s="0" t="s">
        <v>70</v>
      </c>
      <c r="AC63" s="0" t="s">
        <v>32</v>
      </c>
      <c r="AD63" s="0" t="n">
        <v>3</v>
      </c>
      <c r="AE63" s="0" t="n">
        <v>0</v>
      </c>
      <c r="AF63" s="0" t="n">
        <v>-542548.07</v>
      </c>
      <c r="AG63" s="0" t="n">
        <v>-77165.14</v>
      </c>
      <c r="AH63" s="0" t="n">
        <v>1</v>
      </c>
      <c r="AI63" s="0" t="s">
        <v>71</v>
      </c>
    </row>
    <row r="64" customFormat="false" ht="12.8" hidden="false" customHeight="false" outlineLevel="0" collapsed="false">
      <c r="A64" s="0" t="n">
        <v>28050</v>
      </c>
      <c r="B64" s="0" t="n">
        <v>857</v>
      </c>
      <c r="C64" s="64" t="n">
        <v>37140</v>
      </c>
      <c r="D64" s="64" t="n">
        <v>37561</v>
      </c>
      <c r="E64" s="0" t="n">
        <v>9996667</v>
      </c>
      <c r="F64" s="0" t="s">
        <v>28</v>
      </c>
      <c r="G64" s="0" t="s">
        <v>69</v>
      </c>
      <c r="H64" s="0" t="n">
        <v>-15429.5</v>
      </c>
      <c r="I64" s="0" t="n">
        <v>-58557</v>
      </c>
      <c r="J64" s="0" t="n">
        <v>-57146.31</v>
      </c>
      <c r="K64" s="0" t="n">
        <v>58557</v>
      </c>
      <c r="L64" s="0" t="n">
        <v>0.27</v>
      </c>
      <c r="M64" s="0" t="n">
        <v>0.14</v>
      </c>
      <c r="N64" s="0" t="n">
        <v>0.14</v>
      </c>
      <c r="O64" s="0" t="n">
        <v>3.17</v>
      </c>
      <c r="P64" s="0" t="n">
        <v>193823.67</v>
      </c>
      <c r="Q64" s="0" t="n">
        <v>7612.41</v>
      </c>
      <c r="R64" s="0" t="n">
        <v>7429.0203</v>
      </c>
      <c r="S64" s="0" t="s">
        <v>22</v>
      </c>
      <c r="T64" s="0" t="s">
        <v>23</v>
      </c>
      <c r="U64" s="0" t="s">
        <v>29</v>
      </c>
      <c r="V64" s="0" t="s">
        <v>30</v>
      </c>
      <c r="W64" s="0" t="s">
        <v>69</v>
      </c>
      <c r="X64" s="0" t="n">
        <v>0</v>
      </c>
      <c r="Y64" s="0" t="n">
        <v>1</v>
      </c>
      <c r="Z64" s="0" t="n">
        <v>2285.85</v>
      </c>
      <c r="AA64" s="0" t="n">
        <v>213206</v>
      </c>
      <c r="AB64" s="0" t="s">
        <v>70</v>
      </c>
      <c r="AC64" s="0" t="s">
        <v>32</v>
      </c>
      <c r="AD64" s="0" t="n">
        <v>3</v>
      </c>
      <c r="AE64" s="0" t="n">
        <v>0</v>
      </c>
      <c r="AF64" s="0" t="n">
        <v>-205783.87</v>
      </c>
      <c r="AG64" s="0" t="n">
        <v>-57146.31</v>
      </c>
      <c r="AH64" s="0" t="n">
        <v>1</v>
      </c>
    </row>
    <row r="65" customFormat="false" ht="12.8" hidden="false" customHeight="false" outlineLevel="0" collapsed="false">
      <c r="A65" s="0" t="n">
        <v>24196</v>
      </c>
      <c r="B65" s="0" t="n">
        <v>362</v>
      </c>
      <c r="C65" s="64" t="n">
        <v>36998</v>
      </c>
      <c r="D65" s="64" t="n">
        <v>37561</v>
      </c>
      <c r="E65" s="0" t="n">
        <v>9992868</v>
      </c>
      <c r="F65" s="0" t="s">
        <v>28</v>
      </c>
      <c r="G65" s="0" t="s">
        <v>69</v>
      </c>
      <c r="H65" s="0" t="n">
        <v>523923.01</v>
      </c>
      <c r="I65" s="0" t="n">
        <v>79124</v>
      </c>
      <c r="J65" s="0" t="n">
        <v>77217.84</v>
      </c>
      <c r="K65" s="0" t="n">
        <v>79124</v>
      </c>
      <c r="L65" s="0" t="n">
        <v>6.785</v>
      </c>
      <c r="M65" s="0" t="n">
        <v>0.39</v>
      </c>
      <c r="N65" s="0" t="n">
        <v>3.56</v>
      </c>
      <c r="O65" s="0" t="n">
        <v>3.17</v>
      </c>
      <c r="P65" s="0" t="n">
        <v>-281681.44</v>
      </c>
      <c r="Q65" s="0" t="n">
        <v>-255174.9</v>
      </c>
      <c r="R65" s="0" t="n">
        <v>-249027.534</v>
      </c>
      <c r="S65" s="0" t="s">
        <v>31</v>
      </c>
      <c r="T65" s="0" t="s">
        <v>23</v>
      </c>
      <c r="U65" s="0" t="s">
        <v>32</v>
      </c>
      <c r="V65" s="0" t="s">
        <v>30</v>
      </c>
      <c r="W65" s="0" t="s">
        <v>69</v>
      </c>
      <c r="X65" s="0" t="n">
        <v>1</v>
      </c>
      <c r="Y65" s="0" t="n">
        <v>1</v>
      </c>
      <c r="Z65" s="0" t="n">
        <v>-263621.69</v>
      </c>
      <c r="AA65" s="0" t="n">
        <v>-270129.34</v>
      </c>
      <c r="AB65" s="0" t="s">
        <v>70</v>
      </c>
      <c r="AC65" s="0" t="s">
        <v>72</v>
      </c>
      <c r="AD65" s="0" t="n">
        <v>3</v>
      </c>
      <c r="AE65" s="0" t="n">
        <v>77217.84</v>
      </c>
      <c r="AF65" s="0" t="n">
        <v>523923.01</v>
      </c>
      <c r="AG65" s="0" t="n">
        <v>77217.84</v>
      </c>
      <c r="AH65" s="0" t="n">
        <v>1</v>
      </c>
      <c r="AI65" s="0" t="s">
        <v>73</v>
      </c>
    </row>
    <row r="66" customFormat="false" ht="12.8" hidden="false" customHeight="false" outlineLevel="0" collapsed="false">
      <c r="A66" s="0" t="n">
        <v>24197</v>
      </c>
      <c r="B66" s="0" t="n">
        <v>362</v>
      </c>
      <c r="C66" s="64" t="n">
        <v>36998</v>
      </c>
      <c r="D66" s="64" t="n">
        <v>37561</v>
      </c>
      <c r="E66" s="0" t="n">
        <v>9992868</v>
      </c>
      <c r="F66" s="0" t="s">
        <v>28</v>
      </c>
      <c r="G66" s="0" t="s">
        <v>69</v>
      </c>
      <c r="H66" s="0" t="n">
        <v>521353.85</v>
      </c>
      <c r="I66" s="0" t="n">
        <v>78736</v>
      </c>
      <c r="J66" s="0" t="n">
        <v>76839.18</v>
      </c>
      <c r="K66" s="0" t="n">
        <v>78736</v>
      </c>
      <c r="L66" s="0" t="n">
        <v>6.785</v>
      </c>
      <c r="M66" s="0" t="n">
        <v>0.39</v>
      </c>
      <c r="N66" s="0" t="n">
        <v>3.56</v>
      </c>
      <c r="O66" s="0" t="n">
        <v>3.17</v>
      </c>
      <c r="P66" s="0" t="n">
        <v>-280300.16</v>
      </c>
      <c r="Q66" s="0" t="n">
        <v>-253923.6</v>
      </c>
      <c r="R66" s="0" t="n">
        <v>-247806.3555</v>
      </c>
      <c r="S66" s="0" t="s">
        <v>31</v>
      </c>
      <c r="T66" s="0" t="s">
        <v>23</v>
      </c>
      <c r="U66" s="0" t="s">
        <v>32</v>
      </c>
      <c r="V66" s="0" t="s">
        <v>30</v>
      </c>
      <c r="W66" s="0" t="s">
        <v>69</v>
      </c>
      <c r="X66" s="0" t="n">
        <v>1</v>
      </c>
      <c r="Y66" s="0" t="n">
        <v>1</v>
      </c>
      <c r="Z66" s="0" t="n">
        <v>-262328.97</v>
      </c>
      <c r="AA66" s="0" t="n">
        <v>-268804.7</v>
      </c>
      <c r="AB66" s="0" t="s">
        <v>70</v>
      </c>
      <c r="AC66" s="0" t="s">
        <v>32</v>
      </c>
      <c r="AD66" s="0" t="n">
        <v>3</v>
      </c>
      <c r="AE66" s="0" t="n">
        <v>76839.18</v>
      </c>
      <c r="AF66" s="0" t="n">
        <v>521353.85</v>
      </c>
      <c r="AG66" s="0" t="n">
        <v>76839.18</v>
      </c>
      <c r="AH66" s="0" t="n">
        <v>1</v>
      </c>
      <c r="AI66" s="0" t="s">
        <v>73</v>
      </c>
    </row>
    <row r="67" customFormat="false" ht="12.8" hidden="false" customHeight="false" outlineLevel="0" collapsed="false">
      <c r="A67" s="0" t="n">
        <v>24221</v>
      </c>
      <c r="B67" s="0" t="n">
        <v>415</v>
      </c>
      <c r="C67" s="64" t="n">
        <v>36999</v>
      </c>
      <c r="D67" s="64" t="n">
        <v>37561</v>
      </c>
      <c r="E67" s="0" t="n">
        <v>9993197</v>
      </c>
      <c r="F67" s="0" t="s">
        <v>28</v>
      </c>
      <c r="G67" s="0" t="s">
        <v>69</v>
      </c>
      <c r="H67" s="0" t="n">
        <v>82157.98</v>
      </c>
      <c r="I67" s="0" t="n">
        <v>22753</v>
      </c>
      <c r="J67" s="0" t="n">
        <v>22204.86</v>
      </c>
      <c r="K67" s="0" t="n">
        <v>22753</v>
      </c>
      <c r="L67" s="0" t="n">
        <v>3.7</v>
      </c>
      <c r="M67" s="0" t="n">
        <v>0.39</v>
      </c>
      <c r="N67" s="0" t="n">
        <v>0.39</v>
      </c>
      <c r="O67" s="0" t="n">
        <v>3.17</v>
      </c>
      <c r="P67" s="0" t="n">
        <v>-81000.68</v>
      </c>
      <c r="Q67" s="0" t="n">
        <v>-75312.43</v>
      </c>
      <c r="R67" s="0" t="n">
        <v>-73498.0866</v>
      </c>
      <c r="S67" s="0" t="s">
        <v>22</v>
      </c>
      <c r="T67" s="0" t="s">
        <v>23</v>
      </c>
      <c r="U67" s="0" t="s">
        <v>29</v>
      </c>
      <c r="V67" s="0" t="s">
        <v>30</v>
      </c>
      <c r="W67" s="0" t="s">
        <v>69</v>
      </c>
      <c r="X67" s="0" t="n">
        <v>1</v>
      </c>
      <c r="Y67" s="0" t="n">
        <v>1</v>
      </c>
      <c r="Z67" s="0" t="n">
        <v>-77050.87</v>
      </c>
      <c r="AA67" s="0" t="n">
        <v>160886</v>
      </c>
      <c r="AB67" s="0" t="s">
        <v>70</v>
      </c>
      <c r="AC67" s="0" t="s">
        <v>72</v>
      </c>
      <c r="AD67" s="0" t="n">
        <v>3</v>
      </c>
      <c r="AE67" s="0" t="n">
        <v>0</v>
      </c>
      <c r="AF67" s="0" t="n">
        <v>156122.38</v>
      </c>
      <c r="AG67" s="0" t="n">
        <v>22204.86</v>
      </c>
      <c r="AH67" s="0" t="n">
        <v>1</v>
      </c>
      <c r="AI67" s="0" t="s">
        <v>71</v>
      </c>
    </row>
    <row r="68" customFormat="false" ht="12.8" hidden="false" customHeight="false" outlineLevel="0" collapsed="false">
      <c r="A68" s="0" t="n">
        <v>24545</v>
      </c>
      <c r="B68" s="0" t="n">
        <v>415</v>
      </c>
      <c r="C68" s="64" t="n">
        <v>37018</v>
      </c>
      <c r="D68" s="64" t="n">
        <v>37591</v>
      </c>
      <c r="E68" s="0" t="n">
        <v>9993196</v>
      </c>
      <c r="F68" s="0" t="s">
        <v>28</v>
      </c>
      <c r="G68" s="0" t="s">
        <v>69</v>
      </c>
      <c r="H68" s="0" t="n">
        <v>-391572.8</v>
      </c>
      <c r="I68" s="0" t="n">
        <v>-108735</v>
      </c>
      <c r="J68" s="0" t="n">
        <v>-105830.49</v>
      </c>
      <c r="K68" s="0" t="n">
        <v>108735</v>
      </c>
      <c r="L68" s="0" t="n">
        <v>3.7</v>
      </c>
      <c r="M68" s="0" t="n">
        <v>0.26</v>
      </c>
      <c r="N68" s="0" t="n">
        <v>0.26</v>
      </c>
      <c r="O68" s="0" t="n">
        <v>3.33</v>
      </c>
      <c r="P68" s="0" t="n">
        <v>390358.65</v>
      </c>
      <c r="Q68" s="0" t="n">
        <v>374048.4</v>
      </c>
      <c r="R68" s="0" t="n">
        <v>364056.8856</v>
      </c>
      <c r="S68" s="0" t="s">
        <v>22</v>
      </c>
      <c r="T68" s="0" t="s">
        <v>23</v>
      </c>
      <c r="U68" s="0" t="s">
        <v>29</v>
      </c>
      <c r="V68" s="0" t="s">
        <v>30</v>
      </c>
      <c r="W68" s="0" t="s">
        <v>69</v>
      </c>
      <c r="X68" s="0" t="n">
        <v>0</v>
      </c>
      <c r="Y68" s="0" t="n">
        <v>1</v>
      </c>
      <c r="Z68" s="0" t="n">
        <v>354532.13</v>
      </c>
      <c r="AA68" s="0" t="n">
        <v>802573</v>
      </c>
      <c r="AB68" s="0" t="s">
        <v>70</v>
      </c>
      <c r="AC68" s="0" t="s">
        <v>32</v>
      </c>
      <c r="AD68" s="0" t="n">
        <v>3</v>
      </c>
      <c r="AE68" s="0" t="n">
        <v>0</v>
      </c>
      <c r="AF68" s="0" t="n">
        <v>-776901.59</v>
      </c>
      <c r="AG68" s="0" t="n">
        <v>-105830.49</v>
      </c>
      <c r="AH68" s="0" t="n">
        <v>1</v>
      </c>
      <c r="AI68" s="0" t="s">
        <v>71</v>
      </c>
    </row>
    <row r="69" customFormat="false" ht="12.8" hidden="false" customHeight="false" outlineLevel="0" collapsed="false">
      <c r="A69" s="0" t="n">
        <v>28050</v>
      </c>
      <c r="B69" s="0" t="n">
        <v>857</v>
      </c>
      <c r="C69" s="64" t="n">
        <v>37140</v>
      </c>
      <c r="D69" s="64" t="n">
        <v>37591</v>
      </c>
      <c r="E69" s="0" t="n">
        <v>9996667</v>
      </c>
      <c r="F69" s="0" t="s">
        <v>28</v>
      </c>
      <c r="G69" s="0" t="s">
        <v>69</v>
      </c>
      <c r="H69" s="0" t="n">
        <v>-21025.39</v>
      </c>
      <c r="I69" s="0" t="n">
        <v>-80009</v>
      </c>
      <c r="J69" s="0" t="n">
        <v>-77871.81</v>
      </c>
      <c r="K69" s="0" t="n">
        <v>80009</v>
      </c>
      <c r="L69" s="0" t="n">
        <v>0.27</v>
      </c>
      <c r="M69" s="0" t="n">
        <v>0.26</v>
      </c>
      <c r="N69" s="0" t="n">
        <v>0.26</v>
      </c>
      <c r="O69" s="0" t="n">
        <v>3.33</v>
      </c>
      <c r="P69" s="0" t="n">
        <v>287232.31</v>
      </c>
      <c r="Q69" s="0" t="n">
        <v>800.090000000001</v>
      </c>
      <c r="R69" s="0" t="n">
        <v>778.718100000001</v>
      </c>
      <c r="S69" s="0" t="s">
        <v>22</v>
      </c>
      <c r="T69" s="0" t="s">
        <v>23</v>
      </c>
      <c r="U69" s="0" t="s">
        <v>29</v>
      </c>
      <c r="V69" s="0" t="s">
        <v>30</v>
      </c>
      <c r="W69" s="0" t="s">
        <v>69</v>
      </c>
      <c r="X69" s="0" t="n">
        <v>0</v>
      </c>
      <c r="Y69" s="0" t="n">
        <v>1</v>
      </c>
      <c r="Z69" s="0" t="n">
        <v>-6229.74</v>
      </c>
      <c r="AA69" s="0" t="n">
        <v>316115</v>
      </c>
      <c r="AB69" s="0" t="s">
        <v>70</v>
      </c>
      <c r="AC69" s="0" t="s">
        <v>32</v>
      </c>
      <c r="AD69" s="0" t="n">
        <v>3</v>
      </c>
      <c r="AE69" s="0" t="n">
        <v>0</v>
      </c>
      <c r="AF69" s="0" t="n">
        <v>-304556.65</v>
      </c>
      <c r="AG69" s="0" t="n">
        <v>-77871.81</v>
      </c>
      <c r="AH69" s="0" t="n">
        <v>1</v>
      </c>
    </row>
    <row r="70" customFormat="false" ht="12.8" hidden="false" customHeight="false" outlineLevel="0" collapsed="false">
      <c r="A70" s="0" t="n">
        <v>24196</v>
      </c>
      <c r="B70" s="0" t="n">
        <v>362</v>
      </c>
      <c r="C70" s="64" t="n">
        <v>36998</v>
      </c>
      <c r="D70" s="64" t="n">
        <v>37591</v>
      </c>
      <c r="E70" s="0" t="n">
        <v>9992868</v>
      </c>
      <c r="F70" s="0" t="s">
        <v>28</v>
      </c>
      <c r="G70" s="0" t="s">
        <v>69</v>
      </c>
      <c r="H70" s="0" t="n">
        <v>699424.03</v>
      </c>
      <c r="I70" s="0" t="n">
        <v>105913</v>
      </c>
      <c r="J70" s="0" t="n">
        <v>103083.87</v>
      </c>
      <c r="K70" s="0" t="n">
        <v>105913</v>
      </c>
      <c r="L70" s="0" t="n">
        <v>6.785</v>
      </c>
      <c r="M70" s="0" t="n">
        <v>0.51</v>
      </c>
      <c r="N70" s="0" t="n">
        <v>3.84</v>
      </c>
      <c r="O70" s="0" t="n">
        <v>3.33</v>
      </c>
      <c r="P70" s="0" t="n">
        <v>-406705.92</v>
      </c>
      <c r="Q70" s="0" t="n">
        <v>-311913.785</v>
      </c>
      <c r="R70" s="0" t="n">
        <v>-303581.99715</v>
      </c>
      <c r="S70" s="0" t="s">
        <v>31</v>
      </c>
      <c r="T70" s="0" t="s">
        <v>23</v>
      </c>
      <c r="U70" s="0" t="s">
        <v>32</v>
      </c>
      <c r="V70" s="0" t="s">
        <v>30</v>
      </c>
      <c r="W70" s="0" t="s">
        <v>69</v>
      </c>
      <c r="X70" s="0" t="n">
        <v>1</v>
      </c>
      <c r="Y70" s="0" t="n">
        <v>1</v>
      </c>
      <c r="Z70" s="0" t="n">
        <v>-319972.32</v>
      </c>
      <c r="AA70" s="0" t="n">
        <v>-328753.95</v>
      </c>
      <c r="AB70" s="0" t="s">
        <v>70</v>
      </c>
      <c r="AC70" s="0" t="s">
        <v>72</v>
      </c>
      <c r="AD70" s="0" t="n">
        <v>3</v>
      </c>
      <c r="AE70" s="0" t="n">
        <v>103083.87</v>
      </c>
      <c r="AF70" s="0" t="n">
        <v>699424.03</v>
      </c>
      <c r="AG70" s="0" t="n">
        <v>103083.87</v>
      </c>
      <c r="AH70" s="0" t="n">
        <v>1</v>
      </c>
      <c r="AI70" s="0" t="s">
        <v>73</v>
      </c>
    </row>
    <row r="71" customFormat="false" ht="12.8" hidden="false" customHeight="false" outlineLevel="0" collapsed="false">
      <c r="A71" s="0" t="n">
        <v>24197</v>
      </c>
      <c r="B71" s="0" t="n">
        <v>362</v>
      </c>
      <c r="C71" s="64" t="n">
        <v>36998</v>
      </c>
      <c r="D71" s="64" t="n">
        <v>37591</v>
      </c>
      <c r="E71" s="0" t="n">
        <v>9992868</v>
      </c>
      <c r="F71" s="0" t="s">
        <v>28</v>
      </c>
      <c r="G71" s="0" t="s">
        <v>69</v>
      </c>
      <c r="H71" s="0" t="n">
        <v>714949.47</v>
      </c>
      <c r="I71" s="0" t="n">
        <v>108264</v>
      </c>
      <c r="J71" s="0" t="n">
        <v>105372.07</v>
      </c>
      <c r="K71" s="0" t="n">
        <v>108264</v>
      </c>
      <c r="L71" s="0" t="n">
        <v>6.785</v>
      </c>
      <c r="M71" s="0" t="n">
        <v>0.51</v>
      </c>
      <c r="N71" s="0" t="n">
        <v>3.84</v>
      </c>
      <c r="O71" s="0" t="n">
        <v>3.33</v>
      </c>
      <c r="P71" s="0" t="n">
        <v>-415733.76</v>
      </c>
      <c r="Q71" s="0" t="n">
        <v>-318837.48</v>
      </c>
      <c r="R71" s="0" t="n">
        <v>-310320.74615</v>
      </c>
      <c r="S71" s="0" t="s">
        <v>31</v>
      </c>
      <c r="T71" s="0" t="s">
        <v>23</v>
      </c>
      <c r="U71" s="0" t="s">
        <v>32</v>
      </c>
      <c r="V71" s="0" t="s">
        <v>30</v>
      </c>
      <c r="W71" s="0" t="s">
        <v>69</v>
      </c>
      <c r="X71" s="0" t="n">
        <v>1</v>
      </c>
      <c r="Y71" s="0" t="n">
        <v>1</v>
      </c>
      <c r="Z71" s="0" t="n">
        <v>-327074.89</v>
      </c>
      <c r="AA71" s="0" t="n">
        <v>-336051.46</v>
      </c>
      <c r="AB71" s="0" t="s">
        <v>70</v>
      </c>
      <c r="AC71" s="0" t="s">
        <v>32</v>
      </c>
      <c r="AD71" s="0" t="n">
        <v>3</v>
      </c>
      <c r="AE71" s="0" t="n">
        <v>105372.07</v>
      </c>
      <c r="AF71" s="0" t="n">
        <v>714949.47</v>
      </c>
      <c r="AG71" s="0" t="n">
        <v>105372.07</v>
      </c>
      <c r="AH71" s="0" t="n">
        <v>1</v>
      </c>
      <c r="AI71" s="0" t="s">
        <v>73</v>
      </c>
    </row>
    <row r="72" customFormat="false" ht="12.8" hidden="false" customHeight="false" outlineLevel="0" collapsed="false">
      <c r="A72" s="0" t="n">
        <v>24221</v>
      </c>
      <c r="B72" s="0" t="n">
        <v>415</v>
      </c>
      <c r="C72" s="64" t="n">
        <v>36999</v>
      </c>
      <c r="D72" s="64" t="n">
        <v>37591</v>
      </c>
      <c r="E72" s="0" t="n">
        <v>9993197</v>
      </c>
      <c r="F72" s="0" t="s">
        <v>28</v>
      </c>
      <c r="G72" s="0" t="s">
        <v>69</v>
      </c>
      <c r="H72" s="0" t="n">
        <v>118532.38</v>
      </c>
      <c r="I72" s="0" t="n">
        <v>32915</v>
      </c>
      <c r="J72" s="0" t="n">
        <v>32035.78</v>
      </c>
      <c r="K72" s="0" t="n">
        <v>32915</v>
      </c>
      <c r="L72" s="0" t="n">
        <v>3.7</v>
      </c>
      <c r="M72" s="0" t="n">
        <v>0.51</v>
      </c>
      <c r="N72" s="0" t="n">
        <v>0.51</v>
      </c>
      <c r="O72" s="0" t="n">
        <v>3.33</v>
      </c>
      <c r="P72" s="0" t="n">
        <v>-126393.6</v>
      </c>
      <c r="Q72" s="0" t="n">
        <v>-104998.85</v>
      </c>
      <c r="R72" s="0" t="n">
        <v>-102194.1382</v>
      </c>
      <c r="S72" s="0" t="s">
        <v>22</v>
      </c>
      <c r="T72" s="0" t="s">
        <v>23</v>
      </c>
      <c r="U72" s="0" t="s">
        <v>29</v>
      </c>
      <c r="V72" s="0" t="s">
        <v>30</v>
      </c>
      <c r="W72" s="0" t="s">
        <v>69</v>
      </c>
      <c r="X72" s="0" t="n">
        <v>1</v>
      </c>
      <c r="Y72" s="0" t="n">
        <v>1</v>
      </c>
      <c r="Z72" s="0" t="n">
        <v>-107319.86</v>
      </c>
      <c r="AA72" s="0" t="n">
        <v>242945</v>
      </c>
      <c r="AB72" s="0" t="s">
        <v>70</v>
      </c>
      <c r="AC72" s="0" t="s">
        <v>72</v>
      </c>
      <c r="AD72" s="0" t="n">
        <v>3</v>
      </c>
      <c r="AE72" s="0" t="n">
        <v>0</v>
      </c>
      <c r="AF72" s="0" t="n">
        <v>235174.65</v>
      </c>
      <c r="AG72" s="0" t="n">
        <v>32035.78</v>
      </c>
      <c r="AH72" s="0" t="n">
        <v>1</v>
      </c>
      <c r="AI72" s="0" t="s">
        <v>71</v>
      </c>
    </row>
    <row r="73" customFormat="false" ht="12.8" hidden="false" customHeight="false" outlineLevel="0" collapsed="false">
      <c r="A73" s="0" t="n">
        <v>24545</v>
      </c>
      <c r="B73" s="0" t="n">
        <v>415</v>
      </c>
      <c r="C73" s="64" t="n">
        <v>37018</v>
      </c>
      <c r="D73" s="64" t="n">
        <v>37622</v>
      </c>
      <c r="E73" s="0" t="n">
        <v>9993196</v>
      </c>
      <c r="F73" s="0" t="s">
        <v>28</v>
      </c>
      <c r="G73" s="0" t="s">
        <v>69</v>
      </c>
      <c r="H73" s="0" t="n">
        <v>-325281.91</v>
      </c>
      <c r="I73" s="0" t="n">
        <v>-90596</v>
      </c>
      <c r="J73" s="0" t="n">
        <v>-87914.03</v>
      </c>
      <c r="K73" s="0" t="n">
        <v>90596</v>
      </c>
      <c r="L73" s="0" t="n">
        <v>3.7</v>
      </c>
      <c r="M73" s="0" t="n">
        <v>0.39</v>
      </c>
      <c r="N73" s="0" t="n">
        <v>0.39</v>
      </c>
      <c r="O73" s="0" t="n">
        <v>3.48</v>
      </c>
      <c r="P73" s="0" t="n">
        <v>350606.52</v>
      </c>
      <c r="Q73" s="0" t="n">
        <v>299872.76</v>
      </c>
      <c r="R73" s="0" t="n">
        <v>290995.4393</v>
      </c>
      <c r="S73" s="0" t="s">
        <v>22</v>
      </c>
      <c r="T73" s="0" t="s">
        <v>23</v>
      </c>
      <c r="U73" s="0" t="s">
        <v>29</v>
      </c>
      <c r="V73" s="0" t="s">
        <v>30</v>
      </c>
      <c r="W73" s="0" t="s">
        <v>69</v>
      </c>
      <c r="X73" s="0" t="n">
        <v>0</v>
      </c>
      <c r="Y73" s="0" t="n">
        <v>1</v>
      </c>
      <c r="Z73" s="0" t="n">
        <v>283083.17</v>
      </c>
      <c r="AA73" s="0" t="n">
        <v>689979</v>
      </c>
      <c r="AB73" s="0" t="s">
        <v>70</v>
      </c>
      <c r="AC73" s="0" t="s">
        <v>32</v>
      </c>
      <c r="AD73" s="0" t="n">
        <v>3</v>
      </c>
      <c r="AE73" s="0" t="n">
        <v>0</v>
      </c>
      <c r="AF73" s="0" t="n">
        <v>-666036.68</v>
      </c>
      <c r="AG73" s="0" t="n">
        <v>-87914.03</v>
      </c>
      <c r="AH73" s="0" t="n">
        <v>1</v>
      </c>
      <c r="AI73" s="0" t="s">
        <v>71</v>
      </c>
    </row>
    <row r="74" customFormat="false" ht="12.8" hidden="false" customHeight="false" outlineLevel="0" collapsed="false">
      <c r="A74" s="0" t="n">
        <v>28050</v>
      </c>
      <c r="B74" s="0" t="n">
        <v>857</v>
      </c>
      <c r="C74" s="64" t="n">
        <v>37140</v>
      </c>
      <c r="D74" s="64" t="n">
        <v>37622</v>
      </c>
      <c r="E74" s="0" t="n">
        <v>9996667</v>
      </c>
      <c r="F74" s="0" t="s">
        <v>28</v>
      </c>
      <c r="G74" s="0" t="s">
        <v>69</v>
      </c>
      <c r="H74" s="0" t="n">
        <v>-17367.66</v>
      </c>
      <c r="I74" s="0" t="n">
        <v>-66287</v>
      </c>
      <c r="J74" s="0" t="n">
        <v>-64324.66</v>
      </c>
      <c r="K74" s="0" t="n">
        <v>66287</v>
      </c>
      <c r="L74" s="0" t="n">
        <v>0.27</v>
      </c>
      <c r="M74" s="0" t="n">
        <v>0.39</v>
      </c>
      <c r="N74" s="0" t="n">
        <v>0.39</v>
      </c>
      <c r="O74" s="0" t="n">
        <v>3.48</v>
      </c>
      <c r="P74" s="0" t="n">
        <v>256530.69</v>
      </c>
      <c r="Q74" s="0" t="n">
        <v>-7954.44</v>
      </c>
      <c r="R74" s="0" t="n">
        <v>-7718.9592</v>
      </c>
      <c r="S74" s="0" t="s">
        <v>22</v>
      </c>
      <c r="T74" s="0" t="s">
        <v>23</v>
      </c>
      <c r="U74" s="0" t="s">
        <v>29</v>
      </c>
      <c r="V74" s="0" t="s">
        <v>30</v>
      </c>
      <c r="W74" s="0" t="s">
        <v>69</v>
      </c>
      <c r="X74" s="0" t="n">
        <v>0</v>
      </c>
      <c r="Y74" s="0" t="n">
        <v>1</v>
      </c>
      <c r="Z74" s="0" t="n">
        <v>-13508.18</v>
      </c>
      <c r="AA74" s="0" t="n">
        <v>277477</v>
      </c>
      <c r="AB74" s="0" t="s">
        <v>70</v>
      </c>
      <c r="AC74" s="0" t="s">
        <v>32</v>
      </c>
      <c r="AD74" s="0" t="n">
        <v>3</v>
      </c>
      <c r="AE74" s="0" t="n">
        <v>0</v>
      </c>
      <c r="AF74" s="0" t="n">
        <v>-266690.06</v>
      </c>
      <c r="AG74" s="0" t="n">
        <v>-64324.66</v>
      </c>
      <c r="AH74" s="0" t="n">
        <v>1</v>
      </c>
    </row>
    <row r="75" customFormat="false" ht="12.8" hidden="false" customHeight="false" outlineLevel="0" collapsed="false">
      <c r="A75" s="0" t="n">
        <v>24196</v>
      </c>
      <c r="B75" s="0" t="n">
        <v>362</v>
      </c>
      <c r="C75" s="64" t="n">
        <v>36998</v>
      </c>
      <c r="D75" s="64" t="n">
        <v>37622</v>
      </c>
      <c r="E75" s="0" t="n">
        <v>9992868</v>
      </c>
      <c r="F75" s="0" t="s">
        <v>28</v>
      </c>
      <c r="G75" s="0" t="s">
        <v>69</v>
      </c>
      <c r="H75" s="0" t="n">
        <v>564800.64</v>
      </c>
      <c r="I75" s="0" t="n">
        <v>85782</v>
      </c>
      <c r="J75" s="0" t="n">
        <v>83242.54</v>
      </c>
      <c r="K75" s="0" t="n">
        <v>85782</v>
      </c>
      <c r="L75" s="0" t="n">
        <v>6.785</v>
      </c>
      <c r="M75" s="0" t="n">
        <v>0.64</v>
      </c>
      <c r="N75" s="0" t="n">
        <v>4.12</v>
      </c>
      <c r="O75" s="0" t="n">
        <v>3.48</v>
      </c>
      <c r="P75" s="0" t="n">
        <v>-353421.84</v>
      </c>
      <c r="Q75" s="0" t="n">
        <v>-228609.03</v>
      </c>
      <c r="R75" s="0" t="n">
        <v>-221841.3691</v>
      </c>
      <c r="S75" s="0" t="s">
        <v>31</v>
      </c>
      <c r="T75" s="0" t="s">
        <v>23</v>
      </c>
      <c r="U75" s="0" t="s">
        <v>32</v>
      </c>
      <c r="V75" s="0" t="s">
        <v>30</v>
      </c>
      <c r="W75" s="0" t="s">
        <v>69</v>
      </c>
      <c r="X75" s="0" t="n">
        <v>1</v>
      </c>
      <c r="Y75" s="0" t="n">
        <v>1</v>
      </c>
      <c r="Z75" s="0" t="n">
        <v>-238822.85</v>
      </c>
      <c r="AA75" s="0" t="n">
        <v>-246108.56</v>
      </c>
      <c r="AB75" s="0" t="s">
        <v>70</v>
      </c>
      <c r="AC75" s="0" t="s">
        <v>72</v>
      </c>
      <c r="AD75" s="0" t="n">
        <v>3</v>
      </c>
      <c r="AE75" s="0" t="n">
        <v>83242.54</v>
      </c>
      <c r="AF75" s="0" t="n">
        <v>564800.64</v>
      </c>
      <c r="AG75" s="0" t="n">
        <v>83242.54</v>
      </c>
      <c r="AH75" s="0" t="n">
        <v>1</v>
      </c>
      <c r="AI75" s="0" t="s">
        <v>73</v>
      </c>
    </row>
    <row r="76" customFormat="false" ht="12.8" hidden="false" customHeight="false" outlineLevel="0" collapsed="false">
      <c r="A76" s="0" t="n">
        <v>24197</v>
      </c>
      <c r="B76" s="0" t="n">
        <v>362</v>
      </c>
      <c r="C76" s="64" t="n">
        <v>36998</v>
      </c>
      <c r="D76" s="64" t="n">
        <v>37622</v>
      </c>
      <c r="E76" s="0" t="n">
        <v>9992868</v>
      </c>
      <c r="F76" s="0" t="s">
        <v>28</v>
      </c>
      <c r="G76" s="0" t="s">
        <v>69</v>
      </c>
      <c r="H76" s="0" t="n">
        <v>593922.29</v>
      </c>
      <c r="I76" s="0" t="n">
        <v>90205</v>
      </c>
      <c r="J76" s="0" t="n">
        <v>87534.6</v>
      </c>
      <c r="K76" s="0" t="n">
        <v>90205</v>
      </c>
      <c r="L76" s="0" t="n">
        <v>6.785</v>
      </c>
      <c r="M76" s="0" t="n">
        <v>0.64</v>
      </c>
      <c r="N76" s="0" t="n">
        <v>4.12</v>
      </c>
      <c r="O76" s="0" t="n">
        <v>3.48</v>
      </c>
      <c r="P76" s="0" t="n">
        <v>-371644.6</v>
      </c>
      <c r="Q76" s="0" t="n">
        <v>-240396.325</v>
      </c>
      <c r="R76" s="0" t="n">
        <v>-233279.709</v>
      </c>
      <c r="S76" s="0" t="s">
        <v>31</v>
      </c>
      <c r="T76" s="0" t="s">
        <v>23</v>
      </c>
      <c r="U76" s="0" t="s">
        <v>32</v>
      </c>
      <c r="V76" s="0" t="s">
        <v>30</v>
      </c>
      <c r="W76" s="0" t="s">
        <v>69</v>
      </c>
      <c r="X76" s="0" t="n">
        <v>1</v>
      </c>
      <c r="Y76" s="0" t="n">
        <v>1</v>
      </c>
      <c r="Z76" s="0" t="n">
        <v>-251136.78</v>
      </c>
      <c r="AA76" s="0" t="n">
        <v>-258798.14</v>
      </c>
      <c r="AB76" s="0" t="s">
        <v>70</v>
      </c>
      <c r="AC76" s="0" t="s">
        <v>32</v>
      </c>
      <c r="AD76" s="0" t="n">
        <v>3</v>
      </c>
      <c r="AE76" s="0" t="n">
        <v>87534.6</v>
      </c>
      <c r="AF76" s="0" t="n">
        <v>593922.29</v>
      </c>
      <c r="AG76" s="0" t="n">
        <v>87534.6</v>
      </c>
      <c r="AH76" s="0" t="n">
        <v>1</v>
      </c>
      <c r="AI76" s="0" t="s">
        <v>73</v>
      </c>
    </row>
    <row r="77" customFormat="false" ht="12.8" hidden="false" customHeight="false" outlineLevel="0" collapsed="false">
      <c r="A77" s="0" t="n">
        <v>24221</v>
      </c>
      <c r="B77" s="0" t="n">
        <v>415</v>
      </c>
      <c r="C77" s="64" t="n">
        <v>36999</v>
      </c>
      <c r="D77" s="64" t="n">
        <v>37622</v>
      </c>
      <c r="E77" s="0" t="n">
        <v>9993197</v>
      </c>
      <c r="F77" s="0" t="s">
        <v>28</v>
      </c>
      <c r="G77" s="0" t="s">
        <v>69</v>
      </c>
      <c r="H77" s="0" t="n">
        <v>104525.66</v>
      </c>
      <c r="I77" s="0" t="n">
        <v>29112</v>
      </c>
      <c r="J77" s="0" t="n">
        <v>28250.18</v>
      </c>
      <c r="K77" s="0" t="n">
        <v>29112</v>
      </c>
      <c r="L77" s="0" t="n">
        <v>3.7</v>
      </c>
      <c r="M77" s="0" t="n">
        <v>0.64</v>
      </c>
      <c r="N77" s="0" t="n">
        <v>0.64</v>
      </c>
      <c r="O77" s="0" t="n">
        <v>3.48</v>
      </c>
      <c r="P77" s="0" t="n">
        <v>-119941.44</v>
      </c>
      <c r="Q77" s="0" t="n">
        <v>-89082.72</v>
      </c>
      <c r="R77" s="0" t="n">
        <v>-86445.5508</v>
      </c>
      <c r="S77" s="0" t="s">
        <v>22</v>
      </c>
      <c r="T77" s="0" t="s">
        <v>23</v>
      </c>
      <c r="U77" s="0" t="s">
        <v>29</v>
      </c>
      <c r="V77" s="0" t="s">
        <v>30</v>
      </c>
      <c r="W77" s="0" t="s">
        <v>69</v>
      </c>
      <c r="X77" s="0" t="n">
        <v>1</v>
      </c>
      <c r="Y77" s="0" t="n">
        <v>1</v>
      </c>
      <c r="Z77" s="0" t="n">
        <v>-90965.58</v>
      </c>
      <c r="AA77" s="0" t="n">
        <v>221716</v>
      </c>
      <c r="AB77" s="0" t="s">
        <v>70</v>
      </c>
      <c r="AC77" s="0" t="s">
        <v>72</v>
      </c>
      <c r="AD77" s="0" t="n">
        <v>3</v>
      </c>
      <c r="AE77" s="0" t="n">
        <v>0</v>
      </c>
      <c r="AF77" s="0" t="n">
        <v>214023.36</v>
      </c>
      <c r="AG77" s="0" t="n">
        <v>28250.18</v>
      </c>
      <c r="AH77" s="0" t="n">
        <v>1</v>
      </c>
      <c r="AI77" s="0" t="s">
        <v>71</v>
      </c>
    </row>
    <row r="78" customFormat="false" ht="12.8" hidden="false" customHeight="false" outlineLevel="0" collapsed="false">
      <c r="A78" s="0" t="n">
        <v>24545</v>
      </c>
      <c r="B78" s="0" t="n">
        <v>415</v>
      </c>
      <c r="C78" s="64" t="n">
        <v>37018</v>
      </c>
      <c r="D78" s="64" t="n">
        <v>37653</v>
      </c>
      <c r="E78" s="0" t="n">
        <v>9993196</v>
      </c>
      <c r="F78" s="0" t="s">
        <v>28</v>
      </c>
      <c r="G78" s="0" t="s">
        <v>69</v>
      </c>
      <c r="H78" s="0" t="n">
        <v>-265735.09</v>
      </c>
      <c r="I78" s="0" t="n">
        <v>-74249</v>
      </c>
      <c r="J78" s="0" t="n">
        <v>-71820.3</v>
      </c>
      <c r="K78" s="0" t="n">
        <v>74249</v>
      </c>
      <c r="L78" s="0" t="n">
        <v>3.7</v>
      </c>
      <c r="M78" s="0" t="n">
        <v>0.29</v>
      </c>
      <c r="N78" s="0" t="n">
        <v>0.29</v>
      </c>
      <c r="O78" s="0" t="n">
        <v>3.41</v>
      </c>
      <c r="P78" s="0" t="n">
        <v>274721.3</v>
      </c>
      <c r="Q78" s="0" t="n">
        <v>253189.09</v>
      </c>
      <c r="R78" s="0" t="n">
        <v>244907.223</v>
      </c>
      <c r="S78" s="0" t="s">
        <v>22</v>
      </c>
      <c r="T78" s="0" t="s">
        <v>23</v>
      </c>
      <c r="U78" s="0" t="s">
        <v>29</v>
      </c>
      <c r="V78" s="0" t="s">
        <v>30</v>
      </c>
      <c r="W78" s="0" t="s">
        <v>69</v>
      </c>
      <c r="X78" s="0" t="n">
        <v>0</v>
      </c>
      <c r="Y78" s="0" t="n">
        <v>1</v>
      </c>
      <c r="Z78" s="0" t="n">
        <v>238443.38</v>
      </c>
      <c r="AA78" s="0" t="n">
        <v>552858</v>
      </c>
      <c r="AB78" s="0" t="s">
        <v>70</v>
      </c>
      <c r="AC78" s="0" t="s">
        <v>32</v>
      </c>
      <c r="AD78" s="0" t="n">
        <v>3</v>
      </c>
      <c r="AE78" s="0" t="n">
        <v>0</v>
      </c>
      <c r="AF78" s="0" t="n">
        <v>-531901.11</v>
      </c>
      <c r="AG78" s="0" t="n">
        <v>-71820.3</v>
      </c>
      <c r="AH78" s="0" t="n">
        <v>1</v>
      </c>
      <c r="AI78" s="0" t="s">
        <v>71</v>
      </c>
    </row>
    <row r="79" customFormat="false" ht="12.8" hidden="false" customHeight="false" outlineLevel="0" collapsed="false">
      <c r="A79" s="0" t="n">
        <v>28050</v>
      </c>
      <c r="B79" s="0" t="n">
        <v>857</v>
      </c>
      <c r="C79" s="64" t="n">
        <v>37140</v>
      </c>
      <c r="D79" s="64" t="n">
        <v>37653</v>
      </c>
      <c r="E79" s="0" t="n">
        <v>9996667</v>
      </c>
      <c r="F79" s="0" t="s">
        <v>28</v>
      </c>
      <c r="G79" s="0" t="s">
        <v>69</v>
      </c>
      <c r="H79" s="0" t="n">
        <v>-13998.88</v>
      </c>
      <c r="I79" s="0" t="n">
        <v>-53601</v>
      </c>
      <c r="J79" s="0" t="n">
        <v>-51847.7</v>
      </c>
      <c r="K79" s="0" t="n">
        <v>53601</v>
      </c>
      <c r="L79" s="0" t="n">
        <v>0.27</v>
      </c>
      <c r="M79" s="0" t="n">
        <v>0.29</v>
      </c>
      <c r="N79" s="0" t="n">
        <v>0.29</v>
      </c>
      <c r="O79" s="0" t="n">
        <v>3.41</v>
      </c>
      <c r="P79" s="0" t="n">
        <v>198323.7</v>
      </c>
      <c r="Q79" s="0" t="n">
        <v>-1072.02</v>
      </c>
      <c r="R79" s="0" t="n">
        <v>-1036.954</v>
      </c>
      <c r="S79" s="0" t="s">
        <v>22</v>
      </c>
      <c r="T79" s="0" t="s">
        <v>23</v>
      </c>
      <c r="U79" s="0" t="s">
        <v>29</v>
      </c>
      <c r="V79" s="0" t="s">
        <v>30</v>
      </c>
      <c r="W79" s="0" t="s">
        <v>69</v>
      </c>
      <c r="X79" s="0" t="n">
        <v>0</v>
      </c>
      <c r="Y79" s="0" t="n">
        <v>1</v>
      </c>
      <c r="Z79" s="0" t="n">
        <v>-5703.25</v>
      </c>
      <c r="AA79" s="0" t="n">
        <v>215261</v>
      </c>
      <c r="AB79" s="0" t="s">
        <v>70</v>
      </c>
      <c r="AC79" s="0" t="s">
        <v>32</v>
      </c>
      <c r="AD79" s="0" t="n">
        <v>3</v>
      </c>
      <c r="AE79" s="0" t="n">
        <v>0</v>
      </c>
      <c r="AF79" s="0" t="n">
        <v>-206146.44</v>
      </c>
      <c r="AG79" s="0" t="n">
        <v>-51847.7</v>
      </c>
      <c r="AH79" s="0" t="n">
        <v>1</v>
      </c>
    </row>
    <row r="80" customFormat="false" ht="12.8" hidden="false" customHeight="false" outlineLevel="0" collapsed="false">
      <c r="A80" s="0" t="n">
        <v>24196</v>
      </c>
      <c r="B80" s="0" t="n">
        <v>362</v>
      </c>
      <c r="C80" s="64" t="n">
        <v>36998</v>
      </c>
      <c r="D80" s="64" t="n">
        <v>37653</v>
      </c>
      <c r="E80" s="0" t="n">
        <v>9992868</v>
      </c>
      <c r="F80" s="0" t="s">
        <v>28</v>
      </c>
      <c r="G80" s="0" t="s">
        <v>69</v>
      </c>
      <c r="H80" s="0" t="n">
        <v>448447.39</v>
      </c>
      <c r="I80" s="0" t="n">
        <v>68329</v>
      </c>
      <c r="J80" s="0" t="n">
        <v>66093.94</v>
      </c>
      <c r="K80" s="0" t="n">
        <v>68329</v>
      </c>
      <c r="L80" s="0" t="n">
        <v>6.785</v>
      </c>
      <c r="M80" s="0" t="n">
        <v>0.54</v>
      </c>
      <c r="N80" s="0" t="n">
        <v>3.95</v>
      </c>
      <c r="O80" s="0" t="n">
        <v>3.41</v>
      </c>
      <c r="P80" s="0" t="n">
        <v>-269899.55</v>
      </c>
      <c r="Q80" s="0" t="n">
        <v>-193712.715</v>
      </c>
      <c r="R80" s="0" t="n">
        <v>-187376.3199</v>
      </c>
      <c r="S80" s="0" t="s">
        <v>31</v>
      </c>
      <c r="T80" s="0" t="s">
        <v>23</v>
      </c>
      <c r="U80" s="0" t="s">
        <v>32</v>
      </c>
      <c r="V80" s="0" t="s">
        <v>30</v>
      </c>
      <c r="W80" s="0" t="s">
        <v>69</v>
      </c>
      <c r="X80" s="0" t="n">
        <v>1</v>
      </c>
      <c r="Y80" s="0" t="n">
        <v>1</v>
      </c>
      <c r="Z80" s="0" t="n">
        <v>-200859.48</v>
      </c>
      <c r="AA80" s="0" t="n">
        <v>-207651.83</v>
      </c>
      <c r="AB80" s="0" t="s">
        <v>70</v>
      </c>
      <c r="AC80" s="0" t="s">
        <v>72</v>
      </c>
      <c r="AD80" s="0" t="n">
        <v>3</v>
      </c>
      <c r="AE80" s="0" t="n">
        <v>66093.94</v>
      </c>
      <c r="AF80" s="0" t="n">
        <v>448447.39</v>
      </c>
      <c r="AG80" s="0" t="n">
        <v>66093.94</v>
      </c>
      <c r="AH80" s="0" t="n">
        <v>1</v>
      </c>
      <c r="AI80" s="0" t="s">
        <v>73</v>
      </c>
    </row>
    <row r="81" customFormat="false" ht="12.8" hidden="false" customHeight="false" outlineLevel="0" collapsed="false">
      <c r="A81" s="0" t="n">
        <v>24197</v>
      </c>
      <c r="B81" s="0" t="n">
        <v>362</v>
      </c>
      <c r="C81" s="64" t="n">
        <v>36998</v>
      </c>
      <c r="D81" s="64" t="n">
        <v>37653</v>
      </c>
      <c r="E81" s="0" t="n">
        <v>9992868</v>
      </c>
      <c r="F81" s="0" t="s">
        <v>28</v>
      </c>
      <c r="G81" s="0" t="s">
        <v>69</v>
      </c>
      <c r="H81" s="0" t="n">
        <v>485397.42</v>
      </c>
      <c r="I81" s="0" t="n">
        <v>73959</v>
      </c>
      <c r="J81" s="0" t="n">
        <v>71539.78</v>
      </c>
      <c r="K81" s="0" t="n">
        <v>73959</v>
      </c>
      <c r="L81" s="0" t="n">
        <v>6.785</v>
      </c>
      <c r="M81" s="0" t="n">
        <v>0.54</v>
      </c>
      <c r="N81" s="0" t="n">
        <v>3.95</v>
      </c>
      <c r="O81" s="0" t="n">
        <v>3.41</v>
      </c>
      <c r="P81" s="0" t="n">
        <v>-292138.05</v>
      </c>
      <c r="Q81" s="0" t="n">
        <v>-209673.765</v>
      </c>
      <c r="R81" s="0" t="n">
        <v>-202815.2763</v>
      </c>
      <c r="S81" s="0" t="s">
        <v>31</v>
      </c>
      <c r="T81" s="0" t="s">
        <v>23</v>
      </c>
      <c r="U81" s="0" t="s">
        <v>32</v>
      </c>
      <c r="V81" s="0" t="s">
        <v>30</v>
      </c>
      <c r="W81" s="0" t="s">
        <v>69</v>
      </c>
      <c r="X81" s="0" t="n">
        <v>1</v>
      </c>
      <c r="Y81" s="0" t="n">
        <v>1</v>
      </c>
      <c r="Z81" s="0" t="n">
        <v>-217409.4</v>
      </c>
      <c r="AA81" s="0" t="n">
        <v>-224761.4</v>
      </c>
      <c r="AB81" s="0" t="s">
        <v>70</v>
      </c>
      <c r="AC81" s="0" t="s">
        <v>32</v>
      </c>
      <c r="AD81" s="0" t="n">
        <v>3</v>
      </c>
      <c r="AE81" s="0" t="n">
        <v>71539.78</v>
      </c>
      <c r="AF81" s="0" t="n">
        <v>485397.42</v>
      </c>
      <c r="AG81" s="0" t="n">
        <v>71539.78</v>
      </c>
      <c r="AH81" s="0" t="n">
        <v>1</v>
      </c>
      <c r="AI81" s="0" t="s">
        <v>73</v>
      </c>
    </row>
    <row r="82" customFormat="false" ht="12.8" hidden="false" customHeight="false" outlineLevel="0" collapsed="false">
      <c r="A82" s="0" t="n">
        <v>24221</v>
      </c>
      <c r="B82" s="0" t="n">
        <v>415</v>
      </c>
      <c r="C82" s="64" t="n">
        <v>36999</v>
      </c>
      <c r="D82" s="64" t="n">
        <v>37653</v>
      </c>
      <c r="E82" s="0" t="n">
        <v>9993197</v>
      </c>
      <c r="F82" s="0" t="s">
        <v>28</v>
      </c>
      <c r="G82" s="0" t="s">
        <v>69</v>
      </c>
      <c r="H82" s="0" t="n">
        <v>89434.93</v>
      </c>
      <c r="I82" s="0" t="n">
        <v>24989</v>
      </c>
      <c r="J82" s="0" t="n">
        <v>24171.6</v>
      </c>
      <c r="K82" s="0" t="n">
        <v>24989</v>
      </c>
      <c r="L82" s="0" t="n">
        <v>3.7</v>
      </c>
      <c r="M82" s="0" t="n">
        <v>0.54</v>
      </c>
      <c r="N82" s="0" t="n">
        <v>0.54</v>
      </c>
      <c r="O82" s="0" t="n">
        <v>3.41</v>
      </c>
      <c r="P82" s="0" t="n">
        <v>-98706.55</v>
      </c>
      <c r="Q82" s="0" t="n">
        <v>-78965.24</v>
      </c>
      <c r="R82" s="0" t="n">
        <v>-76382.256</v>
      </c>
      <c r="S82" s="0" t="s">
        <v>22</v>
      </c>
      <c r="T82" s="0" t="s">
        <v>23</v>
      </c>
      <c r="U82" s="0" t="s">
        <v>29</v>
      </c>
      <c r="V82" s="0" t="s">
        <v>30</v>
      </c>
      <c r="W82" s="0" t="s">
        <v>69</v>
      </c>
      <c r="X82" s="0" t="n">
        <v>1</v>
      </c>
      <c r="Y82" s="0" t="n">
        <v>1</v>
      </c>
      <c r="Z82" s="0" t="n">
        <v>-80249.72</v>
      </c>
      <c r="AA82" s="0" t="n">
        <v>186068</v>
      </c>
      <c r="AB82" s="0" t="s">
        <v>70</v>
      </c>
      <c r="AC82" s="0" t="s">
        <v>72</v>
      </c>
      <c r="AD82" s="0" t="n">
        <v>3</v>
      </c>
      <c r="AE82" s="0" t="n">
        <v>0</v>
      </c>
      <c r="AF82" s="0" t="n">
        <v>179014.89</v>
      </c>
      <c r="AG82" s="0" t="n">
        <v>24171.6</v>
      </c>
      <c r="AH82" s="0" t="n">
        <v>1</v>
      </c>
      <c r="AI82" s="0" t="s">
        <v>71</v>
      </c>
    </row>
    <row r="83" customFormat="false" ht="12.8" hidden="false" customHeight="false" outlineLevel="0" collapsed="false">
      <c r="A83" s="0" t="n">
        <v>24545</v>
      </c>
      <c r="B83" s="0" t="n">
        <v>415</v>
      </c>
      <c r="C83" s="64" t="n">
        <v>37018</v>
      </c>
      <c r="D83" s="64" t="n">
        <v>37681</v>
      </c>
      <c r="E83" s="0" t="n">
        <v>9993196</v>
      </c>
      <c r="F83" s="0" t="s">
        <v>28</v>
      </c>
      <c r="G83" s="0" t="s">
        <v>69</v>
      </c>
      <c r="H83" s="0" t="n">
        <v>-244494.78</v>
      </c>
      <c r="I83" s="0" t="n">
        <v>-68521</v>
      </c>
      <c r="J83" s="0" t="n">
        <v>-66079.67</v>
      </c>
      <c r="K83" s="0" t="n">
        <v>68521</v>
      </c>
      <c r="L83" s="0" t="n">
        <v>3.7</v>
      </c>
      <c r="M83" s="0" t="n">
        <v>0.16</v>
      </c>
      <c r="N83" s="0" t="n">
        <v>0.16</v>
      </c>
      <c r="O83" s="0" t="n">
        <v>3.29</v>
      </c>
      <c r="P83" s="0" t="n">
        <v>236397.45</v>
      </c>
      <c r="Q83" s="0" t="n">
        <v>242564.34</v>
      </c>
      <c r="R83" s="0" t="n">
        <v>233922.0318</v>
      </c>
      <c r="S83" s="0" t="s">
        <v>22</v>
      </c>
      <c r="T83" s="0" t="s">
        <v>23</v>
      </c>
      <c r="U83" s="0" t="s">
        <v>29</v>
      </c>
      <c r="V83" s="0" t="s">
        <v>30</v>
      </c>
      <c r="W83" s="0" t="s">
        <v>69</v>
      </c>
      <c r="X83" s="0" t="n">
        <v>0</v>
      </c>
      <c r="Y83" s="0" t="n">
        <v>1</v>
      </c>
      <c r="Z83" s="0" t="n">
        <v>227974.86</v>
      </c>
      <c r="AA83" s="0" t="n">
        <v>494104</v>
      </c>
      <c r="AB83" s="0" t="s">
        <v>70</v>
      </c>
      <c r="AC83" s="0" t="s">
        <v>32</v>
      </c>
      <c r="AD83" s="0" t="n">
        <v>3</v>
      </c>
      <c r="AE83" s="0" t="n">
        <v>0</v>
      </c>
      <c r="AF83" s="0" t="n">
        <v>-473857.31</v>
      </c>
      <c r="AG83" s="0" t="n">
        <v>-66079.67</v>
      </c>
      <c r="AH83" s="0" t="n">
        <v>1</v>
      </c>
      <c r="AI83" s="0" t="s">
        <v>71</v>
      </c>
    </row>
    <row r="84" customFormat="false" ht="12.8" hidden="false" customHeight="false" outlineLevel="0" collapsed="false">
      <c r="A84" s="0" t="n">
        <v>28050</v>
      </c>
      <c r="B84" s="0" t="n">
        <v>857</v>
      </c>
      <c r="C84" s="64" t="n">
        <v>37140</v>
      </c>
      <c r="D84" s="64" t="n">
        <v>37681</v>
      </c>
      <c r="E84" s="0" t="n">
        <v>9996667</v>
      </c>
      <c r="F84" s="0" t="s">
        <v>28</v>
      </c>
      <c r="G84" s="0" t="s">
        <v>69</v>
      </c>
      <c r="H84" s="0" t="n">
        <v>-12809.4</v>
      </c>
      <c r="I84" s="0" t="n">
        <v>-49195</v>
      </c>
      <c r="J84" s="0" t="n">
        <v>-47442.23</v>
      </c>
      <c r="K84" s="0" t="n">
        <v>49195</v>
      </c>
      <c r="L84" s="0" t="n">
        <v>0.27</v>
      </c>
      <c r="M84" s="0" t="n">
        <v>0.16</v>
      </c>
      <c r="N84" s="0" t="n">
        <v>0.16</v>
      </c>
      <c r="O84" s="0" t="n">
        <v>3.29</v>
      </c>
      <c r="P84" s="0" t="n">
        <v>169722.75</v>
      </c>
      <c r="Q84" s="0" t="n">
        <v>5411.45</v>
      </c>
      <c r="R84" s="0" t="n">
        <v>5218.6453</v>
      </c>
      <c r="S84" s="0" t="s">
        <v>22</v>
      </c>
      <c r="T84" s="0" t="s">
        <v>23</v>
      </c>
      <c r="U84" s="0" t="s">
        <v>29</v>
      </c>
      <c r="V84" s="0" t="s">
        <v>30</v>
      </c>
      <c r="W84" s="0" t="s">
        <v>69</v>
      </c>
      <c r="X84" s="0" t="n">
        <v>0</v>
      </c>
      <c r="Y84" s="0" t="n">
        <v>1</v>
      </c>
      <c r="Z84" s="0" t="n">
        <v>948.84</v>
      </c>
      <c r="AA84" s="0" t="n">
        <v>186006</v>
      </c>
      <c r="AB84" s="0" t="s">
        <v>70</v>
      </c>
      <c r="AC84" s="0" t="s">
        <v>32</v>
      </c>
      <c r="AD84" s="0" t="n">
        <v>3</v>
      </c>
      <c r="AE84" s="0" t="n">
        <v>0</v>
      </c>
      <c r="AF84" s="0" t="n">
        <v>-177481.4</v>
      </c>
      <c r="AG84" s="0" t="n">
        <v>-47442.23</v>
      </c>
      <c r="AH84" s="0" t="n">
        <v>1</v>
      </c>
    </row>
    <row r="85" customFormat="false" ht="12.8" hidden="false" customHeight="false" outlineLevel="0" collapsed="false">
      <c r="A85" s="0" t="n">
        <v>24196</v>
      </c>
      <c r="B85" s="0" t="n">
        <v>362</v>
      </c>
      <c r="C85" s="64" t="n">
        <v>36998</v>
      </c>
      <c r="D85" s="64" t="n">
        <v>37681</v>
      </c>
      <c r="E85" s="0" t="n">
        <v>9992868</v>
      </c>
      <c r="F85" s="0" t="s">
        <v>28</v>
      </c>
      <c r="G85" s="0" t="s">
        <v>69</v>
      </c>
      <c r="H85" s="0" t="n">
        <v>401631.7</v>
      </c>
      <c r="I85" s="0" t="n">
        <v>61381</v>
      </c>
      <c r="J85" s="0" t="n">
        <v>59194.06</v>
      </c>
      <c r="K85" s="0" t="n">
        <v>61381</v>
      </c>
      <c r="L85" s="0" t="n">
        <v>6.785</v>
      </c>
      <c r="M85" s="0" t="n">
        <v>0.41</v>
      </c>
      <c r="N85" s="0" t="n">
        <v>3.7</v>
      </c>
      <c r="O85" s="0" t="n">
        <v>3.29</v>
      </c>
      <c r="P85" s="0" t="n">
        <v>-227109.7</v>
      </c>
      <c r="Q85" s="0" t="n">
        <v>-189360.385</v>
      </c>
      <c r="R85" s="0" t="n">
        <v>-182613.6751</v>
      </c>
      <c r="S85" s="0" t="s">
        <v>31</v>
      </c>
      <c r="T85" s="0" t="s">
        <v>23</v>
      </c>
      <c r="U85" s="0" t="s">
        <v>32</v>
      </c>
      <c r="V85" s="0" t="s">
        <v>30</v>
      </c>
      <c r="W85" s="0" t="s">
        <v>69</v>
      </c>
      <c r="X85" s="0" t="n">
        <v>1</v>
      </c>
      <c r="Y85" s="0" t="n">
        <v>1</v>
      </c>
      <c r="Z85" s="0" t="n">
        <v>-193801.35</v>
      </c>
      <c r="AA85" s="0" t="n">
        <v>-200961.39</v>
      </c>
      <c r="AB85" s="0" t="s">
        <v>70</v>
      </c>
      <c r="AC85" s="0" t="s">
        <v>72</v>
      </c>
      <c r="AD85" s="0" t="n">
        <v>3</v>
      </c>
      <c r="AE85" s="0" t="n">
        <v>59194.06</v>
      </c>
      <c r="AF85" s="0" t="n">
        <v>401631.7</v>
      </c>
      <c r="AG85" s="0" t="n">
        <v>59194.06</v>
      </c>
      <c r="AH85" s="0" t="n">
        <v>1</v>
      </c>
      <c r="AI85" s="0" t="s">
        <v>73</v>
      </c>
    </row>
    <row r="86" customFormat="false" ht="12.8" hidden="false" customHeight="false" outlineLevel="0" collapsed="false">
      <c r="A86" s="0" t="n">
        <v>24197</v>
      </c>
      <c r="B86" s="0" t="n">
        <v>362</v>
      </c>
      <c r="C86" s="64" t="n">
        <v>36998</v>
      </c>
      <c r="D86" s="64" t="n">
        <v>37681</v>
      </c>
      <c r="E86" s="0" t="n">
        <v>9992868</v>
      </c>
      <c r="F86" s="0" t="s">
        <v>28</v>
      </c>
      <c r="G86" s="0" t="s">
        <v>69</v>
      </c>
      <c r="H86" s="0" t="n">
        <v>446426.84</v>
      </c>
      <c r="I86" s="0" t="n">
        <v>68227</v>
      </c>
      <c r="J86" s="0" t="n">
        <v>65796.15</v>
      </c>
      <c r="K86" s="0" t="n">
        <v>68227</v>
      </c>
      <c r="L86" s="0" t="n">
        <v>6.785</v>
      </c>
      <c r="M86" s="0" t="n">
        <v>0.41</v>
      </c>
      <c r="N86" s="0" t="n">
        <v>3.7</v>
      </c>
      <c r="O86" s="0" t="n">
        <v>3.29</v>
      </c>
      <c r="P86" s="0" t="n">
        <v>-252439.9</v>
      </c>
      <c r="Q86" s="0" t="n">
        <v>-210480.295</v>
      </c>
      <c r="R86" s="0" t="n">
        <v>-202981.12275</v>
      </c>
      <c r="S86" s="0" t="s">
        <v>31</v>
      </c>
      <c r="T86" s="0" t="s">
        <v>23</v>
      </c>
      <c r="U86" s="0" t="s">
        <v>32</v>
      </c>
      <c r="V86" s="0" t="s">
        <v>30</v>
      </c>
      <c r="W86" s="0" t="s">
        <v>69</v>
      </c>
      <c r="X86" s="0" t="n">
        <v>1</v>
      </c>
      <c r="Y86" s="0" t="n">
        <v>1</v>
      </c>
      <c r="Z86" s="0" t="n">
        <v>-215416.58</v>
      </c>
      <c r="AA86" s="0" t="n">
        <v>-223375.2</v>
      </c>
      <c r="AB86" s="0" t="s">
        <v>70</v>
      </c>
      <c r="AC86" s="0" t="s">
        <v>32</v>
      </c>
      <c r="AD86" s="0" t="n">
        <v>3</v>
      </c>
      <c r="AE86" s="0" t="n">
        <v>65796.15</v>
      </c>
      <c r="AF86" s="0" t="n">
        <v>446426.84</v>
      </c>
      <c r="AG86" s="0" t="n">
        <v>65796.15</v>
      </c>
      <c r="AH86" s="0" t="n">
        <v>1</v>
      </c>
      <c r="AI86" s="0" t="s">
        <v>73</v>
      </c>
    </row>
    <row r="87" customFormat="false" ht="12.8" hidden="false" customHeight="false" outlineLevel="0" collapsed="false">
      <c r="A87" s="0" t="n">
        <v>24221</v>
      </c>
      <c r="B87" s="0" t="n">
        <v>415</v>
      </c>
      <c r="C87" s="64" t="n">
        <v>36999</v>
      </c>
      <c r="D87" s="64" t="n">
        <v>37681</v>
      </c>
      <c r="E87" s="0" t="n">
        <v>9993197</v>
      </c>
      <c r="F87" s="0" t="s">
        <v>28</v>
      </c>
      <c r="G87" s="0" t="s">
        <v>69</v>
      </c>
      <c r="H87" s="0" t="n">
        <v>85604.04</v>
      </c>
      <c r="I87" s="0" t="n">
        <v>23991</v>
      </c>
      <c r="J87" s="0" t="n">
        <v>23136.23</v>
      </c>
      <c r="K87" s="0" t="n">
        <v>23991</v>
      </c>
      <c r="L87" s="0" t="n">
        <v>3.7</v>
      </c>
      <c r="M87" s="0" t="n">
        <v>0.41</v>
      </c>
      <c r="N87" s="0" t="n">
        <v>0.41</v>
      </c>
      <c r="O87" s="0" t="n">
        <v>3.29</v>
      </c>
      <c r="P87" s="0" t="n">
        <v>-88766.7</v>
      </c>
      <c r="Q87" s="0" t="n">
        <v>-78930.39</v>
      </c>
      <c r="R87" s="0" t="n">
        <v>-76118.1967</v>
      </c>
      <c r="S87" s="0" t="s">
        <v>22</v>
      </c>
      <c r="T87" s="0" t="s">
        <v>23</v>
      </c>
      <c r="U87" s="0" t="s">
        <v>29</v>
      </c>
      <c r="V87" s="0" t="s">
        <v>30</v>
      </c>
      <c r="W87" s="0" t="s">
        <v>69</v>
      </c>
      <c r="X87" s="0" t="n">
        <v>1</v>
      </c>
      <c r="Y87" s="0" t="n">
        <v>1</v>
      </c>
      <c r="Z87" s="0" t="n">
        <v>-79819.98</v>
      </c>
      <c r="AA87" s="0" t="n">
        <v>172999</v>
      </c>
      <c r="AB87" s="0" t="s">
        <v>70</v>
      </c>
      <c r="AC87" s="0" t="s">
        <v>72</v>
      </c>
      <c r="AD87" s="0" t="n">
        <v>3</v>
      </c>
      <c r="AE87" s="0" t="n">
        <v>0</v>
      </c>
      <c r="AF87" s="0" t="n">
        <v>165909.88</v>
      </c>
      <c r="AG87" s="0" t="n">
        <v>23136.23</v>
      </c>
      <c r="AH87" s="0" t="n">
        <v>1</v>
      </c>
      <c r="AI87" s="0" t="s">
        <v>71</v>
      </c>
    </row>
    <row r="88" customFormat="false" ht="12.8" hidden="false" customHeight="false" outlineLevel="0" collapsed="false">
      <c r="A88" s="0" t="n">
        <v>24545</v>
      </c>
      <c r="B88" s="0" t="n">
        <v>415</v>
      </c>
      <c r="C88" s="64" t="n">
        <v>37018</v>
      </c>
      <c r="D88" s="64" t="n">
        <v>37712</v>
      </c>
      <c r="E88" s="0" t="n">
        <v>9993196</v>
      </c>
      <c r="F88" s="0" t="s">
        <v>28</v>
      </c>
      <c r="G88" s="0" t="s">
        <v>69</v>
      </c>
      <c r="H88" s="0" t="n">
        <v>-176715.1</v>
      </c>
      <c r="I88" s="0" t="n">
        <v>-49698</v>
      </c>
      <c r="J88" s="0" t="n">
        <v>-47760.84</v>
      </c>
      <c r="K88" s="0" t="n">
        <v>49698</v>
      </c>
      <c r="L88" s="0" t="n">
        <v>3.7</v>
      </c>
      <c r="M88" s="0" t="n">
        <v>0.39</v>
      </c>
      <c r="N88" s="0" t="n">
        <v>0.39</v>
      </c>
      <c r="O88" s="0" t="n">
        <v>3.12</v>
      </c>
      <c r="P88" s="0" t="n">
        <v>174439.98</v>
      </c>
      <c r="Q88" s="0" t="n">
        <v>164500.38</v>
      </c>
      <c r="R88" s="0" t="n">
        <v>158088.3804</v>
      </c>
      <c r="S88" s="0" t="s">
        <v>22</v>
      </c>
      <c r="T88" s="0" t="s">
        <v>23</v>
      </c>
      <c r="U88" s="0" t="s">
        <v>29</v>
      </c>
      <c r="V88" s="0" t="s">
        <v>30</v>
      </c>
      <c r="W88" s="0" t="s">
        <v>69</v>
      </c>
      <c r="X88" s="0" t="n">
        <v>0</v>
      </c>
      <c r="Y88" s="0" t="n">
        <v>1</v>
      </c>
      <c r="Z88" s="0" t="n">
        <v>154745.12</v>
      </c>
      <c r="AA88" s="0" t="n">
        <v>361602</v>
      </c>
      <c r="AB88" s="0" t="s">
        <v>70</v>
      </c>
      <c r="AC88" s="0" t="s">
        <v>32</v>
      </c>
      <c r="AD88" s="0" t="n">
        <v>3</v>
      </c>
      <c r="AE88" s="0" t="n">
        <v>0</v>
      </c>
      <c r="AF88" s="0" t="n">
        <v>-346552.65</v>
      </c>
      <c r="AG88" s="0" t="n">
        <v>-47760.84</v>
      </c>
      <c r="AH88" s="0" t="n">
        <v>1</v>
      </c>
      <c r="AI88" s="0" t="s">
        <v>71</v>
      </c>
    </row>
    <row r="89" customFormat="false" ht="12.8" hidden="false" customHeight="false" outlineLevel="0" collapsed="false">
      <c r="A89" s="0" t="n">
        <v>28050</v>
      </c>
      <c r="B89" s="0" t="n">
        <v>857</v>
      </c>
      <c r="C89" s="64" t="n">
        <v>37140</v>
      </c>
      <c r="D89" s="64" t="n">
        <v>37712</v>
      </c>
      <c r="E89" s="0" t="n">
        <v>9996667</v>
      </c>
      <c r="F89" s="0" t="s">
        <v>28</v>
      </c>
      <c r="G89" s="0" t="s">
        <v>69</v>
      </c>
      <c r="H89" s="0" t="n">
        <v>-8824.51</v>
      </c>
      <c r="I89" s="0" t="n">
        <v>-34009</v>
      </c>
      <c r="J89" s="0" t="n">
        <v>-32683.37</v>
      </c>
      <c r="K89" s="0" t="n">
        <v>34009</v>
      </c>
      <c r="L89" s="0" t="n">
        <v>0.27</v>
      </c>
      <c r="M89" s="0" t="n">
        <v>0.39</v>
      </c>
      <c r="N89" s="0" t="n">
        <v>0.39</v>
      </c>
      <c r="O89" s="0" t="n">
        <v>3.12</v>
      </c>
      <c r="P89" s="0" t="n">
        <v>119371.59</v>
      </c>
      <c r="Q89" s="0" t="n">
        <v>-4081.08</v>
      </c>
      <c r="R89" s="0" t="n">
        <v>-3922.0044</v>
      </c>
      <c r="S89" s="0" t="s">
        <v>22</v>
      </c>
      <c r="T89" s="0" t="s">
        <v>23</v>
      </c>
      <c r="U89" s="0" t="s">
        <v>29</v>
      </c>
      <c r="V89" s="0" t="s">
        <v>30</v>
      </c>
      <c r="W89" s="0" t="s">
        <v>69</v>
      </c>
      <c r="X89" s="0" t="n">
        <v>0</v>
      </c>
      <c r="Y89" s="0" t="n">
        <v>1</v>
      </c>
      <c r="Z89" s="0" t="n">
        <v>-6209.84</v>
      </c>
      <c r="AA89" s="0" t="n">
        <v>130798</v>
      </c>
      <c r="AB89" s="0" t="s">
        <v>70</v>
      </c>
      <c r="AC89" s="0" t="s">
        <v>32</v>
      </c>
      <c r="AD89" s="0" t="n">
        <v>3</v>
      </c>
      <c r="AE89" s="0" t="n">
        <v>0</v>
      </c>
      <c r="AF89" s="0" t="n">
        <v>-125046.59</v>
      </c>
      <c r="AG89" s="0" t="n">
        <v>-32683.37</v>
      </c>
      <c r="AH89" s="0" t="n">
        <v>1</v>
      </c>
    </row>
    <row r="90" customFormat="false" ht="12.8" hidden="false" customHeight="false" outlineLevel="0" collapsed="false">
      <c r="A90" s="0" t="n">
        <v>24196</v>
      </c>
      <c r="B90" s="0" t="n">
        <v>362</v>
      </c>
      <c r="C90" s="64" t="n">
        <v>36998</v>
      </c>
      <c r="D90" s="64" t="n">
        <v>37712</v>
      </c>
      <c r="E90" s="0" t="n">
        <v>9992868</v>
      </c>
      <c r="F90" s="0" t="s">
        <v>28</v>
      </c>
      <c r="G90" s="0" t="s">
        <v>69</v>
      </c>
      <c r="H90" s="0" t="n">
        <v>281804.26</v>
      </c>
      <c r="I90" s="0" t="n">
        <v>43218</v>
      </c>
      <c r="J90" s="0" t="n">
        <v>41533.42</v>
      </c>
      <c r="K90" s="0" t="n">
        <v>43218</v>
      </c>
      <c r="L90" s="0" t="n">
        <v>6.785</v>
      </c>
      <c r="M90" s="0" t="n">
        <v>0.64</v>
      </c>
      <c r="N90" s="0" t="n">
        <v>3.76</v>
      </c>
      <c r="O90" s="0" t="n">
        <v>3.12</v>
      </c>
      <c r="P90" s="0" t="n">
        <v>-162499.68</v>
      </c>
      <c r="Q90" s="0" t="n">
        <v>-130734.45</v>
      </c>
      <c r="R90" s="0" t="n">
        <v>-125638.5955</v>
      </c>
      <c r="S90" s="0" t="s">
        <v>31</v>
      </c>
      <c r="T90" s="0" t="s">
        <v>23</v>
      </c>
      <c r="U90" s="0" t="s">
        <v>32</v>
      </c>
      <c r="V90" s="0" t="s">
        <v>30</v>
      </c>
      <c r="W90" s="0" t="s">
        <v>69</v>
      </c>
      <c r="X90" s="0" t="n">
        <v>1</v>
      </c>
      <c r="Y90" s="0" t="n">
        <v>1</v>
      </c>
      <c r="Z90" s="0" t="n">
        <v>-133280.75</v>
      </c>
      <c r="AA90" s="0" t="n">
        <v>-138686.56</v>
      </c>
      <c r="AB90" s="0" t="s">
        <v>70</v>
      </c>
      <c r="AC90" s="0" t="s">
        <v>72</v>
      </c>
      <c r="AD90" s="0" t="n">
        <v>3</v>
      </c>
      <c r="AE90" s="0" t="n">
        <v>41533.42</v>
      </c>
      <c r="AF90" s="0" t="n">
        <v>281804.26</v>
      </c>
      <c r="AG90" s="0" t="n">
        <v>41533.42</v>
      </c>
      <c r="AH90" s="0" t="n">
        <v>1</v>
      </c>
      <c r="AI90" s="0" t="s">
        <v>73</v>
      </c>
    </row>
    <row r="91" customFormat="false" ht="12.8" hidden="false" customHeight="false" outlineLevel="0" collapsed="false">
      <c r="A91" s="0" t="n">
        <v>24197</v>
      </c>
      <c r="B91" s="0" t="n">
        <v>362</v>
      </c>
      <c r="C91" s="64" t="n">
        <v>36998</v>
      </c>
      <c r="D91" s="64" t="n">
        <v>37712</v>
      </c>
      <c r="E91" s="0" t="n">
        <v>9992868</v>
      </c>
      <c r="F91" s="0" t="s">
        <v>28</v>
      </c>
      <c r="G91" s="0" t="s">
        <v>69</v>
      </c>
      <c r="H91" s="0" t="n">
        <v>322714.06</v>
      </c>
      <c r="I91" s="0" t="n">
        <v>49492</v>
      </c>
      <c r="J91" s="0" t="n">
        <v>47562.87</v>
      </c>
      <c r="K91" s="0" t="n">
        <v>49492</v>
      </c>
      <c r="L91" s="0" t="n">
        <v>6.785</v>
      </c>
      <c r="M91" s="0" t="n">
        <v>0.64</v>
      </c>
      <c r="N91" s="0" t="n">
        <v>3.76</v>
      </c>
      <c r="O91" s="0" t="n">
        <v>3.12</v>
      </c>
      <c r="P91" s="0" t="n">
        <v>-186089.92</v>
      </c>
      <c r="Q91" s="0" t="n">
        <v>-149713.3</v>
      </c>
      <c r="R91" s="0" t="n">
        <v>-143877.68175</v>
      </c>
      <c r="S91" s="0" t="s">
        <v>31</v>
      </c>
      <c r="T91" s="0" t="s">
        <v>23</v>
      </c>
      <c r="U91" s="0" t="s">
        <v>32</v>
      </c>
      <c r="V91" s="0" t="s">
        <v>30</v>
      </c>
      <c r="W91" s="0" t="s">
        <v>69</v>
      </c>
      <c r="X91" s="0" t="n">
        <v>1</v>
      </c>
      <c r="Y91" s="0" t="n">
        <v>1</v>
      </c>
      <c r="Z91" s="0" t="n">
        <v>-152629.24</v>
      </c>
      <c r="AA91" s="0" t="n">
        <v>-158819.83</v>
      </c>
      <c r="AB91" s="0" t="s">
        <v>70</v>
      </c>
      <c r="AC91" s="0" t="s">
        <v>32</v>
      </c>
      <c r="AD91" s="0" t="n">
        <v>3</v>
      </c>
      <c r="AE91" s="0" t="n">
        <v>47562.87</v>
      </c>
      <c r="AF91" s="0" t="n">
        <v>322714.06</v>
      </c>
      <c r="AG91" s="0" t="n">
        <v>47562.87</v>
      </c>
      <c r="AH91" s="0" t="n">
        <v>1</v>
      </c>
      <c r="AI91" s="0" t="s">
        <v>73</v>
      </c>
    </row>
    <row r="92" customFormat="false" ht="12.8" hidden="false" customHeight="false" outlineLevel="0" collapsed="false">
      <c r="A92" s="0" t="n">
        <v>24221</v>
      </c>
      <c r="B92" s="0" t="n">
        <v>415</v>
      </c>
      <c r="C92" s="64" t="n">
        <v>36999</v>
      </c>
      <c r="D92" s="64" t="n">
        <v>37712</v>
      </c>
      <c r="E92" s="0" t="n">
        <v>9993197</v>
      </c>
      <c r="F92" s="0" t="s">
        <v>28</v>
      </c>
      <c r="G92" s="0" t="s">
        <v>69</v>
      </c>
      <c r="H92" s="0" t="n">
        <v>64484.05</v>
      </c>
      <c r="I92" s="0" t="n">
        <v>18135</v>
      </c>
      <c r="J92" s="0" t="n">
        <v>17428.12</v>
      </c>
      <c r="K92" s="0" t="n">
        <v>18135</v>
      </c>
      <c r="L92" s="0" t="n">
        <v>3.7</v>
      </c>
      <c r="M92" s="0" t="n">
        <v>0.64</v>
      </c>
      <c r="N92" s="0" t="n">
        <v>0.64</v>
      </c>
      <c r="O92" s="0" t="n">
        <v>3.12</v>
      </c>
      <c r="P92" s="0" t="n">
        <v>-68187.6</v>
      </c>
      <c r="Q92" s="0" t="n">
        <v>-55493.1</v>
      </c>
      <c r="R92" s="0" t="n">
        <v>-53330.0472</v>
      </c>
      <c r="S92" s="0" t="s">
        <v>22</v>
      </c>
      <c r="T92" s="0" t="s">
        <v>23</v>
      </c>
      <c r="U92" s="0" t="s">
        <v>29</v>
      </c>
      <c r="V92" s="0" t="s">
        <v>30</v>
      </c>
      <c r="W92" s="0" t="s">
        <v>69</v>
      </c>
      <c r="X92" s="0" t="n">
        <v>1</v>
      </c>
      <c r="Y92" s="0" t="n">
        <v>1</v>
      </c>
      <c r="Z92" s="0" t="n">
        <v>-56467.12</v>
      </c>
      <c r="AA92" s="0" t="n">
        <v>131950</v>
      </c>
      <c r="AB92" s="0" t="s">
        <v>70</v>
      </c>
      <c r="AC92" s="0" t="s">
        <v>72</v>
      </c>
      <c r="AD92" s="0" t="n">
        <v>3</v>
      </c>
      <c r="AE92" s="0" t="n">
        <v>0</v>
      </c>
      <c r="AF92" s="0" t="n">
        <v>126458.45</v>
      </c>
      <c r="AG92" s="0" t="n">
        <v>17428.12</v>
      </c>
      <c r="AH92" s="0" t="n">
        <v>1</v>
      </c>
      <c r="AI92" s="0" t="s">
        <v>71</v>
      </c>
    </row>
    <row r="93" customFormat="false" ht="12.8" hidden="false" customHeight="false" outlineLevel="0" collapsed="false">
      <c r="A93" s="0" t="n">
        <v>24545</v>
      </c>
      <c r="B93" s="0" t="n">
        <v>415</v>
      </c>
      <c r="C93" s="64" t="n">
        <v>37018</v>
      </c>
      <c r="D93" s="64" t="n">
        <v>37742</v>
      </c>
      <c r="E93" s="0" t="n">
        <v>9993196</v>
      </c>
      <c r="F93" s="0" t="s">
        <v>28</v>
      </c>
      <c r="G93" s="0" t="s">
        <v>69</v>
      </c>
      <c r="H93" s="0" t="n">
        <v>-132339.88</v>
      </c>
      <c r="I93" s="0" t="n">
        <v>-37348</v>
      </c>
      <c r="J93" s="0" t="n">
        <v>-35767.53</v>
      </c>
      <c r="K93" s="0" t="n">
        <v>37348</v>
      </c>
      <c r="L93" s="0" t="n">
        <v>3.7</v>
      </c>
      <c r="M93" s="0" t="n">
        <v>0.39</v>
      </c>
      <c r="N93" s="0" t="n">
        <v>0.39</v>
      </c>
      <c r="O93" s="0" t="n">
        <v>3.12</v>
      </c>
      <c r="P93" s="0" t="n">
        <v>131091.48</v>
      </c>
      <c r="Q93" s="0" t="n">
        <v>123621.88</v>
      </c>
      <c r="R93" s="0" t="n">
        <v>118390.5243</v>
      </c>
      <c r="S93" s="0" t="s">
        <v>22</v>
      </c>
      <c r="T93" s="0" t="s">
        <v>23</v>
      </c>
      <c r="U93" s="0" t="s">
        <v>29</v>
      </c>
      <c r="V93" s="0" t="s">
        <v>30</v>
      </c>
      <c r="W93" s="0" t="s">
        <v>69</v>
      </c>
      <c r="X93" s="0" t="n">
        <v>0</v>
      </c>
      <c r="Y93" s="0" t="n">
        <v>1</v>
      </c>
      <c r="Z93" s="0" t="n">
        <v>115886.81</v>
      </c>
      <c r="AA93" s="0" t="n">
        <v>271930</v>
      </c>
      <c r="AB93" s="0" t="s">
        <v>70</v>
      </c>
      <c r="AC93" s="0" t="s">
        <v>32</v>
      </c>
      <c r="AD93" s="0" t="n">
        <v>3</v>
      </c>
      <c r="AE93" s="0" t="n">
        <v>0</v>
      </c>
      <c r="AF93" s="0" t="n">
        <v>-259708.06</v>
      </c>
      <c r="AG93" s="0" t="n">
        <v>-35767.53</v>
      </c>
      <c r="AH93" s="0" t="n">
        <v>1</v>
      </c>
      <c r="AI93" s="0" t="s">
        <v>71</v>
      </c>
    </row>
    <row r="94" customFormat="false" ht="12.8" hidden="false" customHeight="false" outlineLevel="0" collapsed="false">
      <c r="A94" s="0" t="n">
        <v>28050</v>
      </c>
      <c r="B94" s="0" t="n">
        <v>857</v>
      </c>
      <c r="C94" s="64" t="n">
        <v>37140</v>
      </c>
      <c r="D94" s="64" t="n">
        <v>37742</v>
      </c>
      <c r="E94" s="0" t="n">
        <v>9996667</v>
      </c>
      <c r="F94" s="0" t="s">
        <v>28</v>
      </c>
      <c r="G94" s="0" t="s">
        <v>69</v>
      </c>
      <c r="H94" s="0" t="n">
        <v>-6592.61</v>
      </c>
      <c r="I94" s="0" t="n">
        <v>-25496</v>
      </c>
      <c r="J94" s="0" t="n">
        <v>-24417.08</v>
      </c>
      <c r="K94" s="0" t="n">
        <v>25496</v>
      </c>
      <c r="L94" s="0" t="n">
        <v>0.27</v>
      </c>
      <c r="M94" s="0" t="n">
        <v>0.39</v>
      </c>
      <c r="N94" s="0" t="n">
        <v>0.39</v>
      </c>
      <c r="O94" s="0" t="n">
        <v>3.12</v>
      </c>
      <c r="P94" s="0" t="n">
        <v>89490.96</v>
      </c>
      <c r="Q94" s="0" t="n">
        <v>-3059.52</v>
      </c>
      <c r="R94" s="0" t="n">
        <v>-2930.0496</v>
      </c>
      <c r="S94" s="0" t="s">
        <v>22</v>
      </c>
      <c r="T94" s="0" t="s">
        <v>23</v>
      </c>
      <c r="U94" s="0" t="s">
        <v>29</v>
      </c>
      <c r="V94" s="0" t="s">
        <v>30</v>
      </c>
      <c r="W94" s="0" t="s">
        <v>69</v>
      </c>
      <c r="X94" s="0" t="n">
        <v>0</v>
      </c>
      <c r="Y94" s="0" t="n">
        <v>1</v>
      </c>
      <c r="Z94" s="0" t="n">
        <v>-4639.24</v>
      </c>
      <c r="AA94" s="0" t="n">
        <v>98185</v>
      </c>
      <c r="AB94" s="0" t="s">
        <v>70</v>
      </c>
      <c r="AC94" s="0" t="s">
        <v>32</v>
      </c>
      <c r="AD94" s="0" t="n">
        <v>3</v>
      </c>
      <c r="AE94" s="0" t="n">
        <v>0</v>
      </c>
      <c r="AF94" s="0" t="n">
        <v>-93541.83</v>
      </c>
      <c r="AG94" s="0" t="n">
        <v>-24417.08</v>
      </c>
      <c r="AH94" s="0" t="n">
        <v>1</v>
      </c>
    </row>
    <row r="95" customFormat="false" ht="12.8" hidden="false" customHeight="false" outlineLevel="0" collapsed="false">
      <c r="A95" s="0" t="n">
        <v>24196</v>
      </c>
      <c r="B95" s="0" t="n">
        <v>362</v>
      </c>
      <c r="C95" s="64" t="n">
        <v>36998</v>
      </c>
      <c r="D95" s="64" t="n">
        <v>37742</v>
      </c>
      <c r="E95" s="0" t="n">
        <v>9992868</v>
      </c>
      <c r="F95" s="0" t="s">
        <v>28</v>
      </c>
      <c r="G95" s="0" t="s">
        <v>69</v>
      </c>
      <c r="H95" s="0" t="n">
        <v>204917.06</v>
      </c>
      <c r="I95" s="0" t="n">
        <v>31536</v>
      </c>
      <c r="J95" s="0" t="n">
        <v>30201.48</v>
      </c>
      <c r="K95" s="0" t="n">
        <v>31536</v>
      </c>
      <c r="L95" s="0" t="n">
        <v>6.785</v>
      </c>
      <c r="M95" s="0" t="n">
        <v>0.64</v>
      </c>
      <c r="N95" s="0" t="n">
        <v>3.76</v>
      </c>
      <c r="O95" s="0" t="n">
        <v>3.12</v>
      </c>
      <c r="P95" s="0" t="n">
        <v>-118575.36</v>
      </c>
      <c r="Q95" s="0" t="n">
        <v>-95396.4</v>
      </c>
      <c r="R95" s="0" t="n">
        <v>-91359.477</v>
      </c>
      <c r="S95" s="0" t="s">
        <v>31</v>
      </c>
      <c r="T95" s="0" t="s">
        <v>23</v>
      </c>
      <c r="U95" s="0" t="s">
        <v>32</v>
      </c>
      <c r="V95" s="0" t="s">
        <v>30</v>
      </c>
      <c r="W95" s="0" t="s">
        <v>69</v>
      </c>
      <c r="X95" s="0" t="n">
        <v>1</v>
      </c>
      <c r="Y95" s="0" t="n">
        <v>1</v>
      </c>
      <c r="Z95" s="0" t="n">
        <v>-96765.55</v>
      </c>
      <c r="AA95" s="0" t="n">
        <v>-101041.34</v>
      </c>
      <c r="AB95" s="0" t="s">
        <v>70</v>
      </c>
      <c r="AC95" s="0" t="s">
        <v>72</v>
      </c>
      <c r="AD95" s="0" t="n">
        <v>3</v>
      </c>
      <c r="AE95" s="0" t="n">
        <v>30201.48</v>
      </c>
      <c r="AF95" s="0" t="n">
        <v>204917.06</v>
      </c>
      <c r="AG95" s="0" t="n">
        <v>30201.48</v>
      </c>
      <c r="AH95" s="0" t="n">
        <v>1</v>
      </c>
      <c r="AI95" s="0" t="s">
        <v>73</v>
      </c>
    </row>
    <row r="96" customFormat="false" ht="12.8" hidden="false" customHeight="false" outlineLevel="0" collapsed="false">
      <c r="A96" s="0" t="n">
        <v>24197</v>
      </c>
      <c r="B96" s="0" t="n">
        <v>362</v>
      </c>
      <c r="C96" s="64" t="n">
        <v>36998</v>
      </c>
      <c r="D96" s="64" t="n">
        <v>37742</v>
      </c>
      <c r="E96" s="0" t="n">
        <v>9992868</v>
      </c>
      <c r="F96" s="0" t="s">
        <v>28</v>
      </c>
      <c r="G96" s="0" t="s">
        <v>69</v>
      </c>
      <c r="H96" s="0" t="n">
        <v>241649.56</v>
      </c>
      <c r="I96" s="0" t="n">
        <v>37189</v>
      </c>
      <c r="J96" s="0" t="n">
        <v>35615.26</v>
      </c>
      <c r="K96" s="0" t="n">
        <v>37189</v>
      </c>
      <c r="L96" s="0" t="n">
        <v>6.785</v>
      </c>
      <c r="M96" s="0" t="n">
        <v>0.64</v>
      </c>
      <c r="N96" s="0" t="n">
        <v>3.76</v>
      </c>
      <c r="O96" s="0" t="n">
        <v>3.12</v>
      </c>
      <c r="P96" s="0" t="n">
        <v>-139830.64</v>
      </c>
      <c r="Q96" s="0" t="n">
        <v>-112496.725</v>
      </c>
      <c r="R96" s="0" t="n">
        <v>-107736.1615</v>
      </c>
      <c r="S96" s="0" t="s">
        <v>31</v>
      </c>
      <c r="T96" s="0" t="s">
        <v>23</v>
      </c>
      <c r="U96" s="0" t="s">
        <v>32</v>
      </c>
      <c r="V96" s="0" t="s">
        <v>30</v>
      </c>
      <c r="W96" s="0" t="s">
        <v>69</v>
      </c>
      <c r="X96" s="0" t="n">
        <v>1</v>
      </c>
      <c r="Y96" s="0" t="n">
        <v>1</v>
      </c>
      <c r="Z96" s="0" t="n">
        <v>-114111.3</v>
      </c>
      <c r="AA96" s="0" t="n">
        <v>-119153.56</v>
      </c>
      <c r="AB96" s="0" t="s">
        <v>70</v>
      </c>
      <c r="AC96" s="0" t="s">
        <v>32</v>
      </c>
      <c r="AD96" s="0" t="n">
        <v>3</v>
      </c>
      <c r="AE96" s="0" t="n">
        <v>35615.26</v>
      </c>
      <c r="AF96" s="0" t="n">
        <v>241649.56</v>
      </c>
      <c r="AG96" s="0" t="n">
        <v>35615.26</v>
      </c>
      <c r="AH96" s="0" t="n">
        <v>1</v>
      </c>
      <c r="AI96" s="0" t="s">
        <v>73</v>
      </c>
    </row>
    <row r="97" customFormat="false" ht="12.8" hidden="false" customHeight="false" outlineLevel="0" collapsed="false">
      <c r="A97" s="0" t="n">
        <v>24221</v>
      </c>
      <c r="B97" s="0" t="n">
        <v>415</v>
      </c>
      <c r="C97" s="64" t="n">
        <v>36999</v>
      </c>
      <c r="D97" s="64" t="n">
        <v>37742</v>
      </c>
      <c r="E97" s="0" t="n">
        <v>9993197</v>
      </c>
      <c r="F97" s="0" t="s">
        <v>28</v>
      </c>
      <c r="G97" s="0" t="s">
        <v>69</v>
      </c>
      <c r="H97" s="0" t="n">
        <v>50150.11</v>
      </c>
      <c r="I97" s="0" t="n">
        <v>14153</v>
      </c>
      <c r="J97" s="0" t="n">
        <v>13554.08</v>
      </c>
      <c r="K97" s="0" t="n">
        <v>14153</v>
      </c>
      <c r="L97" s="0" t="n">
        <v>3.7</v>
      </c>
      <c r="M97" s="0" t="n">
        <v>0.64</v>
      </c>
      <c r="N97" s="0" t="n">
        <v>0.64</v>
      </c>
      <c r="O97" s="0" t="n">
        <v>3.12</v>
      </c>
      <c r="P97" s="0" t="n">
        <v>-53215.28</v>
      </c>
      <c r="Q97" s="0" t="n">
        <v>-43308.18</v>
      </c>
      <c r="R97" s="0" t="n">
        <v>-41475.4848</v>
      </c>
      <c r="S97" s="0" t="s">
        <v>22</v>
      </c>
      <c r="T97" s="0" t="s">
        <v>23</v>
      </c>
      <c r="U97" s="0" t="s">
        <v>29</v>
      </c>
      <c r="V97" s="0" t="s">
        <v>30</v>
      </c>
      <c r="W97" s="0" t="s">
        <v>69</v>
      </c>
      <c r="X97" s="0" t="n">
        <v>1</v>
      </c>
      <c r="Y97" s="0" t="n">
        <v>1</v>
      </c>
      <c r="Z97" s="0" t="n">
        <v>-43915.23</v>
      </c>
      <c r="AA97" s="0" t="n">
        <v>103047</v>
      </c>
      <c r="AB97" s="0" t="s">
        <v>70</v>
      </c>
      <c r="AC97" s="0" t="s">
        <v>72</v>
      </c>
      <c r="AD97" s="0" t="n">
        <v>3</v>
      </c>
      <c r="AE97" s="0" t="n">
        <v>0</v>
      </c>
      <c r="AF97" s="0" t="n">
        <v>98416.2</v>
      </c>
      <c r="AG97" s="0" t="n">
        <v>13554.08</v>
      </c>
      <c r="AH97" s="0" t="n">
        <v>1</v>
      </c>
      <c r="AI97" s="0" t="s">
        <v>71</v>
      </c>
    </row>
    <row r="98" customFormat="false" ht="12.8" hidden="false" customHeight="false" outlineLevel="0" collapsed="false">
      <c r="A98" s="0" t="n">
        <v>24545</v>
      </c>
      <c r="B98" s="0" t="n">
        <v>415</v>
      </c>
      <c r="C98" s="64" t="n">
        <v>37018</v>
      </c>
      <c r="D98" s="64" t="n">
        <v>37773</v>
      </c>
      <c r="E98" s="0" t="n">
        <v>9993196</v>
      </c>
      <c r="F98" s="0" t="s">
        <v>28</v>
      </c>
      <c r="G98" s="0" t="s">
        <v>69</v>
      </c>
      <c r="H98" s="0" t="n">
        <v>-98270.49</v>
      </c>
      <c r="I98" s="0" t="n">
        <v>-27837</v>
      </c>
      <c r="J98" s="0" t="n">
        <v>-26559.59</v>
      </c>
      <c r="K98" s="0" t="n">
        <v>27837</v>
      </c>
      <c r="L98" s="0" t="n">
        <v>3.7</v>
      </c>
      <c r="M98" s="0" t="n">
        <v>0.39</v>
      </c>
      <c r="N98" s="0" t="n">
        <v>0.39</v>
      </c>
      <c r="O98" s="0" t="n">
        <v>3.15</v>
      </c>
      <c r="P98" s="0" t="n">
        <v>98542.98</v>
      </c>
      <c r="Q98" s="0" t="n">
        <v>92140.47</v>
      </c>
      <c r="R98" s="0" t="n">
        <v>87912.2429</v>
      </c>
      <c r="S98" s="0" t="s">
        <v>22</v>
      </c>
      <c r="T98" s="0" t="s">
        <v>23</v>
      </c>
      <c r="U98" s="0" t="s">
        <v>29</v>
      </c>
      <c r="V98" s="0" t="s">
        <v>30</v>
      </c>
      <c r="W98" s="0" t="s">
        <v>69</v>
      </c>
      <c r="X98" s="0" t="n">
        <v>0</v>
      </c>
      <c r="Y98" s="0" t="n">
        <v>1</v>
      </c>
      <c r="Z98" s="0" t="n">
        <v>86053.08</v>
      </c>
      <c r="AA98" s="0" t="n">
        <v>203516</v>
      </c>
      <c r="AB98" s="0" t="s">
        <v>70</v>
      </c>
      <c r="AC98" s="0" t="s">
        <v>32</v>
      </c>
      <c r="AD98" s="0" t="n">
        <v>3</v>
      </c>
      <c r="AE98" s="0" t="n">
        <v>0</v>
      </c>
      <c r="AF98" s="0" t="n">
        <v>-193645.99</v>
      </c>
      <c r="AG98" s="0" t="n">
        <v>-26559.59</v>
      </c>
      <c r="AH98" s="0" t="n">
        <v>1</v>
      </c>
      <c r="AI98" s="0" t="s">
        <v>71</v>
      </c>
    </row>
    <row r="99" customFormat="false" ht="12.8" hidden="false" customHeight="false" outlineLevel="0" collapsed="false">
      <c r="A99" s="0" t="n">
        <v>28050</v>
      </c>
      <c r="B99" s="0" t="n">
        <v>857</v>
      </c>
      <c r="C99" s="64" t="n">
        <v>37140</v>
      </c>
      <c r="D99" s="64" t="n">
        <v>37773</v>
      </c>
      <c r="E99" s="0" t="n">
        <v>9996667</v>
      </c>
      <c r="F99" s="0" t="s">
        <v>28</v>
      </c>
      <c r="G99" s="0" t="s">
        <v>69</v>
      </c>
      <c r="H99" s="0" t="n">
        <v>-4861.1</v>
      </c>
      <c r="I99" s="0" t="n">
        <v>-18870</v>
      </c>
      <c r="J99" s="0" t="n">
        <v>-18004.08</v>
      </c>
      <c r="K99" s="0" t="n">
        <v>18870</v>
      </c>
      <c r="L99" s="0" t="n">
        <v>0.27</v>
      </c>
      <c r="M99" s="0" t="n">
        <v>0.39</v>
      </c>
      <c r="N99" s="0" t="n">
        <v>0.39</v>
      </c>
      <c r="O99" s="0" t="n">
        <v>3.15</v>
      </c>
      <c r="P99" s="0" t="n">
        <v>66799.8</v>
      </c>
      <c r="Q99" s="0" t="n">
        <v>-2264.4</v>
      </c>
      <c r="R99" s="0" t="n">
        <v>-2160.4896</v>
      </c>
      <c r="S99" s="0" t="s">
        <v>22</v>
      </c>
      <c r="T99" s="0" t="s">
        <v>23</v>
      </c>
      <c r="U99" s="0" t="s">
        <v>29</v>
      </c>
      <c r="V99" s="0" t="s">
        <v>30</v>
      </c>
      <c r="W99" s="0" t="s">
        <v>69</v>
      </c>
      <c r="X99" s="0" t="n">
        <v>0</v>
      </c>
      <c r="Y99" s="0" t="n">
        <v>1</v>
      </c>
      <c r="Z99" s="0" t="n">
        <v>-3420.77</v>
      </c>
      <c r="AA99" s="0" t="n">
        <v>73234</v>
      </c>
      <c r="AB99" s="0" t="s">
        <v>70</v>
      </c>
      <c r="AC99" s="0" t="s">
        <v>32</v>
      </c>
      <c r="AD99" s="0" t="n">
        <v>3</v>
      </c>
      <c r="AE99" s="0" t="n">
        <v>0</v>
      </c>
      <c r="AF99" s="0" t="n">
        <v>-69513.75</v>
      </c>
      <c r="AG99" s="0" t="n">
        <v>-18004.08</v>
      </c>
      <c r="AH99" s="0" t="n">
        <v>1</v>
      </c>
    </row>
    <row r="100" customFormat="false" ht="12.8" hidden="false" customHeight="false" outlineLevel="0" collapsed="false">
      <c r="A100" s="0" t="n">
        <v>24196</v>
      </c>
      <c r="B100" s="0" t="n">
        <v>362</v>
      </c>
      <c r="C100" s="64" t="n">
        <v>36998</v>
      </c>
      <c r="D100" s="64" t="n">
        <v>37773</v>
      </c>
      <c r="E100" s="0" t="n">
        <v>9992868</v>
      </c>
      <c r="F100" s="0" t="s">
        <v>28</v>
      </c>
      <c r="G100" s="0" t="s">
        <v>69</v>
      </c>
      <c r="H100" s="0" t="n">
        <v>147553.78</v>
      </c>
      <c r="I100" s="0" t="n">
        <v>22793</v>
      </c>
      <c r="J100" s="0" t="n">
        <v>21747.06</v>
      </c>
      <c r="K100" s="0" t="n">
        <v>22793</v>
      </c>
      <c r="L100" s="0" t="n">
        <v>6.785</v>
      </c>
      <c r="M100" s="0" t="n">
        <v>0.64</v>
      </c>
      <c r="N100" s="0" t="n">
        <v>3.79</v>
      </c>
      <c r="O100" s="0" t="n">
        <v>3.15</v>
      </c>
      <c r="P100" s="0" t="n">
        <v>-86385.47</v>
      </c>
      <c r="Q100" s="0" t="n">
        <v>-68265.035</v>
      </c>
      <c r="R100" s="0" t="n">
        <v>-65132.4447</v>
      </c>
      <c r="S100" s="0" t="s">
        <v>31</v>
      </c>
      <c r="T100" s="0" t="s">
        <v>23</v>
      </c>
      <c r="U100" s="0" t="s">
        <v>32</v>
      </c>
      <c r="V100" s="0" t="s">
        <v>30</v>
      </c>
      <c r="W100" s="0" t="s">
        <v>69</v>
      </c>
      <c r="X100" s="0" t="n">
        <v>1</v>
      </c>
      <c r="Y100" s="0" t="n">
        <v>1</v>
      </c>
      <c r="Z100" s="0" t="n">
        <v>-69025.16</v>
      </c>
      <c r="AA100" s="0" t="n">
        <v>-72344.98</v>
      </c>
      <c r="AB100" s="0" t="s">
        <v>70</v>
      </c>
      <c r="AC100" s="0" t="s">
        <v>72</v>
      </c>
      <c r="AD100" s="0" t="n">
        <v>3</v>
      </c>
      <c r="AE100" s="0" t="n">
        <v>21747.06</v>
      </c>
      <c r="AF100" s="0" t="n">
        <v>147553.78</v>
      </c>
      <c r="AG100" s="0" t="n">
        <v>21747.06</v>
      </c>
      <c r="AH100" s="0" t="n">
        <v>1</v>
      </c>
      <c r="AI100" s="0" t="s">
        <v>73</v>
      </c>
    </row>
    <row r="101" customFormat="false" ht="12.8" hidden="false" customHeight="false" outlineLevel="0" collapsed="false">
      <c r="A101" s="0" t="n">
        <v>24197</v>
      </c>
      <c r="B101" s="0" t="n">
        <v>362</v>
      </c>
      <c r="C101" s="64" t="n">
        <v>36998</v>
      </c>
      <c r="D101" s="64" t="n">
        <v>37773</v>
      </c>
      <c r="E101" s="0" t="n">
        <v>9992868</v>
      </c>
      <c r="F101" s="0" t="s">
        <v>28</v>
      </c>
      <c r="G101" s="0" t="s">
        <v>69</v>
      </c>
      <c r="H101" s="0" t="n">
        <v>179462.37</v>
      </c>
      <c r="I101" s="0" t="n">
        <v>27722</v>
      </c>
      <c r="J101" s="0" t="n">
        <v>26449.87</v>
      </c>
      <c r="K101" s="0" t="n">
        <v>27722</v>
      </c>
      <c r="L101" s="0" t="n">
        <v>6.785</v>
      </c>
      <c r="M101" s="0" t="n">
        <v>0.64</v>
      </c>
      <c r="N101" s="0" t="n">
        <v>3.79</v>
      </c>
      <c r="O101" s="0" t="n">
        <v>3.15</v>
      </c>
      <c r="P101" s="0" t="n">
        <v>-105066.38</v>
      </c>
      <c r="Q101" s="0" t="n">
        <v>-83027.39</v>
      </c>
      <c r="R101" s="0" t="n">
        <v>-79217.36065</v>
      </c>
      <c r="S101" s="0" t="s">
        <v>31</v>
      </c>
      <c r="T101" s="0" t="s">
        <v>23</v>
      </c>
      <c r="U101" s="0" t="s">
        <v>32</v>
      </c>
      <c r="V101" s="0" t="s">
        <v>30</v>
      </c>
      <c r="W101" s="0" t="s">
        <v>69</v>
      </c>
      <c r="X101" s="0" t="n">
        <v>1</v>
      </c>
      <c r="Y101" s="0" t="n">
        <v>1</v>
      </c>
      <c r="Z101" s="0" t="n">
        <v>-83951.89</v>
      </c>
      <c r="AA101" s="0" t="n">
        <v>-87989.63</v>
      </c>
      <c r="AB101" s="0" t="s">
        <v>70</v>
      </c>
      <c r="AC101" s="0" t="s">
        <v>32</v>
      </c>
      <c r="AD101" s="0" t="n">
        <v>3</v>
      </c>
      <c r="AE101" s="0" t="n">
        <v>26449.87</v>
      </c>
      <c r="AF101" s="0" t="n">
        <v>179462.37</v>
      </c>
      <c r="AG101" s="0" t="n">
        <v>26449.87</v>
      </c>
      <c r="AH101" s="0" t="n">
        <v>1</v>
      </c>
      <c r="AI101" s="0" t="s">
        <v>73</v>
      </c>
    </row>
    <row r="102" customFormat="false" ht="12.8" hidden="false" customHeight="false" outlineLevel="0" collapsed="false">
      <c r="A102" s="0" t="n">
        <v>24221</v>
      </c>
      <c r="B102" s="0" t="n">
        <v>415</v>
      </c>
      <c r="C102" s="64" t="n">
        <v>36999</v>
      </c>
      <c r="D102" s="64" t="n">
        <v>37773</v>
      </c>
      <c r="E102" s="0" t="n">
        <v>9993197</v>
      </c>
      <c r="F102" s="0" t="s">
        <v>28</v>
      </c>
      <c r="G102" s="0" t="s">
        <v>69</v>
      </c>
      <c r="H102" s="0" t="n">
        <v>38648.75</v>
      </c>
      <c r="I102" s="0" t="n">
        <v>10948</v>
      </c>
      <c r="J102" s="0" t="n">
        <v>10445.61</v>
      </c>
      <c r="K102" s="0" t="n">
        <v>10948</v>
      </c>
      <c r="L102" s="0" t="n">
        <v>3.7</v>
      </c>
      <c r="M102" s="0" t="n">
        <v>0.64</v>
      </c>
      <c r="N102" s="0" t="n">
        <v>0.640000000000001</v>
      </c>
      <c r="O102" s="0" t="n">
        <v>3.15</v>
      </c>
      <c r="P102" s="0" t="n">
        <v>-41492.92</v>
      </c>
      <c r="Q102" s="0" t="n">
        <v>-33500.88</v>
      </c>
      <c r="R102" s="0" t="n">
        <v>-31963.5666</v>
      </c>
      <c r="S102" s="0" t="s">
        <v>22</v>
      </c>
      <c r="T102" s="0" t="s">
        <v>23</v>
      </c>
      <c r="U102" s="0" t="s">
        <v>29</v>
      </c>
      <c r="V102" s="0" t="s">
        <v>30</v>
      </c>
      <c r="W102" s="0" t="s">
        <v>69</v>
      </c>
      <c r="X102" s="0" t="n">
        <v>1</v>
      </c>
      <c r="Y102" s="0" t="n">
        <v>1</v>
      </c>
      <c r="Z102" s="0" t="n">
        <v>-33843.77</v>
      </c>
      <c r="AA102" s="0" t="n">
        <v>80040</v>
      </c>
      <c r="AB102" s="0" t="s">
        <v>70</v>
      </c>
      <c r="AC102" s="0" t="s">
        <v>72</v>
      </c>
      <c r="AD102" s="0" t="n">
        <v>3</v>
      </c>
      <c r="AE102" s="0" t="n">
        <v>0</v>
      </c>
      <c r="AF102" s="0" t="n">
        <v>76158.94</v>
      </c>
      <c r="AG102" s="0" t="n">
        <v>10445.61</v>
      </c>
      <c r="AH102" s="0" t="n">
        <v>1</v>
      </c>
      <c r="AI102" s="0" t="s">
        <v>71</v>
      </c>
    </row>
    <row r="103" customFormat="false" ht="12.8" hidden="false" customHeight="false" outlineLevel="0" collapsed="false">
      <c r="A103" s="0" t="n">
        <v>24545</v>
      </c>
      <c r="B103" s="0" t="n">
        <v>415</v>
      </c>
      <c r="C103" s="64" t="n">
        <v>37018</v>
      </c>
      <c r="D103" s="64" t="n">
        <v>37803</v>
      </c>
      <c r="E103" s="0" t="n">
        <v>9993196</v>
      </c>
      <c r="F103" s="0" t="s">
        <v>28</v>
      </c>
      <c r="G103" s="0" t="s">
        <v>69</v>
      </c>
      <c r="H103" s="0" t="n">
        <v>-45148.54</v>
      </c>
      <c r="I103" s="0" t="n">
        <v>-12837</v>
      </c>
      <c r="J103" s="0" t="n">
        <v>-12202.31</v>
      </c>
      <c r="K103" s="0" t="n">
        <v>12837</v>
      </c>
      <c r="L103" s="0" t="n">
        <v>3.7</v>
      </c>
      <c r="M103" s="0" t="n">
        <v>0.39</v>
      </c>
      <c r="N103" s="0" t="n">
        <v>0.39</v>
      </c>
      <c r="O103" s="0" t="n">
        <v>3.24</v>
      </c>
      <c r="P103" s="0" t="n">
        <v>46598.31</v>
      </c>
      <c r="Q103" s="0" t="n">
        <v>42490.47</v>
      </c>
      <c r="R103" s="0" t="n">
        <v>40389.6461</v>
      </c>
      <c r="S103" s="0" t="s">
        <v>22</v>
      </c>
      <c r="T103" s="0" t="s">
        <v>23</v>
      </c>
      <c r="U103" s="0" t="s">
        <v>29</v>
      </c>
      <c r="V103" s="0" t="s">
        <v>30</v>
      </c>
      <c r="W103" s="0" t="s">
        <v>69</v>
      </c>
      <c r="X103" s="0" t="n">
        <v>0</v>
      </c>
      <c r="Y103" s="0" t="n">
        <v>1</v>
      </c>
      <c r="Z103" s="0" t="n">
        <v>39535.48</v>
      </c>
      <c r="AA103" s="0" t="n">
        <v>94364</v>
      </c>
      <c r="AB103" s="0" t="s">
        <v>70</v>
      </c>
      <c r="AC103" s="0" t="s">
        <v>32</v>
      </c>
      <c r="AD103" s="0" t="n">
        <v>3</v>
      </c>
      <c r="AE103" s="0" t="n">
        <v>0</v>
      </c>
      <c r="AF103" s="0" t="n">
        <v>-89455.11</v>
      </c>
      <c r="AG103" s="0" t="n">
        <v>-12202.31</v>
      </c>
      <c r="AH103" s="0" t="n">
        <v>1</v>
      </c>
      <c r="AI103" s="0" t="s">
        <v>71</v>
      </c>
    </row>
    <row r="104" customFormat="false" ht="12.8" hidden="false" customHeight="false" outlineLevel="0" collapsed="false">
      <c r="A104" s="0" t="n">
        <v>28050</v>
      </c>
      <c r="B104" s="0" t="n">
        <v>857</v>
      </c>
      <c r="C104" s="64" t="n">
        <v>37140</v>
      </c>
      <c r="D104" s="64" t="n">
        <v>37803</v>
      </c>
      <c r="E104" s="0" t="n">
        <v>9996667</v>
      </c>
      <c r="F104" s="0" t="s">
        <v>28</v>
      </c>
      <c r="G104" s="0" t="s">
        <v>69</v>
      </c>
      <c r="H104" s="0" t="n">
        <v>-486.61</v>
      </c>
      <c r="I104" s="0" t="n">
        <v>-1896</v>
      </c>
      <c r="J104" s="0" t="n">
        <v>-1802.26</v>
      </c>
      <c r="K104" s="0" t="n">
        <v>1896</v>
      </c>
      <c r="L104" s="0" t="n">
        <v>0.27</v>
      </c>
      <c r="M104" s="0" t="n">
        <v>0.39</v>
      </c>
      <c r="N104" s="0" t="n">
        <v>0.39</v>
      </c>
      <c r="O104" s="0" t="n">
        <v>3.24</v>
      </c>
      <c r="P104" s="0" t="n">
        <v>6882.48</v>
      </c>
      <c r="Q104" s="0" t="n">
        <v>-227.52</v>
      </c>
      <c r="R104" s="0" t="n">
        <v>-216.2712</v>
      </c>
      <c r="S104" s="0" t="s">
        <v>22</v>
      </c>
      <c r="T104" s="0" t="s">
        <v>23</v>
      </c>
      <c r="U104" s="0" t="s">
        <v>29</v>
      </c>
      <c r="V104" s="0" t="s">
        <v>30</v>
      </c>
      <c r="W104" s="0" t="s">
        <v>69</v>
      </c>
      <c r="X104" s="0" t="n">
        <v>0</v>
      </c>
      <c r="Y104" s="0" t="n">
        <v>1</v>
      </c>
      <c r="Z104" s="0" t="n">
        <v>-342.43</v>
      </c>
      <c r="AA104" s="0" t="n">
        <v>7434</v>
      </c>
      <c r="AB104" s="0" t="s">
        <v>70</v>
      </c>
      <c r="AC104" s="0" t="s">
        <v>32</v>
      </c>
      <c r="AD104" s="0" t="n">
        <v>3</v>
      </c>
      <c r="AE104" s="0" t="n">
        <v>0</v>
      </c>
      <c r="AF104" s="0" t="n">
        <v>-7030.6</v>
      </c>
      <c r="AG104" s="0" t="n">
        <v>-1802.26</v>
      </c>
      <c r="AH104" s="0" t="n">
        <v>1</v>
      </c>
    </row>
    <row r="105" customFormat="false" ht="12.8" hidden="false" customHeight="false" outlineLevel="0" collapsed="false">
      <c r="A105" s="0" t="n">
        <v>24196</v>
      </c>
      <c r="B105" s="0" t="n">
        <v>362</v>
      </c>
      <c r="C105" s="64" t="n">
        <v>36998</v>
      </c>
      <c r="D105" s="64" t="n">
        <v>37803</v>
      </c>
      <c r="E105" s="0" t="n">
        <v>9992868</v>
      </c>
      <c r="F105" s="0" t="s">
        <v>28</v>
      </c>
      <c r="G105" s="0" t="s">
        <v>69</v>
      </c>
      <c r="H105" s="0" t="n">
        <v>65752.99</v>
      </c>
      <c r="I105" s="0" t="n">
        <v>10195</v>
      </c>
      <c r="J105" s="0" t="n">
        <v>9690.93</v>
      </c>
      <c r="K105" s="0" t="n">
        <v>10195</v>
      </c>
      <c r="L105" s="0" t="n">
        <v>6.785</v>
      </c>
      <c r="M105" s="0" t="n">
        <v>0.64</v>
      </c>
      <c r="N105" s="0" t="n">
        <v>3.88</v>
      </c>
      <c r="O105" s="0" t="n">
        <v>3.24</v>
      </c>
      <c r="P105" s="0" t="n">
        <v>-39556.6</v>
      </c>
      <c r="Q105" s="0" t="n">
        <v>-29616.475</v>
      </c>
      <c r="R105" s="0" t="n">
        <v>-28152.15165</v>
      </c>
      <c r="S105" s="0" t="s">
        <v>31</v>
      </c>
      <c r="T105" s="0" t="s">
        <v>23</v>
      </c>
      <c r="U105" s="0" t="s">
        <v>32</v>
      </c>
      <c r="V105" s="0" t="s">
        <v>30</v>
      </c>
      <c r="W105" s="0" t="s">
        <v>69</v>
      </c>
      <c r="X105" s="0" t="n">
        <v>1</v>
      </c>
      <c r="Y105" s="0" t="n">
        <v>1</v>
      </c>
      <c r="Z105" s="0" t="n">
        <v>-30371.39</v>
      </c>
      <c r="AA105" s="0" t="n">
        <v>-31951.13</v>
      </c>
      <c r="AB105" s="0" t="s">
        <v>70</v>
      </c>
      <c r="AC105" s="0" t="s">
        <v>72</v>
      </c>
      <c r="AD105" s="0" t="n">
        <v>3</v>
      </c>
      <c r="AE105" s="0" t="n">
        <v>9690.93</v>
      </c>
      <c r="AF105" s="0" t="n">
        <v>65752.99</v>
      </c>
      <c r="AG105" s="0" t="n">
        <v>9690.93</v>
      </c>
      <c r="AH105" s="0" t="n">
        <v>1</v>
      </c>
      <c r="AI105" s="0" t="s">
        <v>73</v>
      </c>
    </row>
    <row r="106" customFormat="false" ht="12.8" hidden="false" customHeight="false" outlineLevel="0" collapsed="false">
      <c r="A106" s="0" t="n">
        <v>24197</v>
      </c>
      <c r="B106" s="0" t="n">
        <v>362</v>
      </c>
      <c r="C106" s="64" t="n">
        <v>36998</v>
      </c>
      <c r="D106" s="64" t="n">
        <v>37803</v>
      </c>
      <c r="E106" s="0" t="n">
        <v>9992868</v>
      </c>
      <c r="F106" s="0" t="s">
        <v>28</v>
      </c>
      <c r="G106" s="0" t="s">
        <v>69</v>
      </c>
      <c r="H106" s="0" t="n">
        <v>82444.38</v>
      </c>
      <c r="I106" s="0" t="n">
        <v>12783</v>
      </c>
      <c r="J106" s="0" t="n">
        <v>12150.98</v>
      </c>
      <c r="K106" s="0" t="n">
        <v>12783</v>
      </c>
      <c r="L106" s="0" t="n">
        <v>6.785</v>
      </c>
      <c r="M106" s="0" t="n">
        <v>0.64</v>
      </c>
      <c r="N106" s="0" t="n">
        <v>3.88</v>
      </c>
      <c r="O106" s="0" t="n">
        <v>3.24</v>
      </c>
      <c r="P106" s="0" t="n">
        <v>-49598.04</v>
      </c>
      <c r="Q106" s="0" t="n">
        <v>-37134.615</v>
      </c>
      <c r="R106" s="0" t="n">
        <v>-35298.5969</v>
      </c>
      <c r="S106" s="0" t="s">
        <v>31</v>
      </c>
      <c r="T106" s="0" t="s">
        <v>23</v>
      </c>
      <c r="U106" s="0" t="s">
        <v>32</v>
      </c>
      <c r="V106" s="0" t="s">
        <v>30</v>
      </c>
      <c r="W106" s="0" t="s">
        <v>69</v>
      </c>
      <c r="X106" s="0" t="n">
        <v>1</v>
      </c>
      <c r="Y106" s="0" t="n">
        <v>1</v>
      </c>
      <c r="Z106" s="0" t="n">
        <v>-38081.16</v>
      </c>
      <c r="AA106" s="0" t="n">
        <v>-40061.92</v>
      </c>
      <c r="AB106" s="0" t="s">
        <v>70</v>
      </c>
      <c r="AC106" s="0" t="s">
        <v>32</v>
      </c>
      <c r="AD106" s="0" t="n">
        <v>3</v>
      </c>
      <c r="AE106" s="0" t="n">
        <v>12150.98</v>
      </c>
      <c r="AF106" s="0" t="n">
        <v>82444.38</v>
      </c>
      <c r="AG106" s="0" t="n">
        <v>12150.98</v>
      </c>
      <c r="AH106" s="0" t="n">
        <v>1</v>
      </c>
      <c r="AI106" s="0" t="s">
        <v>73</v>
      </c>
    </row>
    <row r="107" customFormat="false" ht="12.8" hidden="false" customHeight="false" outlineLevel="0" collapsed="false">
      <c r="A107" s="0" t="n">
        <v>24221</v>
      </c>
      <c r="B107" s="0" t="n">
        <v>415</v>
      </c>
      <c r="C107" s="64" t="n">
        <v>36999</v>
      </c>
      <c r="D107" s="64" t="n">
        <v>37803</v>
      </c>
      <c r="E107" s="0" t="n">
        <v>9993197</v>
      </c>
      <c r="F107" s="0" t="s">
        <v>28</v>
      </c>
      <c r="G107" s="0" t="s">
        <v>69</v>
      </c>
      <c r="H107" s="0" t="n">
        <v>18348.52</v>
      </c>
      <c r="I107" s="0" t="n">
        <v>5217</v>
      </c>
      <c r="J107" s="0" t="n">
        <v>4959.06</v>
      </c>
      <c r="K107" s="0" t="n">
        <v>5217</v>
      </c>
      <c r="L107" s="0" t="n">
        <v>3.7</v>
      </c>
      <c r="M107" s="0" t="n">
        <v>0.64</v>
      </c>
      <c r="N107" s="0" t="n">
        <v>0.64</v>
      </c>
      <c r="O107" s="0" t="n">
        <v>3.24</v>
      </c>
      <c r="P107" s="0" t="n">
        <v>-20241.96</v>
      </c>
      <c r="Q107" s="0" t="n">
        <v>-15964.02</v>
      </c>
      <c r="R107" s="0" t="n">
        <v>-15174.7236</v>
      </c>
      <c r="S107" s="0" t="s">
        <v>22</v>
      </c>
      <c r="T107" s="0" t="s">
        <v>23</v>
      </c>
      <c r="U107" s="0" t="s">
        <v>29</v>
      </c>
      <c r="V107" s="0" t="s">
        <v>30</v>
      </c>
      <c r="W107" s="0" t="s">
        <v>69</v>
      </c>
      <c r="X107" s="0" t="n">
        <v>1</v>
      </c>
      <c r="Y107" s="0" t="n">
        <v>1</v>
      </c>
      <c r="Z107" s="0" t="n">
        <v>-16067.35</v>
      </c>
      <c r="AA107" s="0" t="n">
        <v>38350</v>
      </c>
      <c r="AB107" s="0" t="s">
        <v>70</v>
      </c>
      <c r="AC107" s="0" t="s">
        <v>72</v>
      </c>
      <c r="AD107" s="0" t="n">
        <v>3</v>
      </c>
      <c r="AE107" s="0" t="n">
        <v>0</v>
      </c>
      <c r="AF107" s="0" t="n">
        <v>36354.86</v>
      </c>
      <c r="AG107" s="0" t="n">
        <v>4959.06</v>
      </c>
      <c r="AH107" s="0" t="n">
        <v>1</v>
      </c>
      <c r="AI107" s="0" t="s">
        <v>71</v>
      </c>
    </row>
    <row r="108" customFormat="false" ht="12.8" hidden="false" customHeight="false" outlineLevel="0" collapsed="false">
      <c r="A108" s="0" t="n">
        <v>24545</v>
      </c>
      <c r="B108" s="0" t="n">
        <v>415</v>
      </c>
      <c r="C108" s="64" t="n">
        <v>37018</v>
      </c>
      <c r="D108" s="64" t="n">
        <v>37834</v>
      </c>
      <c r="E108" s="0" t="n">
        <v>9993196</v>
      </c>
      <c r="F108" s="0" t="s">
        <v>28</v>
      </c>
      <c r="G108" s="0" t="s">
        <v>69</v>
      </c>
      <c r="H108" s="0" t="n">
        <v>-15704.61</v>
      </c>
      <c r="I108" s="0" t="n">
        <v>-4483</v>
      </c>
      <c r="J108" s="0" t="n">
        <v>-4244.49</v>
      </c>
      <c r="K108" s="0" t="n">
        <v>4483</v>
      </c>
      <c r="L108" s="0" t="n">
        <v>3.7</v>
      </c>
      <c r="M108" s="0" t="n">
        <v>0.39</v>
      </c>
      <c r="N108" s="0" t="n">
        <v>0.39</v>
      </c>
      <c r="O108" s="0" t="n">
        <v>3.23</v>
      </c>
      <c r="P108" s="0" t="n">
        <v>16228.46</v>
      </c>
      <c r="Q108" s="0" t="n">
        <v>14838.73</v>
      </c>
      <c r="R108" s="0" t="n">
        <v>14049.2619</v>
      </c>
      <c r="S108" s="0" t="s">
        <v>22</v>
      </c>
      <c r="T108" s="0" t="s">
        <v>23</v>
      </c>
      <c r="U108" s="0" t="s">
        <v>29</v>
      </c>
      <c r="V108" s="0" t="s">
        <v>30</v>
      </c>
      <c r="W108" s="0" t="s">
        <v>69</v>
      </c>
      <c r="X108" s="0" t="n">
        <v>0</v>
      </c>
      <c r="Y108" s="0" t="n">
        <v>1</v>
      </c>
      <c r="Z108" s="0" t="n">
        <v>13752.15</v>
      </c>
      <c r="AA108" s="0" t="n">
        <v>33111</v>
      </c>
      <c r="AB108" s="0" t="s">
        <v>70</v>
      </c>
      <c r="AC108" s="0" t="s">
        <v>32</v>
      </c>
      <c r="AD108" s="0" t="n">
        <v>3</v>
      </c>
      <c r="AE108" s="0" t="n">
        <v>0</v>
      </c>
      <c r="AF108" s="0" t="n">
        <v>-31264.91</v>
      </c>
      <c r="AG108" s="0" t="n">
        <v>-4244.49</v>
      </c>
      <c r="AH108" s="0" t="n">
        <v>1</v>
      </c>
      <c r="AI108" s="0" t="s">
        <v>71</v>
      </c>
    </row>
    <row r="109" customFormat="false" ht="12.8" hidden="false" customHeight="false" outlineLevel="0" collapsed="false">
      <c r="A109" s="0" t="n">
        <v>24196</v>
      </c>
      <c r="B109" s="0" t="n">
        <v>362</v>
      </c>
      <c r="C109" s="64" t="n">
        <v>36998</v>
      </c>
      <c r="D109" s="64" t="n">
        <v>37834</v>
      </c>
      <c r="E109" s="0" t="n">
        <v>9992868</v>
      </c>
      <c r="F109" s="0" t="s">
        <v>28</v>
      </c>
      <c r="G109" s="0" t="s">
        <v>69</v>
      </c>
      <c r="H109" s="0" t="n">
        <v>22150.01</v>
      </c>
      <c r="I109" s="0" t="n">
        <v>3448</v>
      </c>
      <c r="J109" s="0" t="n">
        <v>3264.56</v>
      </c>
      <c r="K109" s="0" t="n">
        <v>3448</v>
      </c>
      <c r="L109" s="0" t="n">
        <v>6.785</v>
      </c>
      <c r="M109" s="0" t="n">
        <v>0.64</v>
      </c>
      <c r="N109" s="0" t="n">
        <v>3.87</v>
      </c>
      <c r="O109" s="0" t="n">
        <v>3.23</v>
      </c>
      <c r="P109" s="0" t="n">
        <v>-13343.76</v>
      </c>
      <c r="Q109" s="0" t="n">
        <v>-10050.92</v>
      </c>
      <c r="R109" s="0" t="n">
        <v>-9516.1924</v>
      </c>
      <c r="S109" s="0" t="s">
        <v>31</v>
      </c>
      <c r="T109" s="0" t="s">
        <v>23</v>
      </c>
      <c r="U109" s="0" t="s">
        <v>32</v>
      </c>
      <c r="V109" s="0" t="s">
        <v>30</v>
      </c>
      <c r="W109" s="0" t="s">
        <v>69</v>
      </c>
      <c r="X109" s="0" t="n">
        <v>1</v>
      </c>
      <c r="Y109" s="0" t="n">
        <v>1</v>
      </c>
      <c r="Z109" s="0" t="n">
        <v>-10116.86</v>
      </c>
      <c r="AA109" s="0" t="n">
        <v>-10685.35</v>
      </c>
      <c r="AB109" s="0" t="s">
        <v>70</v>
      </c>
      <c r="AC109" s="0" t="s">
        <v>72</v>
      </c>
      <c r="AD109" s="0" t="n">
        <v>3</v>
      </c>
      <c r="AE109" s="0" t="n">
        <v>3264.56</v>
      </c>
      <c r="AF109" s="0" t="n">
        <v>22150.01</v>
      </c>
      <c r="AG109" s="0" t="n">
        <v>3264.56</v>
      </c>
      <c r="AH109" s="0" t="n">
        <v>1</v>
      </c>
      <c r="AI109" s="0" t="s">
        <v>73</v>
      </c>
    </row>
    <row r="110" customFormat="false" ht="12.8" hidden="false" customHeight="false" outlineLevel="0" collapsed="false">
      <c r="A110" s="0" t="n">
        <v>24197</v>
      </c>
      <c r="B110" s="0" t="n">
        <v>362</v>
      </c>
      <c r="C110" s="64" t="n">
        <v>36998</v>
      </c>
      <c r="D110" s="64" t="n">
        <v>37834</v>
      </c>
      <c r="E110" s="0" t="n">
        <v>9992868</v>
      </c>
      <c r="F110" s="0" t="s">
        <v>28</v>
      </c>
      <c r="G110" s="0" t="s">
        <v>69</v>
      </c>
      <c r="H110" s="0" t="n">
        <v>28676.81</v>
      </c>
      <c r="I110" s="0" t="n">
        <v>4464</v>
      </c>
      <c r="J110" s="0" t="n">
        <v>4226.5</v>
      </c>
      <c r="K110" s="0" t="n">
        <v>4464</v>
      </c>
      <c r="L110" s="0" t="n">
        <v>6.785</v>
      </c>
      <c r="M110" s="0" t="n">
        <v>0.64</v>
      </c>
      <c r="N110" s="0" t="n">
        <v>3.87</v>
      </c>
      <c r="O110" s="0" t="n">
        <v>3.23</v>
      </c>
      <c r="P110" s="0" t="n">
        <v>-17275.68</v>
      </c>
      <c r="Q110" s="0" t="n">
        <v>-13012.56</v>
      </c>
      <c r="R110" s="0" t="n">
        <v>-12320.2475</v>
      </c>
      <c r="S110" s="0" t="s">
        <v>31</v>
      </c>
      <c r="T110" s="0" t="s">
        <v>23</v>
      </c>
      <c r="U110" s="0" t="s">
        <v>32</v>
      </c>
      <c r="V110" s="0" t="s">
        <v>30</v>
      </c>
      <c r="W110" s="0" t="s">
        <v>69</v>
      </c>
      <c r="X110" s="0" t="n">
        <v>1</v>
      </c>
      <c r="Y110" s="0" t="n">
        <v>1</v>
      </c>
      <c r="Z110" s="0" t="n">
        <v>-13097.93</v>
      </c>
      <c r="AA110" s="0" t="n">
        <v>-13833.94</v>
      </c>
      <c r="AB110" s="0" t="s">
        <v>70</v>
      </c>
      <c r="AC110" s="0" t="s">
        <v>32</v>
      </c>
      <c r="AD110" s="0" t="n">
        <v>3</v>
      </c>
      <c r="AE110" s="0" t="n">
        <v>4226.5</v>
      </c>
      <c r="AF110" s="0" t="n">
        <v>28676.81</v>
      </c>
      <c r="AG110" s="0" t="n">
        <v>4226.5</v>
      </c>
      <c r="AH110" s="0" t="n">
        <v>1</v>
      </c>
      <c r="AI110" s="0" t="s">
        <v>73</v>
      </c>
    </row>
    <row r="111" customFormat="false" ht="12.8" hidden="false" customHeight="false" outlineLevel="0" collapsed="false">
      <c r="A111" s="0" t="n">
        <v>24221</v>
      </c>
      <c r="B111" s="0" t="n">
        <v>415</v>
      </c>
      <c r="C111" s="64" t="n">
        <v>36999</v>
      </c>
      <c r="D111" s="64" t="n">
        <v>37834</v>
      </c>
      <c r="E111" s="0" t="n">
        <v>9993197</v>
      </c>
      <c r="F111" s="0" t="s">
        <v>28</v>
      </c>
      <c r="G111" s="0" t="s">
        <v>69</v>
      </c>
      <c r="H111" s="0" t="n">
        <v>6599.93</v>
      </c>
      <c r="I111" s="0" t="n">
        <v>1884</v>
      </c>
      <c r="J111" s="0" t="n">
        <v>1783.77</v>
      </c>
      <c r="K111" s="0" t="n">
        <v>1884</v>
      </c>
      <c r="L111" s="0" t="n">
        <v>3.7</v>
      </c>
      <c r="M111" s="0" t="n">
        <v>0.64</v>
      </c>
      <c r="N111" s="0" t="n">
        <v>0.64</v>
      </c>
      <c r="O111" s="0" t="n">
        <v>3.23</v>
      </c>
      <c r="P111" s="0" t="n">
        <v>-7291.08</v>
      </c>
      <c r="Q111" s="0" t="n">
        <v>-5765.04</v>
      </c>
      <c r="R111" s="0" t="n">
        <v>-5458.3362</v>
      </c>
      <c r="S111" s="0" t="s">
        <v>22</v>
      </c>
      <c r="T111" s="0" t="s">
        <v>23</v>
      </c>
      <c r="U111" s="0" t="s">
        <v>29</v>
      </c>
      <c r="V111" s="0" t="s">
        <v>30</v>
      </c>
      <c r="W111" s="0" t="s">
        <v>69</v>
      </c>
      <c r="X111" s="0" t="n">
        <v>1</v>
      </c>
      <c r="Y111" s="0" t="n">
        <v>1</v>
      </c>
      <c r="Z111" s="0" t="n">
        <v>-5779.4</v>
      </c>
      <c r="AA111" s="0" t="n">
        <v>13915</v>
      </c>
      <c r="AB111" s="0" t="s">
        <v>70</v>
      </c>
      <c r="AC111" s="0" t="s">
        <v>72</v>
      </c>
      <c r="AD111" s="0" t="n">
        <v>3</v>
      </c>
      <c r="AE111" s="0" t="n">
        <v>0</v>
      </c>
      <c r="AF111" s="0" t="n">
        <v>13139.21</v>
      </c>
      <c r="AG111" s="0" t="n">
        <v>1783.77</v>
      </c>
      <c r="AH111" s="0" t="n">
        <v>1</v>
      </c>
      <c r="AI111" s="0" t="s">
        <v>71</v>
      </c>
    </row>
    <row r="112" customFormat="false" ht="12.8" hidden="false" customHeight="false" outlineLevel="0" collapsed="false">
      <c r="A112" s="0" t="n">
        <v>28422</v>
      </c>
      <c r="B112" s="0" t="n">
        <v>858</v>
      </c>
      <c r="C112" s="64" t="n">
        <v>37176</v>
      </c>
      <c r="D112" s="64" t="n">
        <v>37834</v>
      </c>
      <c r="E112" s="0" t="n">
        <v>9996668</v>
      </c>
      <c r="F112" s="0" t="s">
        <v>28</v>
      </c>
      <c r="G112" s="0" t="s">
        <v>69</v>
      </c>
      <c r="H112" s="0" t="n">
        <v>3208.54</v>
      </c>
      <c r="I112" s="0" t="n">
        <v>7448</v>
      </c>
      <c r="J112" s="0" t="n">
        <v>7051.74</v>
      </c>
      <c r="K112" s="0" t="n">
        <v>7448</v>
      </c>
      <c r="L112" s="0" t="n">
        <v>0.455</v>
      </c>
      <c r="M112" s="0" t="n">
        <v>0.64</v>
      </c>
      <c r="N112" s="0" t="n">
        <v>0.64</v>
      </c>
      <c r="O112" s="0" t="n">
        <v>3.23</v>
      </c>
      <c r="P112" s="0" t="n">
        <v>-28823.76</v>
      </c>
      <c r="Q112" s="0" t="n">
        <v>1377.88</v>
      </c>
      <c r="R112" s="0" t="n">
        <v>1304.5719</v>
      </c>
      <c r="S112" s="0" t="s">
        <v>22</v>
      </c>
      <c r="T112" s="0" t="s">
        <v>23</v>
      </c>
      <c r="U112" s="0" t="s">
        <v>29</v>
      </c>
      <c r="V112" s="0" t="s">
        <v>30</v>
      </c>
      <c r="W112" s="0" t="s">
        <v>69</v>
      </c>
      <c r="X112" s="0" t="n">
        <v>1</v>
      </c>
      <c r="Y112" s="0" t="n">
        <v>1</v>
      </c>
      <c r="Z112" s="0" t="n">
        <v>35.26</v>
      </c>
      <c r="AA112" s="0" t="n">
        <v>30842</v>
      </c>
      <c r="AB112" s="0" t="s">
        <v>70</v>
      </c>
      <c r="AC112" s="0" t="s">
        <v>32</v>
      </c>
      <c r="AD112" s="0" t="n">
        <v>3</v>
      </c>
      <c r="AE112" s="0" t="n">
        <v>0</v>
      </c>
      <c r="AF112" s="0" t="n">
        <v>29060.23</v>
      </c>
      <c r="AG112" s="0" t="n">
        <v>7051.74</v>
      </c>
      <c r="AH112" s="0" t="n">
        <v>1</v>
      </c>
    </row>
    <row r="113" customFormat="false" ht="12.8" hidden="false" customHeight="false" outlineLevel="0" collapsed="false">
      <c r="A113" s="0" t="n">
        <v>28422</v>
      </c>
      <c r="B113" s="0" t="n">
        <v>858</v>
      </c>
      <c r="C113" s="64" t="n">
        <v>37176</v>
      </c>
      <c r="D113" s="64" t="n">
        <v>37865</v>
      </c>
      <c r="E113" s="0" t="n">
        <v>9996668</v>
      </c>
      <c r="F113" s="0" t="s">
        <v>28</v>
      </c>
      <c r="G113" s="0" t="s">
        <v>69</v>
      </c>
      <c r="H113" s="0" t="n">
        <v>4506.52</v>
      </c>
      <c r="I113" s="0" t="n">
        <v>10504</v>
      </c>
      <c r="J113" s="0" t="n">
        <v>9904.45</v>
      </c>
      <c r="K113" s="0" t="n">
        <v>10504</v>
      </c>
      <c r="L113" s="0" t="n">
        <v>0.455</v>
      </c>
      <c r="M113" s="0" t="n">
        <v>0.64</v>
      </c>
      <c r="N113" s="0" t="n">
        <v>0.64</v>
      </c>
      <c r="O113" s="0" t="n">
        <v>3.23</v>
      </c>
      <c r="P113" s="0" t="n">
        <v>-40650.48</v>
      </c>
      <c r="Q113" s="0" t="n">
        <v>1943.24</v>
      </c>
      <c r="R113" s="0" t="n">
        <v>1832.32325</v>
      </c>
      <c r="S113" s="0" t="s">
        <v>22</v>
      </c>
      <c r="T113" s="0" t="s">
        <v>23</v>
      </c>
      <c r="U113" s="0" t="s">
        <v>29</v>
      </c>
      <c r="V113" s="0" t="s">
        <v>30</v>
      </c>
      <c r="W113" s="0" t="s">
        <v>69</v>
      </c>
      <c r="X113" s="0" t="n">
        <v>1</v>
      </c>
      <c r="Y113" s="0" t="n">
        <v>1</v>
      </c>
      <c r="Z113" s="0" t="n">
        <v>49.52</v>
      </c>
      <c r="AA113" s="0" t="n">
        <v>43528</v>
      </c>
      <c r="AB113" s="0" t="s">
        <v>70</v>
      </c>
      <c r="AC113" s="0" t="s">
        <v>32</v>
      </c>
      <c r="AD113" s="0" t="n">
        <v>3</v>
      </c>
      <c r="AE113" s="0" t="n">
        <v>0</v>
      </c>
      <c r="AF113" s="0" t="n">
        <v>40845.93</v>
      </c>
      <c r="AG113" s="0" t="n">
        <v>9904.45</v>
      </c>
      <c r="AH113" s="0" t="n">
        <v>1</v>
      </c>
    </row>
    <row r="114" customFormat="false" ht="12.8" hidden="false" customHeight="false" outlineLevel="0" collapsed="false">
      <c r="A114" s="0" t="n">
        <v>28422</v>
      </c>
      <c r="B114" s="0" t="n">
        <v>858</v>
      </c>
      <c r="C114" s="64" t="n">
        <v>37176</v>
      </c>
      <c r="D114" s="64" t="n">
        <v>37895</v>
      </c>
      <c r="E114" s="0" t="n">
        <v>9996668</v>
      </c>
      <c r="F114" s="0" t="s">
        <v>28</v>
      </c>
      <c r="G114" s="0" t="s">
        <v>69</v>
      </c>
      <c r="H114" s="0" t="n">
        <v>3985.84</v>
      </c>
      <c r="I114" s="0" t="n">
        <v>9328</v>
      </c>
      <c r="J114" s="0" t="n">
        <v>8760.08</v>
      </c>
      <c r="K114" s="0" t="n">
        <v>9328</v>
      </c>
      <c r="L114" s="0" t="n">
        <v>0.455</v>
      </c>
      <c r="M114" s="0" t="n">
        <v>0.64</v>
      </c>
      <c r="N114" s="0" t="n">
        <v>0.64</v>
      </c>
      <c r="O114" s="0" t="n">
        <v>3.27</v>
      </c>
      <c r="P114" s="0" t="n">
        <v>-36472.48</v>
      </c>
      <c r="Q114" s="0" t="n">
        <v>1725.68</v>
      </c>
      <c r="R114" s="0" t="n">
        <v>1620.6148</v>
      </c>
      <c r="S114" s="0" t="s">
        <v>22</v>
      </c>
      <c r="T114" s="0" t="s">
        <v>23</v>
      </c>
      <c r="U114" s="0" t="s">
        <v>29</v>
      </c>
      <c r="V114" s="0" t="s">
        <v>30</v>
      </c>
      <c r="W114" s="0" t="s">
        <v>69</v>
      </c>
      <c r="X114" s="0" t="n">
        <v>1</v>
      </c>
      <c r="Y114" s="0" t="n">
        <v>1</v>
      </c>
      <c r="Z114" s="0" t="n">
        <v>43.8</v>
      </c>
      <c r="AA114" s="0" t="n">
        <v>39009</v>
      </c>
      <c r="AB114" s="0" t="s">
        <v>70</v>
      </c>
      <c r="AC114" s="0" t="s">
        <v>32</v>
      </c>
      <c r="AD114" s="0" t="n">
        <v>3</v>
      </c>
      <c r="AE114" s="0" t="n">
        <v>0</v>
      </c>
      <c r="AF114" s="0" t="n">
        <v>36459.45</v>
      </c>
      <c r="AG114" s="0" t="n">
        <v>8760.08</v>
      </c>
      <c r="AH114" s="0" t="n">
        <v>1</v>
      </c>
    </row>
    <row r="115" customFormat="false" ht="12.8" hidden="false" customHeight="false" outlineLevel="0" collapsed="false">
      <c r="A115" s="0" t="n">
        <v>28422</v>
      </c>
      <c r="B115" s="0" t="n">
        <v>858</v>
      </c>
      <c r="C115" s="64" t="n">
        <v>37176</v>
      </c>
      <c r="D115" s="64" t="n">
        <v>37926</v>
      </c>
      <c r="E115" s="0" t="n">
        <v>9996668</v>
      </c>
      <c r="F115" s="0" t="s">
        <v>28</v>
      </c>
      <c r="G115" s="0" t="s">
        <v>69</v>
      </c>
      <c r="H115" s="0" t="n">
        <v>1225.84</v>
      </c>
      <c r="I115" s="0" t="n">
        <v>2881</v>
      </c>
      <c r="J115" s="0" t="n">
        <v>2694.16</v>
      </c>
      <c r="K115" s="0" t="n">
        <v>2881</v>
      </c>
      <c r="L115" s="0" t="n">
        <v>0.455</v>
      </c>
      <c r="M115" s="0" t="n">
        <v>0.72</v>
      </c>
      <c r="N115" s="0" t="n">
        <v>0.72</v>
      </c>
      <c r="O115" s="0" t="n">
        <v>3.41</v>
      </c>
      <c r="P115" s="0" t="n">
        <v>-11898.53</v>
      </c>
      <c r="Q115" s="0" t="n">
        <v>763.465</v>
      </c>
      <c r="R115" s="0" t="n">
        <v>713.9524</v>
      </c>
      <c r="S115" s="0" t="s">
        <v>22</v>
      </c>
      <c r="T115" s="0" t="s">
        <v>23</v>
      </c>
      <c r="U115" s="0" t="s">
        <v>29</v>
      </c>
      <c r="V115" s="0" t="s">
        <v>30</v>
      </c>
      <c r="W115" s="0" t="s">
        <v>69</v>
      </c>
      <c r="X115" s="0" t="n">
        <v>1</v>
      </c>
      <c r="Y115" s="0" t="n">
        <v>1</v>
      </c>
      <c r="Z115" s="0" t="n">
        <v>255.95</v>
      </c>
      <c r="AA115" s="0" t="n">
        <v>12725</v>
      </c>
      <c r="AB115" s="0" t="s">
        <v>70</v>
      </c>
      <c r="AC115" s="0" t="s">
        <v>32</v>
      </c>
      <c r="AD115" s="0" t="n">
        <v>3</v>
      </c>
      <c r="AE115" s="0" t="n">
        <v>0</v>
      </c>
      <c r="AF115" s="0" t="n">
        <v>11819.29</v>
      </c>
      <c r="AG115" s="0" t="n">
        <v>2694.16</v>
      </c>
      <c r="AH115" s="0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54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55</v>
      </c>
      <c r="H1" s="0" t="s">
        <v>56</v>
      </c>
      <c r="I1" s="0" t="s">
        <v>5</v>
      </c>
      <c r="J1" s="0" t="s">
        <v>6</v>
      </c>
      <c r="K1" s="0" t="s">
        <v>57</v>
      </c>
      <c r="L1" s="0" t="s">
        <v>7</v>
      </c>
      <c r="M1" s="0" t="s">
        <v>8</v>
      </c>
      <c r="N1" s="0" t="s">
        <v>10</v>
      </c>
      <c r="O1" s="0" t="s">
        <v>11</v>
      </c>
      <c r="P1" s="0" t="s">
        <v>12</v>
      </c>
      <c r="Q1" s="0" t="s">
        <v>13</v>
      </c>
      <c r="R1" s="0" t="s">
        <v>14</v>
      </c>
      <c r="S1" s="0" t="s">
        <v>15</v>
      </c>
      <c r="T1" s="0" t="s">
        <v>16</v>
      </c>
      <c r="U1" s="0" t="s">
        <v>17</v>
      </c>
      <c r="V1" s="0" t="s">
        <v>58</v>
      </c>
      <c r="W1" s="0" t="s">
        <v>18</v>
      </c>
      <c r="X1" s="0" t="s">
        <v>19</v>
      </c>
      <c r="Y1" s="0" t="s">
        <v>59</v>
      </c>
      <c r="Z1" s="0" t="s">
        <v>60</v>
      </c>
      <c r="AA1" s="0" t="s">
        <v>61</v>
      </c>
      <c r="AB1" s="0" t="s">
        <v>62</v>
      </c>
      <c r="AC1" s="0" t="s">
        <v>63</v>
      </c>
      <c r="AD1" s="0" t="s">
        <v>64</v>
      </c>
      <c r="AE1" s="0" t="s">
        <v>65</v>
      </c>
      <c r="AF1" s="0" t="s">
        <v>66</v>
      </c>
      <c r="AG1" s="0" t="s">
        <v>67</v>
      </c>
      <c r="AH1" s="0" t="s">
        <v>68</v>
      </c>
    </row>
    <row r="2" customFormat="false" ht="12.8" hidden="false" customHeight="false" outlineLevel="0" collapsed="false">
      <c r="A2" s="0" t="n">
        <v>29014</v>
      </c>
      <c r="B2" s="0" t="n">
        <v>962</v>
      </c>
      <c r="C2" s="64" t="n">
        <v>37225</v>
      </c>
      <c r="D2" s="64" t="n">
        <v>37226</v>
      </c>
      <c r="E2" s="0" t="n">
        <v>9997394</v>
      </c>
      <c r="F2" s="0" t="s">
        <v>20</v>
      </c>
      <c r="G2" s="0" t="s">
        <v>69</v>
      </c>
      <c r="H2" s="0" t="n">
        <v>6179.33</v>
      </c>
      <c r="I2" s="0" t="n">
        <v>-310000</v>
      </c>
      <c r="J2" s="0" t="n">
        <v>-308966.47</v>
      </c>
      <c r="K2" s="0" t="n">
        <v>310000</v>
      </c>
      <c r="L2" s="0" t="n">
        <v>-0.02</v>
      </c>
      <c r="M2" s="0" t="n">
        <v>2.54</v>
      </c>
      <c r="N2" s="0" t="n">
        <v>2.43535348387097</v>
      </c>
      <c r="O2" s="0" t="n">
        <v>787400</v>
      </c>
      <c r="P2" s="0" t="n">
        <v>754959.58</v>
      </c>
      <c r="Q2" s="0" t="n">
        <v>754959.58</v>
      </c>
      <c r="R2" s="0" t="s">
        <v>22</v>
      </c>
      <c r="S2" s="0" t="s">
        <v>23</v>
      </c>
      <c r="T2" s="0" t="s">
        <v>24</v>
      </c>
      <c r="U2" s="0" t="s">
        <v>24</v>
      </c>
      <c r="V2" s="0" t="s">
        <v>69</v>
      </c>
      <c r="W2" s="0" t="n">
        <v>0</v>
      </c>
      <c r="X2" s="0" t="n">
        <v>1</v>
      </c>
      <c r="Y2" s="0" t="n">
        <v>-10041.41</v>
      </c>
      <c r="Z2" s="0" t="n">
        <v>761360</v>
      </c>
      <c r="AA2" s="0" t="s">
        <v>70</v>
      </c>
      <c r="AB2" s="0" t="s">
        <v>32</v>
      </c>
      <c r="AC2" s="0" t="n">
        <v>3</v>
      </c>
      <c r="AD2" s="0" t="n">
        <v>0</v>
      </c>
      <c r="AE2" s="0" t="n">
        <v>-754959.58</v>
      </c>
      <c r="AF2" s="0" t="n">
        <v>0</v>
      </c>
      <c r="AG2" s="0" t="n">
        <v>1</v>
      </c>
    </row>
    <row r="3" customFormat="false" ht="12.8" hidden="false" customHeight="false" outlineLevel="0" collapsed="false">
      <c r="A3" s="0" t="n">
        <v>29012</v>
      </c>
      <c r="B3" s="0" t="n">
        <v>939</v>
      </c>
      <c r="C3" s="64" t="n">
        <v>37225</v>
      </c>
      <c r="D3" s="64" t="n">
        <v>37226</v>
      </c>
      <c r="E3" s="0" t="n">
        <v>9997392</v>
      </c>
      <c r="F3" s="0" t="s">
        <v>20</v>
      </c>
      <c r="G3" s="0" t="s">
        <v>69</v>
      </c>
      <c r="H3" s="0" t="n">
        <v>772.42</v>
      </c>
      <c r="I3" s="0" t="n">
        <v>310000</v>
      </c>
      <c r="J3" s="0" t="n">
        <v>308966.47</v>
      </c>
      <c r="K3" s="0" t="n">
        <v>310000</v>
      </c>
      <c r="L3" s="0" t="n">
        <v>0.0025</v>
      </c>
      <c r="M3" s="0" t="n">
        <v>2.54</v>
      </c>
      <c r="N3" s="0" t="n">
        <v>2.4577784516129</v>
      </c>
      <c r="O3" s="0" t="n">
        <v>-787400</v>
      </c>
      <c r="P3" s="0" t="n">
        <v>-761911.32</v>
      </c>
      <c r="Q3" s="0" t="n">
        <v>-761911.32</v>
      </c>
      <c r="R3" s="0" t="s">
        <v>22</v>
      </c>
      <c r="S3" s="0" t="s">
        <v>23</v>
      </c>
      <c r="T3" s="0" t="s">
        <v>24</v>
      </c>
      <c r="U3" s="0" t="s">
        <v>24</v>
      </c>
      <c r="V3" s="0" t="s">
        <v>69</v>
      </c>
      <c r="W3" s="0" t="n">
        <v>1</v>
      </c>
      <c r="X3" s="0" t="n">
        <v>1</v>
      </c>
      <c r="Y3" s="0" t="n">
        <v>3089.66</v>
      </c>
      <c r="Z3" s="0" t="n">
        <v>768335</v>
      </c>
      <c r="AA3" s="0" t="s">
        <v>70</v>
      </c>
      <c r="AB3" s="0" t="s">
        <v>32</v>
      </c>
      <c r="AC3" s="0" t="n">
        <v>3</v>
      </c>
      <c r="AD3" s="0" t="n">
        <v>0</v>
      </c>
      <c r="AE3" s="0" t="n">
        <v>761911.32</v>
      </c>
      <c r="AF3" s="0" t="n">
        <v>0</v>
      </c>
      <c r="AG3" s="0" t="n">
        <v>1</v>
      </c>
    </row>
    <row r="4" customFormat="false" ht="12.8" hidden="false" customHeight="false" outlineLevel="0" collapsed="false">
      <c r="A4" s="0" t="n">
        <v>28280</v>
      </c>
      <c r="B4" s="0" t="n">
        <v>874</v>
      </c>
      <c r="C4" s="64" t="n">
        <v>37155</v>
      </c>
      <c r="D4" s="64" t="n">
        <v>37226</v>
      </c>
      <c r="E4" s="0" t="n">
        <v>9996801</v>
      </c>
      <c r="F4" s="0" t="s">
        <v>25</v>
      </c>
      <c r="G4" s="0" t="s">
        <v>69</v>
      </c>
      <c r="H4" s="0" t="n">
        <v>-1946.49</v>
      </c>
      <c r="I4" s="0" t="n">
        <v>86800</v>
      </c>
      <c r="J4" s="0" t="n">
        <v>86510.61</v>
      </c>
      <c r="K4" s="0" t="n">
        <v>86800</v>
      </c>
      <c r="L4" s="0" t="n">
        <v>-0.0225</v>
      </c>
      <c r="M4" s="0" t="n">
        <v>2.6</v>
      </c>
      <c r="N4" s="0" t="n">
        <v>2.44033675115207</v>
      </c>
      <c r="O4" s="0" t="n">
        <v>-225680</v>
      </c>
      <c r="P4" s="0" t="n">
        <v>-211821.23</v>
      </c>
      <c r="Q4" s="0" t="n">
        <v>-211821.23</v>
      </c>
      <c r="R4" s="0" t="s">
        <v>22</v>
      </c>
      <c r="S4" s="0" t="s">
        <v>23</v>
      </c>
      <c r="T4" s="0" t="s">
        <v>26</v>
      </c>
      <c r="U4" s="0" t="s">
        <v>27</v>
      </c>
      <c r="V4" s="0" t="s">
        <v>69</v>
      </c>
      <c r="W4" s="0" t="n">
        <v>1</v>
      </c>
      <c r="X4" s="0" t="n">
        <v>1</v>
      </c>
      <c r="Y4" s="0" t="n">
        <v>-5839.47</v>
      </c>
      <c r="Z4" s="0" t="n">
        <v>208623</v>
      </c>
      <c r="AA4" s="0" t="s">
        <v>70</v>
      </c>
      <c r="AB4" s="0" t="s">
        <v>32</v>
      </c>
      <c r="AC4" s="0" t="n">
        <v>3</v>
      </c>
      <c r="AD4" s="0" t="n">
        <v>0</v>
      </c>
      <c r="AE4" s="0" t="n">
        <v>211821.23</v>
      </c>
      <c r="AF4" s="0" t="n">
        <v>0</v>
      </c>
      <c r="AG4" s="0" t="n">
        <v>1</v>
      </c>
    </row>
    <row r="5" customFormat="false" ht="12.8" hidden="false" customHeight="false" outlineLevel="0" collapsed="false">
      <c r="A5" s="0" t="n">
        <v>24545</v>
      </c>
      <c r="B5" s="0" t="n">
        <v>415</v>
      </c>
      <c r="C5" s="64" t="n">
        <v>37018</v>
      </c>
      <c r="D5" s="64" t="n">
        <v>37226</v>
      </c>
      <c r="E5" s="0" t="n">
        <v>9993196</v>
      </c>
      <c r="F5" s="0" t="s">
        <v>28</v>
      </c>
      <c r="G5" s="0" t="s">
        <v>69</v>
      </c>
      <c r="H5" s="0" t="n">
        <v>-401203.13</v>
      </c>
      <c r="I5" s="0" t="n">
        <v>-108796</v>
      </c>
      <c r="J5" s="0" t="n">
        <v>-108433.28</v>
      </c>
      <c r="K5" s="0" t="n">
        <v>108796</v>
      </c>
      <c r="L5" s="0" t="n">
        <v>3.7</v>
      </c>
      <c r="M5" s="0" t="n">
        <v>2.75</v>
      </c>
      <c r="N5" s="0" t="n">
        <v>6.35474263759697</v>
      </c>
      <c r="O5" s="0" t="n">
        <v>299189</v>
      </c>
      <c r="P5" s="0" t="n">
        <v>691370.58</v>
      </c>
      <c r="Q5" s="0" t="n">
        <v>691370.58</v>
      </c>
      <c r="R5" s="0" t="s">
        <v>22</v>
      </c>
      <c r="S5" s="0" t="s">
        <v>23</v>
      </c>
      <c r="T5" s="0" t="s">
        <v>29</v>
      </c>
      <c r="U5" s="0" t="s">
        <v>30</v>
      </c>
      <c r="V5" s="0" t="s">
        <v>69</v>
      </c>
      <c r="W5" s="0" t="n">
        <v>0</v>
      </c>
      <c r="X5" s="0" t="n">
        <v>1</v>
      </c>
      <c r="Y5" s="0" t="n">
        <v>357829.82</v>
      </c>
      <c r="Z5" s="0" t="n">
        <v>698035</v>
      </c>
      <c r="AA5" s="0" t="s">
        <v>70</v>
      </c>
      <c r="AB5" s="0" t="s">
        <v>32</v>
      </c>
      <c r="AC5" s="0" t="n">
        <v>3</v>
      </c>
      <c r="AD5" s="0" t="n">
        <v>0</v>
      </c>
      <c r="AE5" s="0" t="n">
        <v>-691370.58</v>
      </c>
      <c r="AF5" s="0" t="n">
        <v>-108433.28</v>
      </c>
      <c r="AG5" s="0" t="n">
        <v>1</v>
      </c>
      <c r="AH5" s="0" t="s">
        <v>71</v>
      </c>
    </row>
    <row r="6" customFormat="false" ht="12.8" hidden="false" customHeight="false" outlineLevel="0" collapsed="false">
      <c r="A6" s="0" t="n">
        <v>28050</v>
      </c>
      <c r="B6" s="0" t="n">
        <v>857</v>
      </c>
      <c r="C6" s="64" t="n">
        <v>37140</v>
      </c>
      <c r="D6" s="64" t="n">
        <v>37226</v>
      </c>
      <c r="E6" s="0" t="n">
        <v>9996667</v>
      </c>
      <c r="F6" s="0" t="s">
        <v>28</v>
      </c>
      <c r="G6" s="0" t="s">
        <v>69</v>
      </c>
      <c r="H6" s="0" t="n">
        <v>-24030.35</v>
      </c>
      <c r="I6" s="0" t="n">
        <v>-89299</v>
      </c>
      <c r="J6" s="0" t="n">
        <v>-89001.28</v>
      </c>
      <c r="K6" s="0" t="n">
        <v>89299</v>
      </c>
      <c r="L6" s="0" t="n">
        <v>0.27</v>
      </c>
      <c r="M6" s="0" t="n">
        <v>2.75</v>
      </c>
      <c r="N6" s="0" t="n">
        <v>2.93617812069564</v>
      </c>
      <c r="O6" s="0" t="n">
        <v>245572.25</v>
      </c>
      <c r="P6" s="0" t="n">
        <v>262197.77</v>
      </c>
      <c r="Q6" s="0" t="n">
        <v>262197.77</v>
      </c>
      <c r="R6" s="0" t="s">
        <v>22</v>
      </c>
      <c r="S6" s="0" t="s">
        <v>23</v>
      </c>
      <c r="T6" s="0" t="s">
        <v>29</v>
      </c>
      <c r="U6" s="0" t="s">
        <v>30</v>
      </c>
      <c r="V6" s="0" t="s">
        <v>69</v>
      </c>
      <c r="W6" s="0" t="n">
        <v>0</v>
      </c>
      <c r="X6" s="0" t="n">
        <v>1</v>
      </c>
      <c r="Y6" s="0" t="n">
        <v>-11570.17</v>
      </c>
      <c r="Z6" s="0" t="n">
        <v>266646</v>
      </c>
      <c r="AA6" s="0" t="s">
        <v>70</v>
      </c>
      <c r="AB6" s="0" t="s">
        <v>32</v>
      </c>
      <c r="AC6" s="0" t="n">
        <v>3</v>
      </c>
      <c r="AD6" s="0" t="n">
        <v>0</v>
      </c>
      <c r="AE6" s="0" t="n">
        <v>-262197.77</v>
      </c>
      <c r="AF6" s="0" t="n">
        <v>-89001.28</v>
      </c>
      <c r="AG6" s="0" t="n">
        <v>1</v>
      </c>
    </row>
    <row r="7" customFormat="false" ht="12.8" hidden="false" customHeight="false" outlineLevel="0" collapsed="false">
      <c r="A7" s="0" t="n">
        <v>24196</v>
      </c>
      <c r="B7" s="0" t="n">
        <v>362</v>
      </c>
      <c r="C7" s="64" t="n">
        <v>36998</v>
      </c>
      <c r="D7" s="64" t="n">
        <v>37226</v>
      </c>
      <c r="E7" s="0" t="n">
        <v>9992868</v>
      </c>
      <c r="F7" s="0" t="s">
        <v>28</v>
      </c>
      <c r="G7" s="0" t="s">
        <v>69</v>
      </c>
      <c r="H7" s="0" t="n">
        <v>966195.2</v>
      </c>
      <c r="I7" s="0" t="n">
        <v>142878</v>
      </c>
      <c r="J7" s="0" t="n">
        <v>142401.65</v>
      </c>
      <c r="K7" s="0" t="n">
        <v>142878</v>
      </c>
      <c r="L7" s="0" t="n">
        <v>6.785</v>
      </c>
      <c r="M7" s="0" t="n">
        <v>2.75</v>
      </c>
      <c r="N7" s="0" t="n">
        <v>6.76237909265247</v>
      </c>
      <c r="O7" s="0" t="n">
        <v>-392914.5</v>
      </c>
      <c r="P7" s="0" t="n">
        <v>-966195.2</v>
      </c>
      <c r="Q7" s="0" t="n">
        <v>-966195.2</v>
      </c>
      <c r="R7" s="0" t="s">
        <v>31</v>
      </c>
      <c r="S7" s="0" t="s">
        <v>23</v>
      </c>
      <c r="T7" s="0" t="s">
        <v>32</v>
      </c>
      <c r="U7" s="0" t="s">
        <v>30</v>
      </c>
      <c r="V7" s="0" t="s">
        <v>69</v>
      </c>
      <c r="W7" s="0" t="n">
        <v>1</v>
      </c>
      <c r="X7" s="0" t="n">
        <v>1</v>
      </c>
      <c r="Y7" s="0" t="n">
        <v>-579432.32</v>
      </c>
      <c r="Z7" s="0" t="n">
        <v>-581370.58</v>
      </c>
      <c r="AA7" s="0" t="s">
        <v>70</v>
      </c>
      <c r="AB7" s="0" t="s">
        <v>72</v>
      </c>
      <c r="AC7" s="0" t="n">
        <v>3</v>
      </c>
      <c r="AD7" s="0" t="n">
        <v>142401.65</v>
      </c>
      <c r="AE7" s="0" t="n">
        <v>966195.2</v>
      </c>
      <c r="AF7" s="0" t="n">
        <v>142401.65</v>
      </c>
      <c r="AG7" s="0" t="n">
        <v>1</v>
      </c>
      <c r="AH7" s="0" t="s">
        <v>73</v>
      </c>
    </row>
    <row r="8" customFormat="false" ht="12.8" hidden="false" customHeight="false" outlineLevel="0" collapsed="false">
      <c r="A8" s="0" t="n">
        <v>24197</v>
      </c>
      <c r="B8" s="0" t="n">
        <v>362</v>
      </c>
      <c r="C8" s="64" t="n">
        <v>36998</v>
      </c>
      <c r="D8" s="64" t="n">
        <v>37226</v>
      </c>
      <c r="E8" s="0" t="n">
        <v>9992868</v>
      </c>
      <c r="F8" s="0" t="s">
        <v>28</v>
      </c>
      <c r="G8" s="0" t="s">
        <v>69</v>
      </c>
      <c r="H8" s="0" t="n">
        <v>732122.21</v>
      </c>
      <c r="I8" s="0" t="n">
        <v>108264</v>
      </c>
      <c r="J8" s="0" t="n">
        <v>107903.05</v>
      </c>
      <c r="K8" s="0" t="n">
        <v>108264</v>
      </c>
      <c r="L8" s="0" t="n">
        <v>6.785</v>
      </c>
      <c r="M8" s="0" t="n">
        <v>2.75</v>
      </c>
      <c r="N8" s="0" t="n">
        <v>6.76237909184955</v>
      </c>
      <c r="O8" s="0" t="n">
        <v>-297726</v>
      </c>
      <c r="P8" s="0" t="n">
        <v>-732122.21</v>
      </c>
      <c r="Q8" s="0" t="n">
        <v>-732122.21</v>
      </c>
      <c r="R8" s="0" t="s">
        <v>31</v>
      </c>
      <c r="S8" s="0" t="s">
        <v>23</v>
      </c>
      <c r="T8" s="0" t="s">
        <v>32</v>
      </c>
      <c r="U8" s="0" t="s">
        <v>30</v>
      </c>
      <c r="V8" s="0" t="s">
        <v>69</v>
      </c>
      <c r="W8" s="0" t="n">
        <v>1</v>
      </c>
      <c r="X8" s="0" t="n">
        <v>1</v>
      </c>
      <c r="Y8" s="0" t="n">
        <v>-439057.52</v>
      </c>
      <c r="Z8" s="0" t="n">
        <v>-440526.22</v>
      </c>
      <c r="AA8" s="0" t="s">
        <v>70</v>
      </c>
      <c r="AB8" s="0" t="s">
        <v>32</v>
      </c>
      <c r="AC8" s="0" t="n">
        <v>3</v>
      </c>
      <c r="AD8" s="0" t="n">
        <v>107903.05</v>
      </c>
      <c r="AE8" s="0" t="n">
        <v>732122.21</v>
      </c>
      <c r="AF8" s="0" t="n">
        <v>107903.05</v>
      </c>
      <c r="AG8" s="0" t="n">
        <v>1</v>
      </c>
      <c r="AH8" s="0" t="s">
        <v>73</v>
      </c>
    </row>
    <row r="9" customFormat="false" ht="12.8" hidden="false" customHeight="false" outlineLevel="0" collapsed="false">
      <c r="A9" s="0" t="n">
        <v>24221</v>
      </c>
      <c r="B9" s="0" t="n">
        <v>415</v>
      </c>
      <c r="C9" s="64" t="n">
        <v>36999</v>
      </c>
      <c r="D9" s="64" t="n">
        <v>37226</v>
      </c>
      <c r="E9" s="0" t="n">
        <v>9993197</v>
      </c>
      <c r="F9" s="0" t="s">
        <v>28</v>
      </c>
      <c r="G9" s="0" t="s">
        <v>69</v>
      </c>
      <c r="H9" s="0" t="n">
        <v>41884.49</v>
      </c>
      <c r="I9" s="0" t="n">
        <v>11358</v>
      </c>
      <c r="J9" s="0" t="n">
        <v>11320.13</v>
      </c>
      <c r="K9" s="0" t="n">
        <v>11358</v>
      </c>
      <c r="L9" s="0" t="n">
        <v>3.7</v>
      </c>
      <c r="M9" s="0" t="n">
        <v>2.75</v>
      </c>
      <c r="N9" s="0" t="n">
        <v>6.35474291248459</v>
      </c>
      <c r="O9" s="0" t="n">
        <v>-31234.5</v>
      </c>
      <c r="P9" s="0" t="n">
        <v>-72177.17</v>
      </c>
      <c r="Q9" s="0" t="n">
        <v>-72177.17</v>
      </c>
      <c r="R9" s="0" t="s">
        <v>22</v>
      </c>
      <c r="S9" s="0" t="s">
        <v>23</v>
      </c>
      <c r="T9" s="0" t="s">
        <v>29</v>
      </c>
      <c r="U9" s="0" t="s">
        <v>30</v>
      </c>
      <c r="V9" s="0" t="s">
        <v>69</v>
      </c>
      <c r="W9" s="0" t="n">
        <v>1</v>
      </c>
      <c r="X9" s="0" t="n">
        <v>1</v>
      </c>
      <c r="Y9" s="0" t="n">
        <v>-37356.44</v>
      </c>
      <c r="Z9" s="0" t="n">
        <v>72872</v>
      </c>
      <c r="AA9" s="0" t="s">
        <v>70</v>
      </c>
      <c r="AB9" s="0" t="s">
        <v>72</v>
      </c>
      <c r="AC9" s="0" t="n">
        <v>3</v>
      </c>
      <c r="AD9" s="0" t="n">
        <v>0</v>
      </c>
      <c r="AE9" s="0" t="n">
        <v>72177.17</v>
      </c>
      <c r="AF9" s="0" t="n">
        <v>11320.13</v>
      </c>
      <c r="AG9" s="0" t="n">
        <v>1</v>
      </c>
      <c r="AH9" s="0" t="s">
        <v>71</v>
      </c>
    </row>
    <row r="10" customFormat="false" ht="12.8" hidden="false" customHeight="false" outlineLevel="0" collapsed="false">
      <c r="A10" s="0" t="n">
        <v>28280</v>
      </c>
      <c r="B10" s="0" t="n">
        <v>874</v>
      </c>
      <c r="C10" s="64" t="n">
        <v>37155</v>
      </c>
      <c r="D10" s="64" t="n">
        <v>37257</v>
      </c>
      <c r="E10" s="0" t="n">
        <v>9996801</v>
      </c>
      <c r="F10" s="0" t="s">
        <v>25</v>
      </c>
      <c r="G10" s="0" t="s">
        <v>69</v>
      </c>
      <c r="H10" s="0" t="n">
        <v>-1943.06</v>
      </c>
      <c r="I10" s="0" t="n">
        <v>86800</v>
      </c>
      <c r="J10" s="0" t="n">
        <v>86358.39</v>
      </c>
      <c r="K10" s="0" t="n">
        <v>86800</v>
      </c>
      <c r="L10" s="0" t="n">
        <v>-0.0225</v>
      </c>
      <c r="M10" s="0" t="n">
        <v>0.1</v>
      </c>
      <c r="N10" s="0" t="n">
        <v>2.7</v>
      </c>
      <c r="O10" s="0" t="n">
        <v>-243040</v>
      </c>
      <c r="P10" s="0" t="n">
        <v>10633</v>
      </c>
      <c r="Q10" s="0" t="n">
        <v>10578.902775</v>
      </c>
      <c r="R10" s="0" t="s">
        <v>22</v>
      </c>
      <c r="S10" s="0" t="s">
        <v>23</v>
      </c>
      <c r="T10" s="0" t="s">
        <v>26</v>
      </c>
      <c r="U10" s="0" t="s">
        <v>27</v>
      </c>
      <c r="V10" s="0" t="s">
        <v>69</v>
      </c>
      <c r="W10" s="0" t="n">
        <v>1</v>
      </c>
      <c r="X10" s="0" t="n">
        <v>1</v>
      </c>
      <c r="Y10" s="0" t="n">
        <v>-7988.15</v>
      </c>
      <c r="Z10" s="0" t="n">
        <v>239871</v>
      </c>
      <c r="AA10" s="0" t="s">
        <v>70</v>
      </c>
      <c r="AB10" s="0" t="s">
        <v>32</v>
      </c>
      <c r="AC10" s="0" t="n">
        <v>3</v>
      </c>
      <c r="AD10" s="0" t="n">
        <v>0</v>
      </c>
      <c r="AE10" s="0" t="n">
        <v>241242.16</v>
      </c>
      <c r="AF10" s="0" t="n">
        <v>0</v>
      </c>
      <c r="AG10" s="0" t="n">
        <v>1</v>
      </c>
    </row>
    <row r="11" customFormat="false" ht="12.8" hidden="false" customHeight="false" outlineLevel="0" collapsed="false">
      <c r="A11" s="0" t="n">
        <v>24545</v>
      </c>
      <c r="B11" s="0" t="n">
        <v>415</v>
      </c>
      <c r="C11" s="64" t="n">
        <v>37018</v>
      </c>
      <c r="D11" s="64" t="n">
        <v>37257</v>
      </c>
      <c r="E11" s="0" t="n">
        <v>9993196</v>
      </c>
      <c r="F11" s="0" t="s">
        <v>28</v>
      </c>
      <c r="G11" s="0" t="s">
        <v>69</v>
      </c>
      <c r="H11" s="0" t="n">
        <v>-333672.79</v>
      </c>
      <c r="I11" s="0" t="n">
        <v>-90643</v>
      </c>
      <c r="J11" s="0" t="n">
        <v>-90181.84</v>
      </c>
      <c r="K11" s="0" t="n">
        <v>90643</v>
      </c>
      <c r="L11" s="0" t="n">
        <v>3.7</v>
      </c>
      <c r="M11" s="0" t="n">
        <v>0.095</v>
      </c>
      <c r="N11" s="0" t="n">
        <v>2.7</v>
      </c>
      <c r="O11" s="0" t="n">
        <v>253347.185</v>
      </c>
      <c r="P11" s="0" t="n">
        <v>326768.015</v>
      </c>
      <c r="Q11" s="0" t="n">
        <v>325105.5332</v>
      </c>
      <c r="R11" s="0" t="s">
        <v>22</v>
      </c>
      <c r="S11" s="0" t="s">
        <v>23</v>
      </c>
      <c r="T11" s="0" t="s">
        <v>29</v>
      </c>
      <c r="U11" s="0" t="s">
        <v>30</v>
      </c>
      <c r="V11" s="0" t="s">
        <v>69</v>
      </c>
      <c r="W11" s="0" t="n">
        <v>0</v>
      </c>
      <c r="X11" s="0" t="n">
        <v>1</v>
      </c>
      <c r="Y11" s="0" t="n">
        <v>319694.61</v>
      </c>
      <c r="Z11" s="0" t="n">
        <v>594255</v>
      </c>
      <c r="AA11" s="0" t="s">
        <v>70</v>
      </c>
      <c r="AB11" s="0" t="s">
        <v>32</v>
      </c>
      <c r="AC11" s="0" t="n">
        <v>3</v>
      </c>
      <c r="AD11" s="0" t="n">
        <v>0</v>
      </c>
      <c r="AE11" s="0" t="n">
        <v>-590330.29</v>
      </c>
      <c r="AF11" s="0" t="n">
        <v>-90181.84</v>
      </c>
      <c r="AG11" s="0" t="n">
        <v>1</v>
      </c>
      <c r="AH11" s="0" t="s">
        <v>71</v>
      </c>
    </row>
    <row r="12" customFormat="false" ht="12.8" hidden="false" customHeight="false" outlineLevel="0" collapsed="false">
      <c r="A12" s="0" t="n">
        <v>28050</v>
      </c>
      <c r="B12" s="0" t="n">
        <v>857</v>
      </c>
      <c r="C12" s="64" t="n">
        <v>37140</v>
      </c>
      <c r="D12" s="64" t="n">
        <v>37257</v>
      </c>
      <c r="E12" s="0" t="n">
        <v>9996667</v>
      </c>
      <c r="F12" s="0" t="s">
        <v>28</v>
      </c>
      <c r="G12" s="0" t="s">
        <v>69</v>
      </c>
      <c r="H12" s="0" t="n">
        <v>-19914.88</v>
      </c>
      <c r="I12" s="0" t="n">
        <v>-74136</v>
      </c>
      <c r="J12" s="0" t="n">
        <v>-73758.82</v>
      </c>
      <c r="K12" s="0" t="n">
        <v>74136</v>
      </c>
      <c r="L12" s="0" t="n">
        <v>0.27</v>
      </c>
      <c r="M12" s="0" t="n">
        <v>0.095</v>
      </c>
      <c r="N12" s="0" t="n">
        <v>2.7</v>
      </c>
      <c r="O12" s="0" t="n">
        <v>207210.12</v>
      </c>
      <c r="P12" s="0" t="n">
        <v>12973.8</v>
      </c>
      <c r="Q12" s="0" t="n">
        <v>12907.7935</v>
      </c>
      <c r="R12" s="0" t="s">
        <v>22</v>
      </c>
      <c r="S12" s="0" t="s">
        <v>23</v>
      </c>
      <c r="T12" s="0" t="s">
        <v>29</v>
      </c>
      <c r="U12" s="0" t="s">
        <v>30</v>
      </c>
      <c r="V12" s="0" t="s">
        <v>69</v>
      </c>
      <c r="W12" s="0" t="n">
        <v>0</v>
      </c>
      <c r="X12" s="0" t="n">
        <v>1</v>
      </c>
      <c r="Y12" s="0" t="n">
        <v>8482.26</v>
      </c>
      <c r="Z12" s="0" t="n">
        <v>231749</v>
      </c>
      <c r="AA12" s="0" t="s">
        <v>70</v>
      </c>
      <c r="AB12" s="0" t="s">
        <v>32</v>
      </c>
      <c r="AC12" s="0" t="n">
        <v>3</v>
      </c>
      <c r="AD12" s="0" t="n">
        <v>0</v>
      </c>
      <c r="AE12" s="0" t="n">
        <v>-229832.48</v>
      </c>
      <c r="AF12" s="0" t="n">
        <v>-73758.82</v>
      </c>
      <c r="AG12" s="0" t="n">
        <v>1</v>
      </c>
    </row>
    <row r="13" customFormat="false" ht="12.8" hidden="false" customHeight="false" outlineLevel="0" collapsed="false">
      <c r="A13" s="0" t="n">
        <v>24196</v>
      </c>
      <c r="B13" s="0" t="n">
        <v>362</v>
      </c>
      <c r="C13" s="64" t="n">
        <v>36998</v>
      </c>
      <c r="D13" s="64" t="n">
        <v>37257</v>
      </c>
      <c r="E13" s="0" t="n">
        <v>9992868</v>
      </c>
      <c r="F13" s="0" t="s">
        <v>28</v>
      </c>
      <c r="G13" s="0" t="s">
        <v>69</v>
      </c>
      <c r="H13" s="0" t="n">
        <v>785060.57</v>
      </c>
      <c r="I13" s="0" t="n">
        <v>116297</v>
      </c>
      <c r="J13" s="0" t="n">
        <v>115705.32</v>
      </c>
      <c r="K13" s="0" t="n">
        <v>116297</v>
      </c>
      <c r="L13" s="0" t="n">
        <v>6.785</v>
      </c>
      <c r="M13" s="0" t="n">
        <v>0.345</v>
      </c>
      <c r="N13" s="0" t="n">
        <v>2.7</v>
      </c>
      <c r="O13" s="0" t="n">
        <v>-354124.365</v>
      </c>
      <c r="P13" s="0" t="n">
        <v>-434950.78</v>
      </c>
      <c r="Q13" s="0" t="n">
        <v>-432737.8968</v>
      </c>
      <c r="R13" s="0" t="s">
        <v>31</v>
      </c>
      <c r="S13" s="0" t="s">
        <v>23</v>
      </c>
      <c r="T13" s="0" t="s">
        <v>32</v>
      </c>
      <c r="U13" s="0" t="s">
        <v>30</v>
      </c>
      <c r="V13" s="0" t="s">
        <v>69</v>
      </c>
      <c r="W13" s="0" t="n">
        <v>1</v>
      </c>
      <c r="X13" s="0" t="n">
        <v>1</v>
      </c>
      <c r="Y13" s="0" t="n">
        <v>-454606.18</v>
      </c>
      <c r="Z13" s="0" t="n">
        <v>-456930.91</v>
      </c>
      <c r="AA13" s="0" t="s">
        <v>70</v>
      </c>
      <c r="AB13" s="0" t="s">
        <v>72</v>
      </c>
      <c r="AC13" s="0" t="n">
        <v>3</v>
      </c>
      <c r="AD13" s="0" t="n">
        <v>115705.32</v>
      </c>
      <c r="AE13" s="0" t="n">
        <v>785060.57</v>
      </c>
      <c r="AF13" s="0" t="n">
        <v>115705.32</v>
      </c>
      <c r="AG13" s="0" t="n">
        <v>1</v>
      </c>
      <c r="AH13" s="0" t="s">
        <v>73</v>
      </c>
    </row>
    <row r="14" customFormat="false" ht="12.8" hidden="false" customHeight="false" outlineLevel="0" collapsed="false">
      <c r="A14" s="0" t="n">
        <v>24197</v>
      </c>
      <c r="B14" s="0" t="n">
        <v>362</v>
      </c>
      <c r="C14" s="64" t="n">
        <v>36998</v>
      </c>
      <c r="D14" s="64" t="n">
        <v>37257</v>
      </c>
      <c r="E14" s="0" t="n">
        <v>9992868</v>
      </c>
      <c r="F14" s="0" t="s">
        <v>28</v>
      </c>
      <c r="G14" s="0" t="s">
        <v>69</v>
      </c>
      <c r="H14" s="0" t="n">
        <v>608927.04</v>
      </c>
      <c r="I14" s="0" t="n">
        <v>90205</v>
      </c>
      <c r="J14" s="0" t="n">
        <v>89746.06</v>
      </c>
      <c r="K14" s="0" t="n">
        <v>90205</v>
      </c>
      <c r="L14" s="0" t="n">
        <v>6.785</v>
      </c>
      <c r="M14" s="0" t="n">
        <v>0.345</v>
      </c>
      <c r="N14" s="0" t="n">
        <v>2.7</v>
      </c>
      <c r="O14" s="0" t="n">
        <v>-274674.225</v>
      </c>
      <c r="P14" s="0" t="n">
        <v>-337366.7</v>
      </c>
      <c r="Q14" s="0" t="n">
        <v>-335650.2644</v>
      </c>
      <c r="R14" s="0" t="s">
        <v>31</v>
      </c>
      <c r="S14" s="0" t="s">
        <v>23</v>
      </c>
      <c r="T14" s="0" t="s">
        <v>32</v>
      </c>
      <c r="U14" s="0" t="s">
        <v>30</v>
      </c>
      <c r="V14" s="0" t="s">
        <v>69</v>
      </c>
      <c r="W14" s="0" t="n">
        <v>1</v>
      </c>
      <c r="X14" s="0" t="n">
        <v>1</v>
      </c>
      <c r="Y14" s="0" t="n">
        <v>-352612.28</v>
      </c>
      <c r="Z14" s="0" t="n">
        <v>-354415.45</v>
      </c>
      <c r="AA14" s="0" t="s">
        <v>70</v>
      </c>
      <c r="AB14" s="0" t="s">
        <v>32</v>
      </c>
      <c r="AC14" s="0" t="n">
        <v>3</v>
      </c>
      <c r="AD14" s="0" t="n">
        <v>89746.06</v>
      </c>
      <c r="AE14" s="0" t="n">
        <v>608927.04</v>
      </c>
      <c r="AF14" s="0" t="n">
        <v>89746.06</v>
      </c>
      <c r="AG14" s="0" t="n">
        <v>1</v>
      </c>
      <c r="AH14" s="0" t="s">
        <v>73</v>
      </c>
    </row>
    <row r="15" customFormat="false" ht="12.8" hidden="false" customHeight="false" outlineLevel="0" collapsed="false">
      <c r="A15" s="0" t="n">
        <v>24221</v>
      </c>
      <c r="B15" s="0" t="n">
        <v>415</v>
      </c>
      <c r="C15" s="64" t="n">
        <v>36999</v>
      </c>
      <c r="D15" s="64" t="n">
        <v>37257</v>
      </c>
      <c r="E15" s="0" t="n">
        <v>9993197</v>
      </c>
      <c r="F15" s="0" t="s">
        <v>28</v>
      </c>
      <c r="G15" s="0" t="s">
        <v>69</v>
      </c>
      <c r="H15" s="0" t="n">
        <v>42694.27</v>
      </c>
      <c r="I15" s="0" t="n">
        <v>11598</v>
      </c>
      <c r="J15" s="0" t="n">
        <v>11538.99</v>
      </c>
      <c r="K15" s="0" t="n">
        <v>11598</v>
      </c>
      <c r="L15" s="0" t="n">
        <v>3.7</v>
      </c>
      <c r="M15" s="0" t="n">
        <v>0.345</v>
      </c>
      <c r="N15" s="0" t="n">
        <v>2.7</v>
      </c>
      <c r="O15" s="0" t="n">
        <v>-35315.91</v>
      </c>
      <c r="P15" s="0" t="n">
        <v>-38911.29</v>
      </c>
      <c r="Q15" s="0" t="n">
        <v>-38713.31145</v>
      </c>
      <c r="R15" s="0" t="s">
        <v>22</v>
      </c>
      <c r="S15" s="0" t="s">
        <v>23</v>
      </c>
      <c r="T15" s="0" t="s">
        <v>29</v>
      </c>
      <c r="U15" s="0" t="s">
        <v>30</v>
      </c>
      <c r="V15" s="0" t="s">
        <v>69</v>
      </c>
      <c r="W15" s="0" t="n">
        <v>1</v>
      </c>
      <c r="X15" s="0" t="n">
        <v>1</v>
      </c>
      <c r="Y15" s="0" t="n">
        <v>-40905.73</v>
      </c>
      <c r="Z15" s="0" t="n">
        <v>76036</v>
      </c>
      <c r="AA15" s="0" t="s">
        <v>70</v>
      </c>
      <c r="AB15" s="0" t="s">
        <v>72</v>
      </c>
      <c r="AC15" s="0" t="n">
        <v>3</v>
      </c>
      <c r="AD15" s="0" t="n">
        <v>0</v>
      </c>
      <c r="AE15" s="0" t="n">
        <v>75534.25</v>
      </c>
      <c r="AF15" s="0" t="n">
        <v>11538.99</v>
      </c>
      <c r="AG15" s="0" t="n">
        <v>1</v>
      </c>
      <c r="AH15" s="0" t="s">
        <v>71</v>
      </c>
    </row>
    <row r="16" customFormat="false" ht="12.8" hidden="false" customHeight="false" outlineLevel="0" collapsed="false">
      <c r="A16" s="0" t="n">
        <v>28280</v>
      </c>
      <c r="B16" s="0" t="n">
        <v>874</v>
      </c>
      <c r="C16" s="64" t="n">
        <v>37155</v>
      </c>
      <c r="D16" s="64" t="n">
        <v>37288</v>
      </c>
      <c r="E16" s="0" t="n">
        <v>9996801</v>
      </c>
      <c r="F16" s="0" t="s">
        <v>25</v>
      </c>
      <c r="G16" s="0" t="s">
        <v>69</v>
      </c>
      <c r="H16" s="0" t="n">
        <v>-1752.15</v>
      </c>
      <c r="I16" s="0" t="n">
        <v>78400</v>
      </c>
      <c r="J16" s="0" t="n">
        <v>77873.52</v>
      </c>
      <c r="K16" s="0" t="n">
        <v>78400</v>
      </c>
      <c r="L16" s="0" t="n">
        <v>-0.0225</v>
      </c>
      <c r="M16" s="0" t="n">
        <v>0.1</v>
      </c>
      <c r="N16" s="0" t="n">
        <v>2.79</v>
      </c>
      <c r="O16" s="0" t="n">
        <v>-226576</v>
      </c>
      <c r="P16" s="0" t="n">
        <v>9604</v>
      </c>
      <c r="Q16" s="0" t="n">
        <v>9539.5062</v>
      </c>
      <c r="R16" s="0" t="s">
        <v>22</v>
      </c>
      <c r="S16" s="0" t="s">
        <v>23</v>
      </c>
      <c r="T16" s="0" t="s">
        <v>26</v>
      </c>
      <c r="U16" s="0" t="s">
        <v>27</v>
      </c>
      <c r="V16" s="0" t="s">
        <v>69</v>
      </c>
      <c r="W16" s="0" t="n">
        <v>1</v>
      </c>
      <c r="X16" s="0" t="n">
        <v>1</v>
      </c>
      <c r="Y16" s="0" t="n">
        <v>-7982.04</v>
      </c>
      <c r="Z16" s="0" t="n">
        <v>222538</v>
      </c>
      <c r="AA16" s="0" t="s">
        <v>70</v>
      </c>
      <c r="AB16" s="0" t="s">
        <v>32</v>
      </c>
      <c r="AC16" s="0" t="n">
        <v>3</v>
      </c>
      <c r="AD16" s="0" t="n">
        <v>0</v>
      </c>
      <c r="AE16" s="0" t="n">
        <v>223380.18</v>
      </c>
      <c r="AF16" s="0" t="n">
        <v>0</v>
      </c>
      <c r="AG16" s="0" t="n">
        <v>1</v>
      </c>
    </row>
    <row r="17" customFormat="false" ht="12.8" hidden="false" customHeight="false" outlineLevel="0" collapsed="false">
      <c r="A17" s="0" t="n">
        <v>24545</v>
      </c>
      <c r="B17" s="0" t="n">
        <v>415</v>
      </c>
      <c r="C17" s="64" t="n">
        <v>37018</v>
      </c>
      <c r="D17" s="64" t="n">
        <v>37288</v>
      </c>
      <c r="E17" s="0" t="n">
        <v>9993196</v>
      </c>
      <c r="F17" s="0" t="s">
        <v>28</v>
      </c>
      <c r="G17" s="0" t="s">
        <v>69</v>
      </c>
      <c r="H17" s="0" t="n">
        <v>-273012.43</v>
      </c>
      <c r="I17" s="0" t="n">
        <v>-74286</v>
      </c>
      <c r="J17" s="0" t="n">
        <v>-73787.14</v>
      </c>
      <c r="K17" s="0" t="n">
        <v>74286</v>
      </c>
      <c r="L17" s="0" t="n">
        <v>3.7</v>
      </c>
      <c r="M17" s="0" t="n">
        <v>0.085</v>
      </c>
      <c r="N17" s="0" t="n">
        <v>2.79</v>
      </c>
      <c r="O17" s="0" t="n">
        <v>213572.25</v>
      </c>
      <c r="P17" s="0" t="n">
        <v>268543.89</v>
      </c>
      <c r="Q17" s="0" t="n">
        <v>266740.5111</v>
      </c>
      <c r="R17" s="0" t="s">
        <v>22</v>
      </c>
      <c r="S17" s="0" t="s">
        <v>23</v>
      </c>
      <c r="T17" s="0" t="s">
        <v>29</v>
      </c>
      <c r="U17" s="0" t="s">
        <v>30</v>
      </c>
      <c r="V17" s="0" t="s">
        <v>69</v>
      </c>
      <c r="W17" s="0" t="n">
        <v>0</v>
      </c>
      <c r="X17" s="0" t="n">
        <v>1</v>
      </c>
      <c r="Y17" s="0" t="n">
        <v>262313.29</v>
      </c>
      <c r="Z17" s="0" t="n">
        <v>492590</v>
      </c>
      <c r="AA17" s="0" t="s">
        <v>70</v>
      </c>
      <c r="AB17" s="0" t="s">
        <v>32</v>
      </c>
      <c r="AC17" s="0" t="n">
        <v>3</v>
      </c>
      <c r="AD17" s="0" t="n">
        <v>0</v>
      </c>
      <c r="AE17" s="0" t="n">
        <v>-488544.68</v>
      </c>
      <c r="AF17" s="0" t="n">
        <v>-73787.14</v>
      </c>
      <c r="AG17" s="0" t="n">
        <v>1</v>
      </c>
      <c r="AH17" s="0" t="s">
        <v>71</v>
      </c>
    </row>
    <row r="18" customFormat="false" ht="12.8" hidden="false" customHeight="false" outlineLevel="0" collapsed="false">
      <c r="A18" s="0" t="n">
        <v>28050</v>
      </c>
      <c r="B18" s="0" t="n">
        <v>857</v>
      </c>
      <c r="C18" s="64" t="n">
        <v>37140</v>
      </c>
      <c r="D18" s="64" t="n">
        <v>37288</v>
      </c>
      <c r="E18" s="0" t="n">
        <v>9996667</v>
      </c>
      <c r="F18" s="0" t="s">
        <v>28</v>
      </c>
      <c r="G18" s="0" t="s">
        <v>69</v>
      </c>
      <c r="H18" s="0" t="n">
        <v>-16080.75</v>
      </c>
      <c r="I18" s="0" t="n">
        <v>-59961</v>
      </c>
      <c r="J18" s="0" t="n">
        <v>-59558.34</v>
      </c>
      <c r="K18" s="0" t="n">
        <v>59961</v>
      </c>
      <c r="L18" s="0" t="n">
        <v>0.27</v>
      </c>
      <c r="M18" s="0" t="n">
        <v>0.085</v>
      </c>
      <c r="N18" s="0" t="n">
        <v>2.79</v>
      </c>
      <c r="O18" s="0" t="n">
        <v>172387.875</v>
      </c>
      <c r="P18" s="0" t="n">
        <v>11092.785</v>
      </c>
      <c r="Q18" s="0" t="n">
        <v>11018.2929</v>
      </c>
      <c r="R18" s="0" t="s">
        <v>22</v>
      </c>
      <c r="S18" s="0" t="s">
        <v>23</v>
      </c>
      <c r="T18" s="0" t="s">
        <v>29</v>
      </c>
      <c r="U18" s="0" t="s">
        <v>30</v>
      </c>
      <c r="V18" s="0" t="s">
        <v>69</v>
      </c>
      <c r="W18" s="0" t="n">
        <v>0</v>
      </c>
      <c r="X18" s="0" t="n">
        <v>1</v>
      </c>
      <c r="Y18" s="0" t="n">
        <v>7444.79</v>
      </c>
      <c r="Z18" s="0" t="n">
        <v>191935</v>
      </c>
      <c r="AA18" s="0" t="s">
        <v>70</v>
      </c>
      <c r="AB18" s="0" t="s">
        <v>32</v>
      </c>
      <c r="AC18" s="0" t="n">
        <v>3</v>
      </c>
      <c r="AD18" s="0" t="n">
        <v>0</v>
      </c>
      <c r="AE18" s="0" t="n">
        <v>-190050.67</v>
      </c>
      <c r="AF18" s="0" t="n">
        <v>-59558.34</v>
      </c>
      <c r="AG18" s="0" t="n">
        <v>1</v>
      </c>
    </row>
    <row r="19" customFormat="false" ht="12.8" hidden="false" customHeight="false" outlineLevel="0" collapsed="false">
      <c r="A19" s="0" t="n">
        <v>24196</v>
      </c>
      <c r="B19" s="0" t="n">
        <v>362</v>
      </c>
      <c r="C19" s="64" t="n">
        <v>36998</v>
      </c>
      <c r="D19" s="64" t="n">
        <v>37288</v>
      </c>
      <c r="E19" s="0" t="n">
        <v>9992868</v>
      </c>
      <c r="F19" s="0" t="s">
        <v>28</v>
      </c>
      <c r="G19" s="0" t="s">
        <v>69</v>
      </c>
      <c r="H19" s="0" t="n">
        <v>627475.22</v>
      </c>
      <c r="I19" s="0" t="n">
        <v>93105</v>
      </c>
      <c r="J19" s="0" t="n">
        <v>92479.77</v>
      </c>
      <c r="K19" s="0" t="n">
        <v>93105</v>
      </c>
      <c r="L19" s="0" t="n">
        <v>6.785</v>
      </c>
      <c r="M19" s="0" t="n">
        <v>0.335</v>
      </c>
      <c r="N19" s="0" t="n">
        <v>2.79</v>
      </c>
      <c r="O19" s="0" t="n">
        <v>-290953.125</v>
      </c>
      <c r="P19" s="0" t="n">
        <v>-340764.3</v>
      </c>
      <c r="Q19" s="0" t="n">
        <v>-338475.9582</v>
      </c>
      <c r="R19" s="0" t="s">
        <v>31</v>
      </c>
      <c r="S19" s="0" t="s">
        <v>23</v>
      </c>
      <c r="T19" s="0" t="s">
        <v>32</v>
      </c>
      <c r="U19" s="0" t="s">
        <v>30</v>
      </c>
      <c r="V19" s="0" t="s">
        <v>69</v>
      </c>
      <c r="W19" s="0" t="n">
        <v>1</v>
      </c>
      <c r="X19" s="0" t="n">
        <v>1</v>
      </c>
      <c r="Y19" s="0" t="n">
        <v>-356417.02</v>
      </c>
      <c r="Z19" s="0" t="n">
        <v>-358826.67</v>
      </c>
      <c r="AA19" s="0" t="s">
        <v>70</v>
      </c>
      <c r="AB19" s="0" t="s">
        <v>72</v>
      </c>
      <c r="AC19" s="0" t="n">
        <v>3</v>
      </c>
      <c r="AD19" s="0" t="n">
        <v>92479.77</v>
      </c>
      <c r="AE19" s="0" t="n">
        <v>627475.22</v>
      </c>
      <c r="AF19" s="0" t="n">
        <v>92479.77</v>
      </c>
      <c r="AG19" s="0" t="n">
        <v>1</v>
      </c>
      <c r="AH19" s="0" t="s">
        <v>73</v>
      </c>
    </row>
    <row r="20" customFormat="false" ht="12.8" hidden="false" customHeight="false" outlineLevel="0" collapsed="false">
      <c r="A20" s="0" t="n">
        <v>24197</v>
      </c>
      <c r="B20" s="0" t="n">
        <v>362</v>
      </c>
      <c r="C20" s="64" t="n">
        <v>36998</v>
      </c>
      <c r="D20" s="64" t="n">
        <v>37288</v>
      </c>
      <c r="E20" s="0" t="n">
        <v>9992868</v>
      </c>
      <c r="F20" s="0" t="s">
        <v>28</v>
      </c>
      <c r="G20" s="0" t="s">
        <v>69</v>
      </c>
      <c r="H20" s="0" t="n">
        <v>498441.97</v>
      </c>
      <c r="I20" s="0" t="n">
        <v>73959</v>
      </c>
      <c r="J20" s="0" t="n">
        <v>73462.34</v>
      </c>
      <c r="K20" s="0" t="n">
        <v>73959</v>
      </c>
      <c r="L20" s="0" t="n">
        <v>6.785</v>
      </c>
      <c r="M20" s="0" t="n">
        <v>0.335</v>
      </c>
      <c r="N20" s="0" t="n">
        <v>2.79</v>
      </c>
      <c r="O20" s="0" t="n">
        <v>-231121.875</v>
      </c>
      <c r="P20" s="0" t="n">
        <v>-270689.94</v>
      </c>
      <c r="Q20" s="0" t="n">
        <v>-268872.1644</v>
      </c>
      <c r="R20" s="0" t="s">
        <v>31</v>
      </c>
      <c r="S20" s="0" t="s">
        <v>23</v>
      </c>
      <c r="T20" s="0" t="s">
        <v>32</v>
      </c>
      <c r="U20" s="0" t="s">
        <v>30</v>
      </c>
      <c r="V20" s="0" t="s">
        <v>69</v>
      </c>
      <c r="W20" s="0" t="n">
        <v>1</v>
      </c>
      <c r="X20" s="0" t="n">
        <v>1</v>
      </c>
      <c r="Y20" s="0" t="n">
        <v>-283123.86</v>
      </c>
      <c r="Z20" s="0" t="n">
        <v>-285037.99</v>
      </c>
      <c r="AA20" s="0" t="s">
        <v>70</v>
      </c>
      <c r="AB20" s="0" t="s">
        <v>32</v>
      </c>
      <c r="AC20" s="0" t="n">
        <v>3</v>
      </c>
      <c r="AD20" s="0" t="n">
        <v>73462.34</v>
      </c>
      <c r="AE20" s="0" t="n">
        <v>498441.97</v>
      </c>
      <c r="AF20" s="0" t="n">
        <v>73462.34</v>
      </c>
      <c r="AG20" s="0" t="n">
        <v>1</v>
      </c>
      <c r="AH20" s="0" t="s">
        <v>73</v>
      </c>
    </row>
    <row r="21" customFormat="false" ht="12.8" hidden="false" customHeight="false" outlineLevel="0" collapsed="false">
      <c r="A21" s="0" t="n">
        <v>24221</v>
      </c>
      <c r="B21" s="0" t="n">
        <v>415</v>
      </c>
      <c r="C21" s="64" t="n">
        <v>36999</v>
      </c>
      <c r="D21" s="64" t="n">
        <v>37288</v>
      </c>
      <c r="E21" s="0" t="n">
        <v>9993197</v>
      </c>
      <c r="F21" s="0" t="s">
        <v>28</v>
      </c>
      <c r="G21" s="0" t="s">
        <v>69</v>
      </c>
      <c r="H21" s="0" t="n">
        <v>39614.48</v>
      </c>
      <c r="I21" s="0" t="n">
        <v>10779</v>
      </c>
      <c r="J21" s="0" t="n">
        <v>10706.62</v>
      </c>
      <c r="K21" s="0" t="n">
        <v>10779</v>
      </c>
      <c r="L21" s="0" t="n">
        <v>3.7</v>
      </c>
      <c r="M21" s="0" t="n">
        <v>0.335</v>
      </c>
      <c r="N21" s="0" t="n">
        <v>2.79</v>
      </c>
      <c r="O21" s="0" t="n">
        <v>-33684.375</v>
      </c>
      <c r="P21" s="0" t="n">
        <v>-36271.335</v>
      </c>
      <c r="Q21" s="0" t="n">
        <v>-36027.7763</v>
      </c>
      <c r="R21" s="0" t="s">
        <v>22</v>
      </c>
      <c r="S21" s="0" t="s">
        <v>23</v>
      </c>
      <c r="T21" s="0" t="s">
        <v>29</v>
      </c>
      <c r="U21" s="0" t="s">
        <v>30</v>
      </c>
      <c r="V21" s="0" t="s">
        <v>69</v>
      </c>
      <c r="W21" s="0" t="n">
        <v>1</v>
      </c>
      <c r="X21" s="0" t="n">
        <v>1</v>
      </c>
      <c r="Y21" s="0" t="n">
        <v>-38062.02</v>
      </c>
      <c r="Z21" s="0" t="n">
        <v>71475</v>
      </c>
      <c r="AA21" s="0" t="s">
        <v>70</v>
      </c>
      <c r="AB21" s="0" t="s">
        <v>72</v>
      </c>
      <c r="AC21" s="0" t="n">
        <v>3</v>
      </c>
      <c r="AD21" s="0" t="n">
        <v>0</v>
      </c>
      <c r="AE21" s="0" t="n">
        <v>70888.5</v>
      </c>
      <c r="AF21" s="0" t="n">
        <v>10706.62</v>
      </c>
      <c r="AG21" s="0" t="n">
        <v>1</v>
      </c>
      <c r="AH21" s="0" t="s">
        <v>71</v>
      </c>
    </row>
    <row r="22" customFormat="false" ht="12.8" hidden="false" customHeight="false" outlineLevel="0" collapsed="false">
      <c r="A22" s="0" t="n">
        <v>28280</v>
      </c>
      <c r="B22" s="0" t="n">
        <v>874</v>
      </c>
      <c r="C22" s="64" t="n">
        <v>37155</v>
      </c>
      <c r="D22" s="64" t="n">
        <v>37316</v>
      </c>
      <c r="E22" s="0" t="n">
        <v>9996801</v>
      </c>
      <c r="F22" s="0" t="s">
        <v>25</v>
      </c>
      <c r="G22" s="0" t="s">
        <v>69</v>
      </c>
      <c r="H22" s="0" t="n">
        <v>-1937.04</v>
      </c>
      <c r="I22" s="0" t="n">
        <v>86800</v>
      </c>
      <c r="J22" s="0" t="n">
        <v>86090.7</v>
      </c>
      <c r="K22" s="0" t="n">
        <v>86800</v>
      </c>
      <c r="L22" s="0" t="n">
        <v>-0.0225</v>
      </c>
      <c r="M22" s="0" t="n">
        <v>0.1</v>
      </c>
      <c r="N22" s="0" t="n">
        <v>2.79</v>
      </c>
      <c r="O22" s="0" t="n">
        <v>-250852</v>
      </c>
      <c r="P22" s="0" t="n">
        <v>10633</v>
      </c>
      <c r="Q22" s="0" t="n">
        <v>10546.11075</v>
      </c>
      <c r="R22" s="0" t="s">
        <v>22</v>
      </c>
      <c r="S22" s="0" t="s">
        <v>23</v>
      </c>
      <c r="T22" s="0" t="s">
        <v>26</v>
      </c>
      <c r="U22" s="0" t="s">
        <v>27</v>
      </c>
      <c r="V22" s="0" t="s">
        <v>69</v>
      </c>
      <c r="W22" s="0" t="n">
        <v>1</v>
      </c>
      <c r="X22" s="0" t="n">
        <v>1</v>
      </c>
      <c r="Y22" s="0" t="n">
        <v>-7963.39</v>
      </c>
      <c r="Z22" s="0" t="n">
        <v>248378</v>
      </c>
      <c r="AA22" s="0" t="s">
        <v>70</v>
      </c>
      <c r="AB22" s="0" t="s">
        <v>32</v>
      </c>
      <c r="AC22" s="0" t="n">
        <v>3</v>
      </c>
      <c r="AD22" s="0" t="n">
        <v>0</v>
      </c>
      <c r="AE22" s="0" t="n">
        <v>247209.43</v>
      </c>
      <c r="AF22" s="0" t="n">
        <v>0</v>
      </c>
      <c r="AG22" s="0" t="n">
        <v>1</v>
      </c>
    </row>
    <row r="23" customFormat="false" ht="12.8" hidden="false" customHeight="false" outlineLevel="0" collapsed="false">
      <c r="A23" s="0" t="n">
        <v>24545</v>
      </c>
      <c r="B23" s="0" t="n">
        <v>415</v>
      </c>
      <c r="C23" s="64" t="n">
        <v>37018</v>
      </c>
      <c r="D23" s="64" t="n">
        <v>37316</v>
      </c>
      <c r="E23" s="0" t="n">
        <v>9993196</v>
      </c>
      <c r="F23" s="0" t="s">
        <v>28</v>
      </c>
      <c r="G23" s="0" t="s">
        <v>69</v>
      </c>
      <c r="H23" s="0" t="n">
        <v>-251566.04</v>
      </c>
      <c r="I23" s="0" t="n">
        <v>-68551</v>
      </c>
      <c r="J23" s="0" t="n">
        <v>-67990.82</v>
      </c>
      <c r="K23" s="0" t="n">
        <v>68551</v>
      </c>
      <c r="L23" s="0" t="n">
        <v>3.7</v>
      </c>
      <c r="M23" s="0" t="n">
        <v>0.07</v>
      </c>
      <c r="N23" s="0" t="n">
        <v>2.79</v>
      </c>
      <c r="O23" s="0" t="n">
        <v>196055.86</v>
      </c>
      <c r="P23" s="0" t="n">
        <v>248840.13</v>
      </c>
      <c r="Q23" s="0" t="n">
        <v>246806.6766</v>
      </c>
      <c r="R23" s="0" t="s">
        <v>22</v>
      </c>
      <c r="S23" s="0" t="s">
        <v>23</v>
      </c>
      <c r="T23" s="0" t="s">
        <v>29</v>
      </c>
      <c r="U23" s="0" t="s">
        <v>30</v>
      </c>
      <c r="V23" s="0" t="s">
        <v>69</v>
      </c>
      <c r="W23" s="0" t="n">
        <v>0</v>
      </c>
      <c r="X23" s="0" t="n">
        <v>1</v>
      </c>
      <c r="Y23" s="0" t="n">
        <v>242727.23</v>
      </c>
      <c r="Z23" s="0" t="n">
        <v>454424</v>
      </c>
      <c r="AA23" s="0" t="s">
        <v>70</v>
      </c>
      <c r="AB23" s="0" t="s">
        <v>32</v>
      </c>
      <c r="AC23" s="0" t="n">
        <v>3</v>
      </c>
      <c r="AD23" s="0" t="n">
        <v>0</v>
      </c>
      <c r="AE23" s="0" t="n">
        <v>-450031.24</v>
      </c>
      <c r="AF23" s="0" t="n">
        <v>-67990.82</v>
      </c>
      <c r="AG23" s="0" t="n">
        <v>1</v>
      </c>
      <c r="AH23" s="0" t="s">
        <v>71</v>
      </c>
    </row>
    <row r="24" customFormat="false" ht="12.8" hidden="false" customHeight="false" outlineLevel="0" collapsed="false">
      <c r="A24" s="0" t="n">
        <v>28050</v>
      </c>
      <c r="B24" s="0" t="n">
        <v>857</v>
      </c>
      <c r="C24" s="64" t="n">
        <v>37140</v>
      </c>
      <c r="D24" s="64" t="n">
        <v>37316</v>
      </c>
      <c r="E24" s="0" t="n">
        <v>9996667</v>
      </c>
      <c r="F24" s="0" t="s">
        <v>28</v>
      </c>
      <c r="G24" s="0" t="s">
        <v>69</v>
      </c>
      <c r="H24" s="0" t="n">
        <v>-14735.88</v>
      </c>
      <c r="I24" s="0" t="n">
        <v>-55027</v>
      </c>
      <c r="J24" s="0" t="n">
        <v>-54577.34</v>
      </c>
      <c r="K24" s="0" t="n">
        <v>55027</v>
      </c>
      <c r="L24" s="0" t="n">
        <v>0.27</v>
      </c>
      <c r="M24" s="0" t="n">
        <v>0.07</v>
      </c>
      <c r="N24" s="0" t="n">
        <v>2.79</v>
      </c>
      <c r="O24" s="0" t="n">
        <v>157377.22</v>
      </c>
      <c r="P24" s="0" t="n">
        <v>11005.4</v>
      </c>
      <c r="Q24" s="0" t="n">
        <v>10915.468</v>
      </c>
      <c r="R24" s="0" t="s">
        <v>22</v>
      </c>
      <c r="S24" s="0" t="s">
        <v>23</v>
      </c>
      <c r="T24" s="0" t="s">
        <v>29</v>
      </c>
      <c r="U24" s="0" t="s">
        <v>30</v>
      </c>
      <c r="V24" s="0" t="s">
        <v>69</v>
      </c>
      <c r="W24" s="0" t="n">
        <v>0</v>
      </c>
      <c r="X24" s="0" t="n">
        <v>1</v>
      </c>
      <c r="Y24" s="0" t="n">
        <v>7640.83</v>
      </c>
      <c r="Z24" s="0" t="n">
        <v>176031</v>
      </c>
      <c r="AA24" s="0" t="s">
        <v>70</v>
      </c>
      <c r="AB24" s="0" t="s">
        <v>32</v>
      </c>
      <c r="AC24" s="0" t="n">
        <v>3</v>
      </c>
      <c r="AD24" s="0" t="n">
        <v>0</v>
      </c>
      <c r="AE24" s="0" t="n">
        <v>-174047.12</v>
      </c>
      <c r="AF24" s="0" t="n">
        <v>-54577.34</v>
      </c>
      <c r="AG24" s="0" t="n">
        <v>1</v>
      </c>
    </row>
    <row r="25" customFormat="false" ht="12.8" hidden="false" customHeight="false" outlineLevel="0" collapsed="false">
      <c r="A25" s="0" t="n">
        <v>24196</v>
      </c>
      <c r="B25" s="0" t="n">
        <v>362</v>
      </c>
      <c r="C25" s="64" t="n">
        <v>36998</v>
      </c>
      <c r="D25" s="64" t="n">
        <v>37316</v>
      </c>
      <c r="E25" s="0" t="n">
        <v>9992868</v>
      </c>
      <c r="F25" s="0" t="s">
        <v>28</v>
      </c>
      <c r="G25" s="0" t="s">
        <v>69</v>
      </c>
      <c r="H25" s="0" t="n">
        <v>565551.8</v>
      </c>
      <c r="I25" s="0" t="n">
        <v>84040</v>
      </c>
      <c r="J25" s="0" t="n">
        <v>83353.25</v>
      </c>
      <c r="K25" s="0" t="n">
        <v>84040</v>
      </c>
      <c r="L25" s="0" t="n">
        <v>6.785</v>
      </c>
      <c r="M25" s="0" t="n">
        <v>0.32</v>
      </c>
      <c r="N25" s="0" t="n">
        <v>2.79</v>
      </c>
      <c r="O25" s="0" t="n">
        <v>-261364.4</v>
      </c>
      <c r="P25" s="0" t="n">
        <v>-308847</v>
      </c>
      <c r="Q25" s="0" t="n">
        <v>-306323.19375</v>
      </c>
      <c r="R25" s="0" t="s">
        <v>31</v>
      </c>
      <c r="S25" s="0" t="s">
        <v>23</v>
      </c>
      <c r="T25" s="0" t="s">
        <v>32</v>
      </c>
      <c r="U25" s="0" t="s">
        <v>30</v>
      </c>
      <c r="V25" s="0" t="s">
        <v>69</v>
      </c>
      <c r="W25" s="0" t="n">
        <v>1</v>
      </c>
      <c r="X25" s="0" t="n">
        <v>1</v>
      </c>
      <c r="Y25" s="0" t="n">
        <v>-321410.13</v>
      </c>
      <c r="Z25" s="0" t="n">
        <v>-324058.24</v>
      </c>
      <c r="AA25" s="0" t="s">
        <v>70</v>
      </c>
      <c r="AB25" s="0" t="s">
        <v>72</v>
      </c>
      <c r="AC25" s="0" t="n">
        <v>3</v>
      </c>
      <c r="AD25" s="0" t="n">
        <v>83353.25</v>
      </c>
      <c r="AE25" s="0" t="n">
        <v>565551.8</v>
      </c>
      <c r="AF25" s="0" t="n">
        <v>83353.25</v>
      </c>
      <c r="AG25" s="0" t="n">
        <v>1</v>
      </c>
      <c r="AH25" s="0" t="s">
        <v>73</v>
      </c>
    </row>
    <row r="26" customFormat="false" ht="12.8" hidden="false" customHeight="false" outlineLevel="0" collapsed="false">
      <c r="A26" s="0" t="n">
        <v>24197</v>
      </c>
      <c r="B26" s="0" t="n">
        <v>362</v>
      </c>
      <c r="C26" s="64" t="n">
        <v>36998</v>
      </c>
      <c r="D26" s="64" t="n">
        <v>37316</v>
      </c>
      <c r="E26" s="0" t="n">
        <v>9992868</v>
      </c>
      <c r="F26" s="0" t="s">
        <v>28</v>
      </c>
      <c r="G26" s="0" t="s">
        <v>69</v>
      </c>
      <c r="H26" s="0" t="n">
        <v>459137.34</v>
      </c>
      <c r="I26" s="0" t="n">
        <v>68227</v>
      </c>
      <c r="J26" s="0" t="n">
        <v>67669.47</v>
      </c>
      <c r="K26" s="0" t="n">
        <v>68227</v>
      </c>
      <c r="L26" s="0" t="n">
        <v>6.785</v>
      </c>
      <c r="M26" s="0" t="n">
        <v>0.32</v>
      </c>
      <c r="N26" s="0" t="n">
        <v>2.79</v>
      </c>
      <c r="O26" s="0" t="n">
        <v>-212185.97</v>
      </c>
      <c r="P26" s="0" t="n">
        <v>-250734.225</v>
      </c>
      <c r="Q26" s="0" t="n">
        <v>-248685.30225</v>
      </c>
      <c r="R26" s="0" t="s">
        <v>31</v>
      </c>
      <c r="S26" s="0" t="s">
        <v>23</v>
      </c>
      <c r="T26" s="0" t="s">
        <v>32</v>
      </c>
      <c r="U26" s="0" t="s">
        <v>30</v>
      </c>
      <c r="V26" s="0" t="s">
        <v>69</v>
      </c>
      <c r="W26" s="0" t="n">
        <v>1</v>
      </c>
      <c r="X26" s="0" t="n">
        <v>1</v>
      </c>
      <c r="Y26" s="0" t="n">
        <v>-260933.47</v>
      </c>
      <c r="Z26" s="0" t="n">
        <v>-263083.31</v>
      </c>
      <c r="AA26" s="0" t="s">
        <v>70</v>
      </c>
      <c r="AB26" s="0" t="s">
        <v>32</v>
      </c>
      <c r="AC26" s="0" t="n">
        <v>3</v>
      </c>
      <c r="AD26" s="0" t="n">
        <v>67669.47</v>
      </c>
      <c r="AE26" s="0" t="n">
        <v>459137.34</v>
      </c>
      <c r="AF26" s="0" t="n">
        <v>67669.47</v>
      </c>
      <c r="AG26" s="0" t="n">
        <v>1</v>
      </c>
      <c r="AH26" s="0" t="s">
        <v>73</v>
      </c>
    </row>
    <row r="27" customFormat="false" ht="12.8" hidden="false" customHeight="false" outlineLevel="0" collapsed="false">
      <c r="A27" s="0" t="n">
        <v>24221</v>
      </c>
      <c r="B27" s="0" t="n">
        <v>415</v>
      </c>
      <c r="C27" s="64" t="n">
        <v>36999</v>
      </c>
      <c r="D27" s="64" t="n">
        <v>37316</v>
      </c>
      <c r="E27" s="0" t="n">
        <v>9993197</v>
      </c>
      <c r="F27" s="0" t="s">
        <v>28</v>
      </c>
      <c r="G27" s="0" t="s">
        <v>69</v>
      </c>
      <c r="H27" s="0" t="n">
        <v>40341.72</v>
      </c>
      <c r="I27" s="0" t="n">
        <v>10993</v>
      </c>
      <c r="J27" s="0" t="n">
        <v>10903.17</v>
      </c>
      <c r="K27" s="0" t="n">
        <v>10993</v>
      </c>
      <c r="L27" s="0" t="n">
        <v>3.7</v>
      </c>
      <c r="M27" s="0" t="n">
        <v>0.32</v>
      </c>
      <c r="N27" s="0" t="n">
        <v>2.79</v>
      </c>
      <c r="O27" s="0" t="n">
        <v>-34188.23</v>
      </c>
      <c r="P27" s="0" t="n">
        <v>-37156.34</v>
      </c>
      <c r="Q27" s="0" t="n">
        <v>-36852.7146</v>
      </c>
      <c r="R27" s="0" t="s">
        <v>22</v>
      </c>
      <c r="S27" s="0" t="s">
        <v>23</v>
      </c>
      <c r="T27" s="0" t="s">
        <v>29</v>
      </c>
      <c r="U27" s="0" t="s">
        <v>30</v>
      </c>
      <c r="V27" s="0" t="s">
        <v>69</v>
      </c>
      <c r="W27" s="0" t="n">
        <v>1</v>
      </c>
      <c r="X27" s="0" t="n">
        <v>1</v>
      </c>
      <c r="Y27" s="0" t="n">
        <v>-38924.31</v>
      </c>
      <c r="Z27" s="0" t="n">
        <v>72872</v>
      </c>
      <c r="AA27" s="0" t="s">
        <v>70</v>
      </c>
      <c r="AB27" s="0" t="s">
        <v>72</v>
      </c>
      <c r="AC27" s="0" t="n">
        <v>3</v>
      </c>
      <c r="AD27" s="0" t="n">
        <v>0</v>
      </c>
      <c r="AE27" s="0" t="n">
        <v>72168.07</v>
      </c>
      <c r="AF27" s="0" t="n">
        <v>10903.17</v>
      </c>
      <c r="AG27" s="0" t="n">
        <v>1</v>
      </c>
      <c r="AH27" s="0" t="s">
        <v>71</v>
      </c>
    </row>
    <row r="28" customFormat="false" ht="12.8" hidden="false" customHeight="false" outlineLevel="0" collapsed="false">
      <c r="A28" s="0" t="n">
        <v>24545</v>
      </c>
      <c r="B28" s="0" t="n">
        <v>415</v>
      </c>
      <c r="C28" s="64" t="n">
        <v>37018</v>
      </c>
      <c r="D28" s="64" t="n">
        <v>37347</v>
      </c>
      <c r="E28" s="0" t="n">
        <v>9993196</v>
      </c>
      <c r="F28" s="0" t="s">
        <v>28</v>
      </c>
      <c r="G28" s="0" t="s">
        <v>69</v>
      </c>
      <c r="H28" s="0" t="n">
        <v>-182198.1</v>
      </c>
      <c r="I28" s="0" t="n">
        <v>-49718</v>
      </c>
      <c r="J28" s="0" t="n">
        <v>-49242.73</v>
      </c>
      <c r="K28" s="0" t="n">
        <v>49718</v>
      </c>
      <c r="L28" s="0" t="n">
        <v>3.7</v>
      </c>
      <c r="M28" s="0" t="n">
        <v>0</v>
      </c>
      <c r="N28" s="0" t="n">
        <v>2.77</v>
      </c>
      <c r="O28" s="0" t="n">
        <v>137718.86</v>
      </c>
      <c r="P28" s="0" t="n">
        <v>183956.6</v>
      </c>
      <c r="Q28" s="0" t="n">
        <v>182198.101</v>
      </c>
      <c r="R28" s="0" t="s">
        <v>22</v>
      </c>
      <c r="S28" s="0" t="s">
        <v>23</v>
      </c>
      <c r="T28" s="0" t="s">
        <v>29</v>
      </c>
      <c r="U28" s="0" t="s">
        <v>30</v>
      </c>
      <c r="V28" s="0" t="s">
        <v>69</v>
      </c>
      <c r="W28" s="0" t="n">
        <v>0</v>
      </c>
      <c r="X28" s="0" t="n">
        <v>1</v>
      </c>
      <c r="Y28" s="0" t="n">
        <v>178258.68</v>
      </c>
      <c r="Z28" s="0" t="n">
        <v>325106</v>
      </c>
      <c r="AA28" s="0" t="s">
        <v>70</v>
      </c>
      <c r="AB28" s="0" t="s">
        <v>32</v>
      </c>
      <c r="AC28" s="0" t="n">
        <v>3</v>
      </c>
      <c r="AD28" s="0" t="n">
        <v>0</v>
      </c>
      <c r="AE28" s="0" t="n">
        <v>-320520.92</v>
      </c>
      <c r="AF28" s="0" t="n">
        <v>-49242.73</v>
      </c>
      <c r="AG28" s="0" t="n">
        <v>1</v>
      </c>
      <c r="AH28" s="0" t="s">
        <v>71</v>
      </c>
    </row>
    <row r="29" customFormat="false" ht="12.8" hidden="false" customHeight="false" outlineLevel="0" collapsed="false">
      <c r="A29" s="0" t="n">
        <v>28050</v>
      </c>
      <c r="B29" s="0" t="n">
        <v>857</v>
      </c>
      <c r="C29" s="64" t="n">
        <v>37140</v>
      </c>
      <c r="D29" s="64" t="n">
        <v>37347</v>
      </c>
      <c r="E29" s="0" t="n">
        <v>9996667</v>
      </c>
      <c r="F29" s="0" t="s">
        <v>28</v>
      </c>
      <c r="G29" s="0" t="s">
        <v>69</v>
      </c>
      <c r="H29" s="0" t="n">
        <v>-10177.97</v>
      </c>
      <c r="I29" s="0" t="n">
        <v>-38060</v>
      </c>
      <c r="J29" s="0" t="n">
        <v>-37696.17</v>
      </c>
      <c r="K29" s="0" t="n">
        <v>38060</v>
      </c>
      <c r="L29" s="0" t="n">
        <v>0.27</v>
      </c>
      <c r="M29" s="0" t="n">
        <v>0</v>
      </c>
      <c r="N29" s="0" t="n">
        <v>2.77</v>
      </c>
      <c r="O29" s="0" t="n">
        <v>105426.2</v>
      </c>
      <c r="P29" s="0" t="n">
        <v>10276.2</v>
      </c>
      <c r="Q29" s="0" t="n">
        <v>10177.9659</v>
      </c>
      <c r="R29" s="0" t="s">
        <v>22</v>
      </c>
      <c r="S29" s="0" t="s">
        <v>23</v>
      </c>
      <c r="T29" s="0" t="s">
        <v>29</v>
      </c>
      <c r="U29" s="0" t="s">
        <v>30</v>
      </c>
      <c r="V29" s="0" t="s">
        <v>69</v>
      </c>
      <c r="W29" s="0" t="n">
        <v>0</v>
      </c>
      <c r="X29" s="0" t="n">
        <v>1</v>
      </c>
      <c r="Y29" s="0" t="n">
        <v>7162.27</v>
      </c>
      <c r="Z29" s="0" t="n">
        <v>118328</v>
      </c>
      <c r="AA29" s="0" t="s">
        <v>70</v>
      </c>
      <c r="AB29" s="0" t="s">
        <v>32</v>
      </c>
      <c r="AC29" s="0" t="n">
        <v>3</v>
      </c>
      <c r="AD29" s="0" t="n">
        <v>0</v>
      </c>
      <c r="AE29" s="0" t="n">
        <v>-116066.51</v>
      </c>
      <c r="AF29" s="0" t="n">
        <v>-37696.17</v>
      </c>
      <c r="AG29" s="0" t="n">
        <v>1</v>
      </c>
    </row>
    <row r="30" customFormat="false" ht="12.8" hidden="false" customHeight="false" outlineLevel="0" collapsed="false">
      <c r="A30" s="0" t="n">
        <v>24196</v>
      </c>
      <c r="B30" s="0" t="n">
        <v>362</v>
      </c>
      <c r="C30" s="64" t="n">
        <v>36998</v>
      </c>
      <c r="D30" s="64" t="n">
        <v>37347</v>
      </c>
      <c r="E30" s="0" t="n">
        <v>9992868</v>
      </c>
      <c r="F30" s="0" t="s">
        <v>28</v>
      </c>
      <c r="G30" s="0" t="s">
        <v>69</v>
      </c>
      <c r="H30" s="0" t="n">
        <v>399814.72</v>
      </c>
      <c r="I30" s="0" t="n">
        <v>59495</v>
      </c>
      <c r="J30" s="0" t="n">
        <v>58926.27</v>
      </c>
      <c r="K30" s="0" t="n">
        <v>59495</v>
      </c>
      <c r="L30" s="0" t="n">
        <v>6.785</v>
      </c>
      <c r="M30" s="0" t="n">
        <v>0.25</v>
      </c>
      <c r="N30" s="0" t="n">
        <v>2.77</v>
      </c>
      <c r="O30" s="0" t="n">
        <v>-179674.9</v>
      </c>
      <c r="P30" s="0" t="n">
        <v>-223998.675</v>
      </c>
      <c r="Q30" s="0" t="n">
        <v>-221857.40655</v>
      </c>
      <c r="R30" s="0" t="s">
        <v>31</v>
      </c>
      <c r="S30" s="0" t="s">
        <v>23</v>
      </c>
      <c r="T30" s="0" t="s">
        <v>32</v>
      </c>
      <c r="U30" s="0" t="s">
        <v>30</v>
      </c>
      <c r="V30" s="0" t="s">
        <v>69</v>
      </c>
      <c r="W30" s="0" t="n">
        <v>1</v>
      </c>
      <c r="X30" s="0" t="n">
        <v>1</v>
      </c>
      <c r="Y30" s="0" t="n">
        <v>-232523.05</v>
      </c>
      <c r="Z30" s="0" t="n">
        <v>-234767.27</v>
      </c>
      <c r="AA30" s="0" t="s">
        <v>70</v>
      </c>
      <c r="AB30" s="0" t="s">
        <v>72</v>
      </c>
      <c r="AC30" s="0" t="n">
        <v>3</v>
      </c>
      <c r="AD30" s="0" t="n">
        <v>58926.27</v>
      </c>
      <c r="AE30" s="0" t="n">
        <v>399814.72</v>
      </c>
      <c r="AF30" s="0" t="n">
        <v>58926.27</v>
      </c>
      <c r="AG30" s="0" t="n">
        <v>1</v>
      </c>
      <c r="AH30" s="0" t="s">
        <v>73</v>
      </c>
    </row>
    <row r="31" customFormat="false" ht="12.8" hidden="false" customHeight="false" outlineLevel="0" collapsed="false">
      <c r="A31" s="0" t="n">
        <v>24197</v>
      </c>
      <c r="B31" s="0" t="n">
        <v>362</v>
      </c>
      <c r="C31" s="64" t="n">
        <v>36998</v>
      </c>
      <c r="D31" s="64" t="n">
        <v>37347</v>
      </c>
      <c r="E31" s="0" t="n">
        <v>9992868</v>
      </c>
      <c r="F31" s="0" t="s">
        <v>28</v>
      </c>
      <c r="G31" s="0" t="s">
        <v>69</v>
      </c>
      <c r="H31" s="0" t="n">
        <v>332593.16</v>
      </c>
      <c r="I31" s="0" t="n">
        <v>49492</v>
      </c>
      <c r="J31" s="0" t="n">
        <v>49018.89</v>
      </c>
      <c r="K31" s="0" t="n">
        <v>49492</v>
      </c>
      <c r="L31" s="0" t="n">
        <v>6.785</v>
      </c>
      <c r="M31" s="0" t="n">
        <v>0.25</v>
      </c>
      <c r="N31" s="0" t="n">
        <v>2.77</v>
      </c>
      <c r="O31" s="0" t="n">
        <v>-149465.84</v>
      </c>
      <c r="P31" s="0" t="n">
        <v>-186337.38</v>
      </c>
      <c r="Q31" s="0" t="n">
        <v>-184556.12085</v>
      </c>
      <c r="R31" s="0" t="s">
        <v>31</v>
      </c>
      <c r="S31" s="0" t="s">
        <v>23</v>
      </c>
      <c r="T31" s="0" t="s">
        <v>32</v>
      </c>
      <c r="U31" s="0" t="s">
        <v>30</v>
      </c>
      <c r="V31" s="0" t="s">
        <v>69</v>
      </c>
      <c r="W31" s="0" t="n">
        <v>1</v>
      </c>
      <c r="X31" s="0" t="n">
        <v>1</v>
      </c>
      <c r="Y31" s="0" t="n">
        <v>-193428.54</v>
      </c>
      <c r="Z31" s="0" t="n">
        <v>-195295.43</v>
      </c>
      <c r="AA31" s="0" t="s">
        <v>70</v>
      </c>
      <c r="AB31" s="0" t="s">
        <v>32</v>
      </c>
      <c r="AC31" s="0" t="n">
        <v>3</v>
      </c>
      <c r="AD31" s="0" t="n">
        <v>49018.89</v>
      </c>
      <c r="AE31" s="0" t="n">
        <v>332593.16</v>
      </c>
      <c r="AF31" s="0" t="n">
        <v>49018.89</v>
      </c>
      <c r="AG31" s="0" t="n">
        <v>1</v>
      </c>
      <c r="AH31" s="0" t="s">
        <v>73</v>
      </c>
    </row>
    <row r="32" customFormat="false" ht="12.8" hidden="false" customHeight="false" outlineLevel="0" collapsed="false">
      <c r="A32" s="0" t="n">
        <v>24221</v>
      </c>
      <c r="B32" s="0" t="n">
        <v>415</v>
      </c>
      <c r="C32" s="64" t="n">
        <v>36999</v>
      </c>
      <c r="D32" s="64" t="n">
        <v>37347</v>
      </c>
      <c r="E32" s="0" t="n">
        <v>9993197</v>
      </c>
      <c r="F32" s="0" t="s">
        <v>28</v>
      </c>
      <c r="G32" s="0" t="s">
        <v>69</v>
      </c>
      <c r="H32" s="0" t="n">
        <v>32256.08</v>
      </c>
      <c r="I32" s="0" t="n">
        <v>8802</v>
      </c>
      <c r="J32" s="0" t="n">
        <v>8717.86</v>
      </c>
      <c r="K32" s="0" t="n">
        <v>8802</v>
      </c>
      <c r="L32" s="0" t="n">
        <v>3.7</v>
      </c>
      <c r="M32" s="0" t="n">
        <v>0.25</v>
      </c>
      <c r="N32" s="0" t="n">
        <v>2.77</v>
      </c>
      <c r="O32" s="0" t="n">
        <v>-26582.04</v>
      </c>
      <c r="P32" s="0" t="n">
        <v>-30366.9</v>
      </c>
      <c r="Q32" s="0" t="n">
        <v>-30076.617</v>
      </c>
      <c r="R32" s="0" t="s">
        <v>22</v>
      </c>
      <c r="S32" s="0" t="s">
        <v>23</v>
      </c>
      <c r="T32" s="0" t="s">
        <v>29</v>
      </c>
      <c r="U32" s="0" t="s">
        <v>30</v>
      </c>
      <c r="V32" s="0" t="s">
        <v>69</v>
      </c>
      <c r="W32" s="0" t="n">
        <v>1</v>
      </c>
      <c r="X32" s="0" t="n">
        <v>1</v>
      </c>
      <c r="Y32" s="0" t="n">
        <v>-31558.65</v>
      </c>
      <c r="Z32" s="0" t="n">
        <v>57556</v>
      </c>
      <c r="AA32" s="0" t="s">
        <v>70</v>
      </c>
      <c r="AB32" s="0" t="s">
        <v>72</v>
      </c>
      <c r="AC32" s="0" t="n">
        <v>3</v>
      </c>
      <c r="AD32" s="0" t="n">
        <v>0</v>
      </c>
      <c r="AE32" s="0" t="n">
        <v>56744.54</v>
      </c>
      <c r="AF32" s="0" t="n">
        <v>8717.86</v>
      </c>
      <c r="AG32" s="0" t="n">
        <v>1</v>
      </c>
      <c r="AH32" s="0" t="s">
        <v>71</v>
      </c>
    </row>
    <row r="33" customFormat="false" ht="12.8" hidden="false" customHeight="false" outlineLevel="0" collapsed="false">
      <c r="A33" s="0" t="n">
        <v>24545</v>
      </c>
      <c r="B33" s="0" t="n">
        <v>415</v>
      </c>
      <c r="C33" s="64" t="n">
        <v>37018</v>
      </c>
      <c r="D33" s="64" t="n">
        <v>37377</v>
      </c>
      <c r="E33" s="0" t="n">
        <v>9993196</v>
      </c>
      <c r="F33" s="0" t="s">
        <v>28</v>
      </c>
      <c r="G33" s="0" t="s">
        <v>69</v>
      </c>
      <c r="H33" s="0" t="n">
        <v>-136680.9</v>
      </c>
      <c r="I33" s="0" t="n">
        <v>-37361</v>
      </c>
      <c r="J33" s="0" t="n">
        <v>-36940.78</v>
      </c>
      <c r="K33" s="0" t="n">
        <v>37361</v>
      </c>
      <c r="L33" s="0" t="n">
        <v>3.7</v>
      </c>
      <c r="M33" s="0" t="n">
        <v>0.01</v>
      </c>
      <c r="N33" s="0" t="n">
        <v>2.82</v>
      </c>
      <c r="O33" s="0" t="n">
        <v>105731.63</v>
      </c>
      <c r="P33" s="0" t="n">
        <v>137862.09</v>
      </c>
      <c r="Q33" s="0" t="n">
        <v>136311.4782</v>
      </c>
      <c r="R33" s="0" t="s">
        <v>22</v>
      </c>
      <c r="S33" s="0" t="s">
        <v>23</v>
      </c>
      <c r="T33" s="0" t="s">
        <v>29</v>
      </c>
      <c r="U33" s="0" t="s">
        <v>30</v>
      </c>
      <c r="V33" s="0" t="s">
        <v>69</v>
      </c>
      <c r="W33" s="0" t="n">
        <v>0</v>
      </c>
      <c r="X33" s="0" t="n">
        <v>1</v>
      </c>
      <c r="Y33" s="0" t="n">
        <v>133356.23</v>
      </c>
      <c r="Z33" s="0" t="n">
        <v>246171</v>
      </c>
      <c r="AA33" s="0" t="s">
        <v>70</v>
      </c>
      <c r="AB33" s="0" t="s">
        <v>32</v>
      </c>
      <c r="AC33" s="0" t="n">
        <v>3</v>
      </c>
      <c r="AD33" s="0" t="n">
        <v>0</v>
      </c>
      <c r="AE33" s="0" t="n">
        <v>-242294.61</v>
      </c>
      <c r="AF33" s="0" t="n">
        <v>-36940.78</v>
      </c>
      <c r="AG33" s="0" t="n">
        <v>1</v>
      </c>
      <c r="AH33" s="0" t="s">
        <v>71</v>
      </c>
    </row>
    <row r="34" customFormat="false" ht="12.8" hidden="false" customHeight="false" outlineLevel="0" collapsed="false">
      <c r="A34" s="0" t="n">
        <v>28050</v>
      </c>
      <c r="B34" s="0" t="n">
        <v>857</v>
      </c>
      <c r="C34" s="64" t="n">
        <v>37140</v>
      </c>
      <c r="D34" s="64" t="n">
        <v>37377</v>
      </c>
      <c r="E34" s="0" t="n">
        <v>9996667</v>
      </c>
      <c r="F34" s="0" t="s">
        <v>28</v>
      </c>
      <c r="G34" s="0" t="s">
        <v>69</v>
      </c>
      <c r="H34" s="0" t="n">
        <v>-7616.46</v>
      </c>
      <c r="I34" s="0" t="n">
        <v>-28530</v>
      </c>
      <c r="J34" s="0" t="n">
        <v>-28209.11</v>
      </c>
      <c r="K34" s="0" t="n">
        <v>28530</v>
      </c>
      <c r="L34" s="0" t="n">
        <v>0.27</v>
      </c>
      <c r="M34" s="0" t="n">
        <v>0.01</v>
      </c>
      <c r="N34" s="0" t="n">
        <v>2.82</v>
      </c>
      <c r="O34" s="0" t="n">
        <v>80739.9</v>
      </c>
      <c r="P34" s="0" t="n">
        <v>7417.8</v>
      </c>
      <c r="Q34" s="0" t="n">
        <v>7334.3686</v>
      </c>
      <c r="R34" s="0" t="s">
        <v>22</v>
      </c>
      <c r="S34" s="0" t="s">
        <v>23</v>
      </c>
      <c r="T34" s="0" t="s">
        <v>29</v>
      </c>
      <c r="U34" s="0" t="s">
        <v>30</v>
      </c>
      <c r="V34" s="0" t="s">
        <v>69</v>
      </c>
      <c r="W34" s="0" t="n">
        <v>0</v>
      </c>
      <c r="X34" s="0" t="n">
        <v>1</v>
      </c>
      <c r="Y34" s="0" t="n">
        <v>5077.64</v>
      </c>
      <c r="Z34" s="0" t="n">
        <v>90126</v>
      </c>
      <c r="AA34" s="0" t="s">
        <v>70</v>
      </c>
      <c r="AB34" s="0" t="s">
        <v>32</v>
      </c>
      <c r="AC34" s="0" t="n">
        <v>3</v>
      </c>
      <c r="AD34" s="0" t="n">
        <v>0</v>
      </c>
      <c r="AE34" s="0" t="n">
        <v>-88266.31</v>
      </c>
      <c r="AF34" s="0" t="n">
        <v>-28209.11</v>
      </c>
      <c r="AG34" s="0" t="n">
        <v>1</v>
      </c>
    </row>
    <row r="35" customFormat="false" ht="12.8" hidden="false" customHeight="false" outlineLevel="0" collapsed="false">
      <c r="A35" s="0" t="n">
        <v>24196</v>
      </c>
      <c r="B35" s="0" t="n">
        <v>362</v>
      </c>
      <c r="C35" s="64" t="n">
        <v>36998</v>
      </c>
      <c r="D35" s="64" t="n">
        <v>37377</v>
      </c>
      <c r="E35" s="0" t="n">
        <v>9992868</v>
      </c>
      <c r="F35" s="0" t="s">
        <v>28</v>
      </c>
      <c r="G35" s="0" t="s">
        <v>69</v>
      </c>
      <c r="H35" s="0" t="n">
        <v>292820.73</v>
      </c>
      <c r="I35" s="0" t="n">
        <v>43648</v>
      </c>
      <c r="J35" s="0" t="n">
        <v>43157.07</v>
      </c>
      <c r="K35" s="0" t="n">
        <v>43648</v>
      </c>
      <c r="L35" s="0" t="n">
        <v>6.785</v>
      </c>
      <c r="M35" s="0" t="n">
        <v>0.26</v>
      </c>
      <c r="N35" s="0" t="n">
        <v>2.82</v>
      </c>
      <c r="O35" s="0" t="n">
        <v>-134435.84</v>
      </c>
      <c r="P35" s="0" t="n">
        <v>-161715.84</v>
      </c>
      <c r="Q35" s="0" t="n">
        <v>-159896.94435</v>
      </c>
      <c r="R35" s="0" t="s">
        <v>31</v>
      </c>
      <c r="S35" s="0" t="s">
        <v>23</v>
      </c>
      <c r="T35" s="0" t="s">
        <v>32</v>
      </c>
      <c r="U35" s="0" t="s">
        <v>30</v>
      </c>
      <c r="V35" s="0" t="s">
        <v>69</v>
      </c>
      <c r="W35" s="0" t="n">
        <v>1</v>
      </c>
      <c r="X35" s="0" t="n">
        <v>1</v>
      </c>
      <c r="Y35" s="0" t="n">
        <v>-168139.95</v>
      </c>
      <c r="Z35" s="0" t="n">
        <v>-170052.61</v>
      </c>
      <c r="AA35" s="0" t="s">
        <v>70</v>
      </c>
      <c r="AB35" s="0" t="s">
        <v>72</v>
      </c>
      <c r="AC35" s="0" t="n">
        <v>3</v>
      </c>
      <c r="AD35" s="0" t="n">
        <v>43157.07</v>
      </c>
      <c r="AE35" s="0" t="n">
        <v>292820.73</v>
      </c>
      <c r="AF35" s="0" t="n">
        <v>43157.07</v>
      </c>
      <c r="AG35" s="0" t="n">
        <v>1</v>
      </c>
      <c r="AH35" s="0" t="s">
        <v>73</v>
      </c>
    </row>
    <row r="36" customFormat="false" ht="12.8" hidden="false" customHeight="false" outlineLevel="0" collapsed="false">
      <c r="A36" s="0" t="n">
        <v>24197</v>
      </c>
      <c r="B36" s="0" t="n">
        <v>362</v>
      </c>
      <c r="C36" s="64" t="n">
        <v>36998</v>
      </c>
      <c r="D36" s="64" t="n">
        <v>37377</v>
      </c>
      <c r="E36" s="0" t="n">
        <v>9992868</v>
      </c>
      <c r="F36" s="0" t="s">
        <v>28</v>
      </c>
      <c r="G36" s="0" t="s">
        <v>69</v>
      </c>
      <c r="H36" s="0" t="n">
        <v>249489.33</v>
      </c>
      <c r="I36" s="0" t="n">
        <v>37189</v>
      </c>
      <c r="J36" s="0" t="n">
        <v>36770.72</v>
      </c>
      <c r="K36" s="0" t="n">
        <v>37189</v>
      </c>
      <c r="L36" s="0" t="n">
        <v>6.785</v>
      </c>
      <c r="M36" s="0" t="n">
        <v>0.26</v>
      </c>
      <c r="N36" s="0" t="n">
        <v>2.82</v>
      </c>
      <c r="O36" s="0" t="n">
        <v>-114542.12</v>
      </c>
      <c r="P36" s="0" t="n">
        <v>-137785.245</v>
      </c>
      <c r="Q36" s="0" t="n">
        <v>-136235.5176</v>
      </c>
      <c r="R36" s="0" t="s">
        <v>31</v>
      </c>
      <c r="S36" s="0" t="s">
        <v>23</v>
      </c>
      <c r="T36" s="0" t="s">
        <v>32</v>
      </c>
      <c r="U36" s="0" t="s">
        <v>30</v>
      </c>
      <c r="V36" s="0" t="s">
        <v>69</v>
      </c>
      <c r="W36" s="0" t="n">
        <v>1</v>
      </c>
      <c r="X36" s="0" t="n">
        <v>1</v>
      </c>
      <c r="Y36" s="0" t="n">
        <v>-143258.72</v>
      </c>
      <c r="Z36" s="0" t="n">
        <v>-144888.34</v>
      </c>
      <c r="AA36" s="0" t="s">
        <v>70</v>
      </c>
      <c r="AB36" s="0" t="s">
        <v>32</v>
      </c>
      <c r="AC36" s="0" t="n">
        <v>3</v>
      </c>
      <c r="AD36" s="0" t="n">
        <v>36770.72</v>
      </c>
      <c r="AE36" s="0" t="n">
        <v>249489.33</v>
      </c>
      <c r="AF36" s="0" t="n">
        <v>36770.72</v>
      </c>
      <c r="AG36" s="0" t="n">
        <v>1</v>
      </c>
      <c r="AH36" s="0" t="s">
        <v>73</v>
      </c>
    </row>
    <row r="37" customFormat="false" ht="12.8" hidden="false" customHeight="false" outlineLevel="0" collapsed="false">
      <c r="A37" s="0" t="n">
        <v>24221</v>
      </c>
      <c r="B37" s="0" t="n">
        <v>415</v>
      </c>
      <c r="C37" s="64" t="n">
        <v>36999</v>
      </c>
      <c r="D37" s="64" t="n">
        <v>37377</v>
      </c>
      <c r="E37" s="0" t="n">
        <v>9993197</v>
      </c>
      <c r="F37" s="0" t="s">
        <v>28</v>
      </c>
      <c r="G37" s="0" t="s">
        <v>69</v>
      </c>
      <c r="H37" s="0" t="n">
        <v>26380.61</v>
      </c>
      <c r="I37" s="0" t="n">
        <v>7211</v>
      </c>
      <c r="J37" s="0" t="n">
        <v>7129.89</v>
      </c>
      <c r="K37" s="0" t="n">
        <v>7211</v>
      </c>
      <c r="L37" s="0" t="n">
        <v>3.7</v>
      </c>
      <c r="M37" s="0" t="n">
        <v>0.26</v>
      </c>
      <c r="N37" s="0" t="n">
        <v>2.82</v>
      </c>
      <c r="O37" s="0" t="n">
        <v>-22209.88</v>
      </c>
      <c r="P37" s="0" t="n">
        <v>-24805.84</v>
      </c>
      <c r="Q37" s="0" t="n">
        <v>-24526.8216</v>
      </c>
      <c r="R37" s="0" t="s">
        <v>22</v>
      </c>
      <c r="S37" s="0" t="s">
        <v>23</v>
      </c>
      <c r="T37" s="0" t="s">
        <v>29</v>
      </c>
      <c r="U37" s="0" t="s">
        <v>30</v>
      </c>
      <c r="V37" s="0" t="s">
        <v>69</v>
      </c>
      <c r="W37" s="0" t="n">
        <v>1</v>
      </c>
      <c r="X37" s="0" t="n">
        <v>1</v>
      </c>
      <c r="Y37" s="0" t="n">
        <v>-25738.92</v>
      </c>
      <c r="Z37" s="0" t="n">
        <v>47513</v>
      </c>
      <c r="AA37" s="0" t="s">
        <v>70</v>
      </c>
      <c r="AB37" s="0" t="s">
        <v>72</v>
      </c>
      <c r="AC37" s="0" t="n">
        <v>3</v>
      </c>
      <c r="AD37" s="0" t="n">
        <v>0</v>
      </c>
      <c r="AE37" s="0" t="n">
        <v>46764.98</v>
      </c>
      <c r="AF37" s="0" t="n">
        <v>7129.89</v>
      </c>
      <c r="AG37" s="0" t="n">
        <v>1</v>
      </c>
      <c r="AH37" s="0" t="s">
        <v>71</v>
      </c>
    </row>
    <row r="38" customFormat="false" ht="12.8" hidden="false" customHeight="false" outlineLevel="0" collapsed="false">
      <c r="A38" s="0" t="n">
        <v>24545</v>
      </c>
      <c r="B38" s="0" t="n">
        <v>415</v>
      </c>
      <c r="C38" s="64" t="n">
        <v>37018</v>
      </c>
      <c r="D38" s="64" t="n">
        <v>37408</v>
      </c>
      <c r="E38" s="0" t="n">
        <v>9993196</v>
      </c>
      <c r="F38" s="0" t="s">
        <v>28</v>
      </c>
      <c r="G38" s="0" t="s">
        <v>69</v>
      </c>
      <c r="H38" s="0" t="n">
        <v>-101686.18</v>
      </c>
      <c r="I38" s="0" t="n">
        <v>-27845</v>
      </c>
      <c r="J38" s="0" t="n">
        <v>-27482.75</v>
      </c>
      <c r="K38" s="0" t="n">
        <v>27845</v>
      </c>
      <c r="L38" s="0" t="n">
        <v>3.7</v>
      </c>
      <c r="M38" s="0" t="n">
        <v>0.09</v>
      </c>
      <c r="N38" s="0" t="n">
        <v>2.87</v>
      </c>
      <c r="O38" s="0" t="n">
        <v>82421.2</v>
      </c>
      <c r="P38" s="0" t="n">
        <v>100520.45</v>
      </c>
      <c r="Q38" s="0" t="n">
        <v>99212.7275</v>
      </c>
      <c r="R38" s="0" t="s">
        <v>22</v>
      </c>
      <c r="S38" s="0" t="s">
        <v>23</v>
      </c>
      <c r="T38" s="0" t="s">
        <v>29</v>
      </c>
      <c r="U38" s="0" t="s">
        <v>30</v>
      </c>
      <c r="V38" s="0" t="s">
        <v>69</v>
      </c>
      <c r="W38" s="0" t="n">
        <v>0</v>
      </c>
      <c r="X38" s="0" t="n">
        <v>1</v>
      </c>
      <c r="Y38" s="0" t="n">
        <v>97014.11</v>
      </c>
      <c r="Z38" s="0" t="n">
        <v>187090</v>
      </c>
      <c r="AA38" s="0" t="s">
        <v>70</v>
      </c>
      <c r="AB38" s="0" t="s">
        <v>32</v>
      </c>
      <c r="AC38" s="0" t="n">
        <v>3</v>
      </c>
      <c r="AD38" s="0" t="n">
        <v>0</v>
      </c>
      <c r="AE38" s="0" t="n">
        <v>-183832.12</v>
      </c>
      <c r="AF38" s="0" t="n">
        <v>-27482.75</v>
      </c>
      <c r="AG38" s="0" t="n">
        <v>1</v>
      </c>
      <c r="AH38" s="0" t="s">
        <v>71</v>
      </c>
    </row>
    <row r="39" customFormat="false" ht="12.8" hidden="false" customHeight="false" outlineLevel="0" collapsed="false">
      <c r="A39" s="0" t="n">
        <v>28050</v>
      </c>
      <c r="B39" s="0" t="n">
        <v>857</v>
      </c>
      <c r="C39" s="64" t="n">
        <v>37140</v>
      </c>
      <c r="D39" s="64" t="n">
        <v>37408</v>
      </c>
      <c r="E39" s="0" t="n">
        <v>9996667</v>
      </c>
      <c r="F39" s="0" t="s">
        <v>28</v>
      </c>
      <c r="G39" s="0" t="s">
        <v>69</v>
      </c>
      <c r="H39" s="0" t="n">
        <v>-5627.42</v>
      </c>
      <c r="I39" s="0" t="n">
        <v>-21117</v>
      </c>
      <c r="J39" s="0" t="n">
        <v>-20842.28</v>
      </c>
      <c r="K39" s="0" t="n">
        <v>21117</v>
      </c>
      <c r="L39" s="0" t="n">
        <v>0.27</v>
      </c>
      <c r="M39" s="0" t="n">
        <v>0.09</v>
      </c>
      <c r="N39" s="0" t="n">
        <v>2.87</v>
      </c>
      <c r="O39" s="0" t="n">
        <v>62506.32</v>
      </c>
      <c r="P39" s="0" t="n">
        <v>3801.06</v>
      </c>
      <c r="Q39" s="0" t="n">
        <v>3751.6104</v>
      </c>
      <c r="R39" s="0" t="s">
        <v>22</v>
      </c>
      <c r="S39" s="0" t="s">
        <v>23</v>
      </c>
      <c r="T39" s="0" t="s">
        <v>29</v>
      </c>
      <c r="U39" s="0" t="s">
        <v>30</v>
      </c>
      <c r="V39" s="0" t="s">
        <v>69</v>
      </c>
      <c r="W39" s="0" t="n">
        <v>0</v>
      </c>
      <c r="X39" s="0" t="n">
        <v>1</v>
      </c>
      <c r="Y39" s="0" t="n">
        <v>2084.23</v>
      </c>
      <c r="Z39" s="0" t="n">
        <v>69453</v>
      </c>
      <c r="AA39" s="0" t="s">
        <v>70</v>
      </c>
      <c r="AB39" s="0" t="s">
        <v>32</v>
      </c>
      <c r="AC39" s="0" t="n">
        <v>3</v>
      </c>
      <c r="AD39" s="0" t="n">
        <v>0</v>
      </c>
      <c r="AE39" s="0" t="n">
        <v>-67924.99</v>
      </c>
      <c r="AF39" s="0" t="n">
        <v>-20842.28</v>
      </c>
      <c r="AG39" s="0" t="n">
        <v>1</v>
      </c>
    </row>
    <row r="40" customFormat="false" ht="12.8" hidden="false" customHeight="false" outlineLevel="0" collapsed="false">
      <c r="A40" s="0" t="n">
        <v>24196</v>
      </c>
      <c r="B40" s="0" t="n">
        <v>362</v>
      </c>
      <c r="C40" s="64" t="n">
        <v>36998</v>
      </c>
      <c r="D40" s="64" t="n">
        <v>37408</v>
      </c>
      <c r="E40" s="0" t="n">
        <v>9992868</v>
      </c>
      <c r="F40" s="0" t="s">
        <v>28</v>
      </c>
      <c r="G40" s="0" t="s">
        <v>69</v>
      </c>
      <c r="H40" s="0" t="n">
        <v>212507.36</v>
      </c>
      <c r="I40" s="0" t="n">
        <v>31733</v>
      </c>
      <c r="J40" s="0" t="n">
        <v>31320.17</v>
      </c>
      <c r="K40" s="0" t="n">
        <v>31733</v>
      </c>
      <c r="L40" s="0" t="n">
        <v>6.785</v>
      </c>
      <c r="M40" s="0" t="n">
        <v>0.34</v>
      </c>
      <c r="N40" s="0" t="n">
        <v>2.87</v>
      </c>
      <c r="O40" s="0" t="n">
        <v>-101862.93</v>
      </c>
      <c r="P40" s="0" t="n">
        <v>-113445.475</v>
      </c>
      <c r="Q40" s="0" t="n">
        <v>-111969.60775</v>
      </c>
      <c r="R40" s="0" t="s">
        <v>31</v>
      </c>
      <c r="S40" s="0" t="s">
        <v>23</v>
      </c>
      <c r="T40" s="0" t="s">
        <v>32</v>
      </c>
      <c r="U40" s="0" t="s">
        <v>30</v>
      </c>
      <c r="V40" s="0" t="s">
        <v>69</v>
      </c>
      <c r="W40" s="0" t="n">
        <v>1</v>
      </c>
      <c r="X40" s="0" t="n">
        <v>1</v>
      </c>
      <c r="Y40" s="0" t="n">
        <v>-117951.76</v>
      </c>
      <c r="Z40" s="0" t="n">
        <v>-119506.48</v>
      </c>
      <c r="AA40" s="0" t="s">
        <v>70</v>
      </c>
      <c r="AB40" s="0" t="s">
        <v>72</v>
      </c>
      <c r="AC40" s="0" t="n">
        <v>3</v>
      </c>
      <c r="AD40" s="0" t="n">
        <v>31320.17</v>
      </c>
      <c r="AE40" s="0" t="n">
        <v>212507.36</v>
      </c>
      <c r="AF40" s="0" t="n">
        <v>31320.17</v>
      </c>
      <c r="AG40" s="0" t="n">
        <v>1</v>
      </c>
      <c r="AH40" s="0" t="s">
        <v>73</v>
      </c>
    </row>
    <row r="41" customFormat="false" ht="12.8" hidden="false" customHeight="false" outlineLevel="0" collapsed="false">
      <c r="A41" s="0" t="n">
        <v>24197</v>
      </c>
      <c r="B41" s="0" t="n">
        <v>362</v>
      </c>
      <c r="C41" s="64" t="n">
        <v>36998</v>
      </c>
      <c r="D41" s="64" t="n">
        <v>37408</v>
      </c>
      <c r="E41" s="0" t="n">
        <v>9992868</v>
      </c>
      <c r="F41" s="0" t="s">
        <v>28</v>
      </c>
      <c r="G41" s="0" t="s">
        <v>69</v>
      </c>
      <c r="H41" s="0" t="n">
        <v>185646.77</v>
      </c>
      <c r="I41" s="0" t="n">
        <v>27722</v>
      </c>
      <c r="J41" s="0" t="n">
        <v>27361.35</v>
      </c>
      <c r="K41" s="0" t="n">
        <v>27722</v>
      </c>
      <c r="L41" s="0" t="n">
        <v>6.785</v>
      </c>
      <c r="M41" s="0" t="n">
        <v>0.34</v>
      </c>
      <c r="N41" s="0" t="n">
        <v>2.87</v>
      </c>
      <c r="O41" s="0" t="n">
        <v>-88987.62</v>
      </c>
      <c r="P41" s="0" t="n">
        <v>-99106.15</v>
      </c>
      <c r="Q41" s="0" t="n">
        <v>-97816.82625</v>
      </c>
      <c r="R41" s="0" t="s">
        <v>31</v>
      </c>
      <c r="S41" s="0" t="s">
        <v>23</v>
      </c>
      <c r="T41" s="0" t="s">
        <v>32</v>
      </c>
      <c r="U41" s="0" t="s">
        <v>30</v>
      </c>
      <c r="V41" s="0" t="s">
        <v>69</v>
      </c>
      <c r="W41" s="0" t="n">
        <v>1</v>
      </c>
      <c r="X41" s="0" t="n">
        <v>1</v>
      </c>
      <c r="Y41" s="0" t="n">
        <v>-103042.85</v>
      </c>
      <c r="Z41" s="0" t="n">
        <v>-104401.05</v>
      </c>
      <c r="AA41" s="0" t="s">
        <v>70</v>
      </c>
      <c r="AB41" s="0" t="s">
        <v>32</v>
      </c>
      <c r="AC41" s="0" t="n">
        <v>3</v>
      </c>
      <c r="AD41" s="0" t="n">
        <v>27361.35</v>
      </c>
      <c r="AE41" s="0" t="n">
        <v>185646.77</v>
      </c>
      <c r="AF41" s="0" t="n">
        <v>27361.35</v>
      </c>
      <c r="AG41" s="0" t="n">
        <v>1</v>
      </c>
      <c r="AH41" s="0" t="s">
        <v>73</v>
      </c>
    </row>
    <row r="42" customFormat="false" ht="12.8" hidden="false" customHeight="false" outlineLevel="0" collapsed="false">
      <c r="A42" s="0" t="n">
        <v>24221</v>
      </c>
      <c r="B42" s="0" t="n">
        <v>415</v>
      </c>
      <c r="C42" s="64" t="n">
        <v>36999</v>
      </c>
      <c r="D42" s="64" t="n">
        <v>37408</v>
      </c>
      <c r="E42" s="0" t="n">
        <v>9993197</v>
      </c>
      <c r="F42" s="0" t="s">
        <v>28</v>
      </c>
      <c r="G42" s="0" t="s">
        <v>69</v>
      </c>
      <c r="H42" s="0" t="n">
        <v>21275.77</v>
      </c>
      <c r="I42" s="0" t="n">
        <v>5826</v>
      </c>
      <c r="J42" s="0" t="n">
        <v>5750.21</v>
      </c>
      <c r="K42" s="0" t="n">
        <v>5826</v>
      </c>
      <c r="L42" s="0" t="n">
        <v>3.7</v>
      </c>
      <c r="M42" s="0" t="n">
        <v>0.34</v>
      </c>
      <c r="N42" s="0" t="n">
        <v>2.87</v>
      </c>
      <c r="O42" s="0" t="n">
        <v>-18701.46</v>
      </c>
      <c r="P42" s="0" t="n">
        <v>-19575.36</v>
      </c>
      <c r="Q42" s="0" t="n">
        <v>-19320.7056</v>
      </c>
      <c r="R42" s="0" t="s">
        <v>22</v>
      </c>
      <c r="S42" s="0" t="s">
        <v>23</v>
      </c>
      <c r="T42" s="0" t="s">
        <v>29</v>
      </c>
      <c r="U42" s="0" t="s">
        <v>30</v>
      </c>
      <c r="V42" s="0" t="s">
        <v>69</v>
      </c>
      <c r="W42" s="0" t="n">
        <v>1</v>
      </c>
      <c r="X42" s="0" t="n">
        <v>1</v>
      </c>
      <c r="Y42" s="0" t="n">
        <v>-20298.23</v>
      </c>
      <c r="Z42" s="0" t="n">
        <v>39144</v>
      </c>
      <c r="AA42" s="0" t="s">
        <v>70</v>
      </c>
      <c r="AB42" s="0" t="s">
        <v>72</v>
      </c>
      <c r="AC42" s="0" t="n">
        <v>3</v>
      </c>
      <c r="AD42" s="0" t="n">
        <v>0</v>
      </c>
      <c r="AE42" s="0" t="n">
        <v>38463.13</v>
      </c>
      <c r="AF42" s="0" t="n">
        <v>5750.21</v>
      </c>
      <c r="AG42" s="0" t="n">
        <v>1</v>
      </c>
      <c r="AH42" s="0" t="s">
        <v>71</v>
      </c>
    </row>
    <row r="43" customFormat="false" ht="12.8" hidden="false" customHeight="false" outlineLevel="0" collapsed="false">
      <c r="A43" s="0" t="n">
        <v>24545</v>
      </c>
      <c r="B43" s="0" t="n">
        <v>415</v>
      </c>
      <c r="C43" s="64" t="n">
        <v>37018</v>
      </c>
      <c r="D43" s="64" t="n">
        <v>37438</v>
      </c>
      <c r="E43" s="0" t="n">
        <v>9993196</v>
      </c>
      <c r="F43" s="0" t="s">
        <v>28</v>
      </c>
      <c r="G43" s="0" t="s">
        <v>69</v>
      </c>
      <c r="H43" s="0" t="n">
        <v>-92435.74</v>
      </c>
      <c r="I43" s="0" t="n">
        <v>-25359</v>
      </c>
      <c r="J43" s="0" t="n">
        <v>-24982.63</v>
      </c>
      <c r="K43" s="0" t="n">
        <v>25359</v>
      </c>
      <c r="L43" s="0" t="n">
        <v>3.7</v>
      </c>
      <c r="M43" s="0" t="n">
        <v>0.22</v>
      </c>
      <c r="N43" s="0" t="n">
        <v>2.93</v>
      </c>
      <c r="O43" s="0" t="n">
        <v>79880.85</v>
      </c>
      <c r="P43" s="0" t="n">
        <v>88249.32</v>
      </c>
      <c r="Q43" s="0" t="n">
        <v>86939.5524</v>
      </c>
      <c r="R43" s="0" t="s">
        <v>22</v>
      </c>
      <c r="S43" s="0" t="s">
        <v>23</v>
      </c>
      <c r="T43" s="0" t="s">
        <v>29</v>
      </c>
      <c r="U43" s="0" t="s">
        <v>30</v>
      </c>
      <c r="V43" s="0" t="s">
        <v>69</v>
      </c>
      <c r="W43" s="0" t="n">
        <v>0</v>
      </c>
      <c r="X43" s="0" t="n">
        <v>1</v>
      </c>
      <c r="Y43" s="0" t="n">
        <v>84940.95</v>
      </c>
      <c r="Z43" s="0" t="n">
        <v>174571</v>
      </c>
      <c r="AA43" s="0" t="s">
        <v>70</v>
      </c>
      <c r="AB43" s="0" t="s">
        <v>32</v>
      </c>
      <c r="AC43" s="0" t="n">
        <v>3</v>
      </c>
      <c r="AD43" s="0" t="n">
        <v>0</v>
      </c>
      <c r="AE43" s="0" t="n">
        <v>-171230.96</v>
      </c>
      <c r="AF43" s="0" t="n">
        <v>-24982.63</v>
      </c>
      <c r="AG43" s="0" t="n">
        <v>1</v>
      </c>
      <c r="AH43" s="0" t="s">
        <v>71</v>
      </c>
    </row>
    <row r="44" customFormat="false" ht="12.8" hidden="false" customHeight="false" outlineLevel="0" collapsed="false">
      <c r="A44" s="0" t="n">
        <v>28050</v>
      </c>
      <c r="B44" s="0" t="n">
        <v>857</v>
      </c>
      <c r="C44" s="64" t="n">
        <v>37140</v>
      </c>
      <c r="D44" s="64" t="n">
        <v>37438</v>
      </c>
      <c r="E44" s="0" t="n">
        <v>9996667</v>
      </c>
      <c r="F44" s="0" t="s">
        <v>28</v>
      </c>
      <c r="G44" s="0" t="s">
        <v>69</v>
      </c>
      <c r="H44" s="0" t="n">
        <v>-5013.96</v>
      </c>
      <c r="I44" s="0" t="n">
        <v>-18850</v>
      </c>
      <c r="J44" s="0" t="n">
        <v>-18570.24</v>
      </c>
      <c r="K44" s="0" t="n">
        <v>18850</v>
      </c>
      <c r="L44" s="0" t="n">
        <v>0.27</v>
      </c>
      <c r="M44" s="0" t="n">
        <v>0.22</v>
      </c>
      <c r="N44" s="0" t="n">
        <v>2.93</v>
      </c>
      <c r="O44" s="0" t="n">
        <v>59377.5</v>
      </c>
      <c r="P44" s="0" t="n">
        <v>942.5</v>
      </c>
      <c r="Q44" s="0" t="n">
        <v>928.512</v>
      </c>
      <c r="R44" s="0" t="s">
        <v>22</v>
      </c>
      <c r="S44" s="0" t="s">
        <v>23</v>
      </c>
      <c r="T44" s="0" t="s">
        <v>29</v>
      </c>
      <c r="U44" s="0" t="s">
        <v>30</v>
      </c>
      <c r="V44" s="0" t="s">
        <v>69</v>
      </c>
      <c r="W44" s="0" t="n">
        <v>0</v>
      </c>
      <c r="X44" s="0" t="n">
        <v>1</v>
      </c>
      <c r="Y44" s="0" t="n">
        <v>-557.11</v>
      </c>
      <c r="Z44" s="0" t="n">
        <v>65107</v>
      </c>
      <c r="AA44" s="0" t="s">
        <v>70</v>
      </c>
      <c r="AB44" s="0" t="s">
        <v>32</v>
      </c>
      <c r="AC44" s="0" t="n">
        <v>3</v>
      </c>
      <c r="AD44" s="0" t="n">
        <v>0</v>
      </c>
      <c r="AE44" s="0" t="n">
        <v>-63584.49</v>
      </c>
      <c r="AF44" s="0" t="n">
        <v>-18570.24</v>
      </c>
      <c r="AG44" s="0" t="n">
        <v>1</v>
      </c>
    </row>
    <row r="45" customFormat="false" ht="12.8" hidden="false" customHeight="false" outlineLevel="0" collapsed="false">
      <c r="A45" s="0" t="n">
        <v>24196</v>
      </c>
      <c r="B45" s="0" t="n">
        <v>362</v>
      </c>
      <c r="C45" s="64" t="n">
        <v>36998</v>
      </c>
      <c r="D45" s="64" t="n">
        <v>37438</v>
      </c>
      <c r="E45" s="0" t="n">
        <v>9992868</v>
      </c>
      <c r="F45" s="0" t="s">
        <v>28</v>
      </c>
      <c r="G45" s="0" t="s">
        <v>69</v>
      </c>
      <c r="H45" s="0" t="n">
        <v>188470.52</v>
      </c>
      <c r="I45" s="0" t="n">
        <v>28196</v>
      </c>
      <c r="J45" s="0" t="n">
        <v>27777.53</v>
      </c>
      <c r="K45" s="0" t="n">
        <v>28196</v>
      </c>
      <c r="L45" s="0" t="n">
        <v>6.785</v>
      </c>
      <c r="M45" s="0" t="n">
        <v>0.47</v>
      </c>
      <c r="N45" s="0" t="n">
        <v>2.93</v>
      </c>
      <c r="O45" s="0" t="n">
        <v>-95866.4</v>
      </c>
      <c r="P45" s="0" t="n">
        <v>-95443.46</v>
      </c>
      <c r="Q45" s="0" t="n">
        <v>-94026.93905</v>
      </c>
      <c r="R45" s="0" t="s">
        <v>31</v>
      </c>
      <c r="S45" s="0" t="s">
        <v>23</v>
      </c>
      <c r="T45" s="0" t="s">
        <v>32</v>
      </c>
      <c r="U45" s="0" t="s">
        <v>30</v>
      </c>
      <c r="V45" s="0" t="s">
        <v>69</v>
      </c>
      <c r="W45" s="0" t="n">
        <v>1</v>
      </c>
      <c r="X45" s="0" t="n">
        <v>1</v>
      </c>
      <c r="Y45" s="0" t="n">
        <v>-100026.88</v>
      </c>
      <c r="Z45" s="0" t="n">
        <v>-101533.8</v>
      </c>
      <c r="AA45" s="0" t="s">
        <v>70</v>
      </c>
      <c r="AB45" s="0" t="s">
        <v>72</v>
      </c>
      <c r="AC45" s="0" t="n">
        <v>3</v>
      </c>
      <c r="AD45" s="0" t="n">
        <v>27777.53</v>
      </c>
      <c r="AE45" s="0" t="n">
        <v>188470.52</v>
      </c>
      <c r="AF45" s="0" t="n">
        <v>27777.53</v>
      </c>
      <c r="AG45" s="0" t="n">
        <v>1</v>
      </c>
      <c r="AH45" s="0" t="s">
        <v>73</v>
      </c>
    </row>
    <row r="46" customFormat="false" ht="12.8" hidden="false" customHeight="false" outlineLevel="0" collapsed="false">
      <c r="A46" s="0" t="n">
        <v>24197</v>
      </c>
      <c r="B46" s="0" t="n">
        <v>362</v>
      </c>
      <c r="C46" s="64" t="n">
        <v>36998</v>
      </c>
      <c r="D46" s="64" t="n">
        <v>37438</v>
      </c>
      <c r="E46" s="0" t="n">
        <v>9992868</v>
      </c>
      <c r="F46" s="0" t="s">
        <v>28</v>
      </c>
      <c r="G46" s="0" t="s">
        <v>69</v>
      </c>
      <c r="H46" s="0" t="n">
        <v>168745.15</v>
      </c>
      <c r="I46" s="0" t="n">
        <v>25245</v>
      </c>
      <c r="J46" s="0" t="n">
        <v>24870.32</v>
      </c>
      <c r="K46" s="0" t="n">
        <v>25245</v>
      </c>
      <c r="L46" s="0" t="n">
        <v>6.785</v>
      </c>
      <c r="M46" s="0" t="n">
        <v>0.47</v>
      </c>
      <c r="N46" s="0" t="n">
        <v>2.93</v>
      </c>
      <c r="O46" s="0" t="n">
        <v>-85833</v>
      </c>
      <c r="P46" s="0" t="n">
        <v>-85454.325</v>
      </c>
      <c r="Q46" s="0" t="n">
        <v>-84186.0332</v>
      </c>
      <c r="R46" s="0" t="s">
        <v>31</v>
      </c>
      <c r="S46" s="0" t="s">
        <v>23</v>
      </c>
      <c r="T46" s="0" t="s">
        <v>32</v>
      </c>
      <c r="U46" s="0" t="s">
        <v>30</v>
      </c>
      <c r="V46" s="0" t="s">
        <v>69</v>
      </c>
      <c r="W46" s="0" t="n">
        <v>1</v>
      </c>
      <c r="X46" s="0" t="n">
        <v>1</v>
      </c>
      <c r="Y46" s="0" t="n">
        <v>-89558.04</v>
      </c>
      <c r="Z46" s="0" t="n">
        <v>-90907.24</v>
      </c>
      <c r="AA46" s="0" t="s">
        <v>70</v>
      </c>
      <c r="AB46" s="0" t="s">
        <v>32</v>
      </c>
      <c r="AC46" s="0" t="n">
        <v>3</v>
      </c>
      <c r="AD46" s="0" t="n">
        <v>24870.32</v>
      </c>
      <c r="AE46" s="0" t="n">
        <v>168745.15</v>
      </c>
      <c r="AF46" s="0" t="n">
        <v>24870.32</v>
      </c>
      <c r="AG46" s="0" t="n">
        <v>1</v>
      </c>
      <c r="AH46" s="0" t="s">
        <v>73</v>
      </c>
    </row>
    <row r="47" customFormat="false" ht="12.8" hidden="false" customHeight="false" outlineLevel="0" collapsed="false">
      <c r="A47" s="0" t="n">
        <v>24221</v>
      </c>
      <c r="B47" s="0" t="n">
        <v>415</v>
      </c>
      <c r="C47" s="64" t="n">
        <v>36999</v>
      </c>
      <c r="D47" s="64" t="n">
        <v>37438</v>
      </c>
      <c r="E47" s="0" t="n">
        <v>9993197</v>
      </c>
      <c r="F47" s="0" t="s">
        <v>28</v>
      </c>
      <c r="G47" s="0" t="s">
        <v>69</v>
      </c>
      <c r="H47" s="0" t="n">
        <v>20780.64</v>
      </c>
      <c r="I47" s="0" t="n">
        <v>5701</v>
      </c>
      <c r="J47" s="0" t="n">
        <v>5616.39</v>
      </c>
      <c r="K47" s="0" t="n">
        <v>5701</v>
      </c>
      <c r="L47" s="0" t="n">
        <v>3.7</v>
      </c>
      <c r="M47" s="0" t="n">
        <v>0.47</v>
      </c>
      <c r="N47" s="0" t="n">
        <v>2.93</v>
      </c>
      <c r="O47" s="0" t="n">
        <v>-19383.4</v>
      </c>
      <c r="P47" s="0" t="n">
        <v>-18414.23</v>
      </c>
      <c r="Q47" s="0" t="n">
        <v>-18140.9397</v>
      </c>
      <c r="R47" s="0" t="s">
        <v>22</v>
      </c>
      <c r="S47" s="0" t="s">
        <v>23</v>
      </c>
      <c r="T47" s="0" t="s">
        <v>29</v>
      </c>
      <c r="U47" s="0" t="s">
        <v>30</v>
      </c>
      <c r="V47" s="0" t="s">
        <v>69</v>
      </c>
      <c r="W47" s="0" t="n">
        <v>1</v>
      </c>
      <c r="X47" s="0" t="n">
        <v>1</v>
      </c>
      <c r="Y47" s="0" t="n">
        <v>-19095.72</v>
      </c>
      <c r="Z47" s="0" t="n">
        <v>39245</v>
      </c>
      <c r="AA47" s="0" t="s">
        <v>70</v>
      </c>
      <c r="AB47" s="0" t="s">
        <v>72</v>
      </c>
      <c r="AC47" s="0" t="n">
        <v>3</v>
      </c>
      <c r="AD47" s="0" t="n">
        <v>0</v>
      </c>
      <c r="AE47" s="0" t="n">
        <v>38494.72</v>
      </c>
      <c r="AF47" s="0" t="n">
        <v>5616.39</v>
      </c>
      <c r="AG47" s="0" t="n">
        <v>1</v>
      </c>
      <c r="AH47" s="0" t="s">
        <v>71</v>
      </c>
    </row>
    <row r="48" customFormat="false" ht="12.8" hidden="false" customHeight="false" outlineLevel="0" collapsed="false">
      <c r="A48" s="0" t="n">
        <v>24545</v>
      </c>
      <c r="B48" s="0" t="n">
        <v>415</v>
      </c>
      <c r="C48" s="64" t="n">
        <v>37018</v>
      </c>
      <c r="D48" s="64" t="n">
        <v>37469</v>
      </c>
      <c r="E48" s="0" t="n">
        <v>9993196</v>
      </c>
      <c r="F48" s="0" t="s">
        <v>28</v>
      </c>
      <c r="G48" s="0" t="s">
        <v>69</v>
      </c>
      <c r="H48" s="0" t="n">
        <v>-88878.47</v>
      </c>
      <c r="I48" s="0" t="n">
        <v>-24436</v>
      </c>
      <c r="J48" s="0" t="n">
        <v>-24021.21</v>
      </c>
      <c r="K48" s="0" t="n">
        <v>24436</v>
      </c>
      <c r="L48" s="0" t="n">
        <v>3.7</v>
      </c>
      <c r="M48" s="0" t="n">
        <v>0.225</v>
      </c>
      <c r="N48" s="0" t="n">
        <v>2.96</v>
      </c>
      <c r="O48" s="0" t="n">
        <v>77828.66</v>
      </c>
      <c r="P48" s="0" t="n">
        <v>84915.1</v>
      </c>
      <c r="Q48" s="0" t="n">
        <v>83473.70475</v>
      </c>
      <c r="R48" s="0" t="s">
        <v>22</v>
      </c>
      <c r="S48" s="0" t="s">
        <v>23</v>
      </c>
      <c r="T48" s="0" t="s">
        <v>29</v>
      </c>
      <c r="U48" s="0" t="s">
        <v>30</v>
      </c>
      <c r="V48" s="0" t="s">
        <v>69</v>
      </c>
      <c r="W48" s="0" t="n">
        <v>0</v>
      </c>
      <c r="X48" s="0" t="n">
        <v>1</v>
      </c>
      <c r="Y48" s="0" t="n">
        <v>81552</v>
      </c>
      <c r="Z48" s="0" t="n">
        <v>169243</v>
      </c>
      <c r="AA48" s="0" t="s">
        <v>70</v>
      </c>
      <c r="AB48" s="0" t="s">
        <v>32</v>
      </c>
      <c r="AC48" s="0" t="n">
        <v>3</v>
      </c>
      <c r="AD48" s="0" t="n">
        <v>0</v>
      </c>
      <c r="AE48" s="0" t="n">
        <v>-165650.25</v>
      </c>
      <c r="AF48" s="0" t="n">
        <v>-24021.21</v>
      </c>
      <c r="AG48" s="0" t="n">
        <v>1</v>
      </c>
      <c r="AH48" s="0" t="s">
        <v>71</v>
      </c>
    </row>
    <row r="49" customFormat="false" ht="12.8" hidden="false" customHeight="false" outlineLevel="0" collapsed="false">
      <c r="A49" s="0" t="n">
        <v>28050</v>
      </c>
      <c r="B49" s="0" t="n">
        <v>857</v>
      </c>
      <c r="C49" s="64" t="n">
        <v>37140</v>
      </c>
      <c r="D49" s="64" t="n">
        <v>37469</v>
      </c>
      <c r="E49" s="0" t="n">
        <v>9996667</v>
      </c>
      <c r="F49" s="0" t="s">
        <v>28</v>
      </c>
      <c r="G49" s="0" t="s">
        <v>69</v>
      </c>
      <c r="H49" s="0" t="n">
        <v>-4794.76</v>
      </c>
      <c r="I49" s="0" t="n">
        <v>-18065</v>
      </c>
      <c r="J49" s="0" t="n">
        <v>-17758.35</v>
      </c>
      <c r="K49" s="0" t="n">
        <v>18065</v>
      </c>
      <c r="L49" s="0" t="n">
        <v>0.27</v>
      </c>
      <c r="M49" s="0" t="n">
        <v>0.225</v>
      </c>
      <c r="N49" s="0" t="n">
        <v>2.96</v>
      </c>
      <c r="O49" s="0" t="n">
        <v>57537.025</v>
      </c>
      <c r="P49" s="0" t="n">
        <v>812.925</v>
      </c>
      <c r="Q49" s="0" t="n">
        <v>799.12575</v>
      </c>
      <c r="R49" s="0" t="s">
        <v>22</v>
      </c>
      <c r="S49" s="0" t="s">
        <v>23</v>
      </c>
      <c r="T49" s="0" t="s">
        <v>29</v>
      </c>
      <c r="U49" s="0" t="s">
        <v>30</v>
      </c>
      <c r="V49" s="0" t="s">
        <v>69</v>
      </c>
      <c r="W49" s="0" t="n">
        <v>0</v>
      </c>
      <c r="X49" s="0" t="n">
        <v>1</v>
      </c>
      <c r="Y49" s="0" t="n">
        <v>-621.54</v>
      </c>
      <c r="Z49" s="0" t="n">
        <v>63155</v>
      </c>
      <c r="AA49" s="0" t="s">
        <v>70</v>
      </c>
      <c r="AB49" s="0" t="s">
        <v>32</v>
      </c>
      <c r="AC49" s="0" t="n">
        <v>3</v>
      </c>
      <c r="AD49" s="0" t="n">
        <v>0</v>
      </c>
      <c r="AE49" s="0" t="n">
        <v>-61550.45</v>
      </c>
      <c r="AF49" s="0" t="n">
        <v>-17758.35</v>
      </c>
      <c r="AG49" s="0" t="n">
        <v>1</v>
      </c>
    </row>
    <row r="50" customFormat="false" ht="12.8" hidden="false" customHeight="false" outlineLevel="0" collapsed="false">
      <c r="A50" s="0" t="n">
        <v>24196</v>
      </c>
      <c r="B50" s="0" t="n">
        <v>362</v>
      </c>
      <c r="C50" s="64" t="n">
        <v>36998</v>
      </c>
      <c r="D50" s="64" t="n">
        <v>37469</v>
      </c>
      <c r="E50" s="0" t="n">
        <v>9992868</v>
      </c>
      <c r="F50" s="0" t="s">
        <v>28</v>
      </c>
      <c r="G50" s="0" t="s">
        <v>69</v>
      </c>
      <c r="H50" s="0" t="n">
        <v>176563.66</v>
      </c>
      <c r="I50" s="0" t="n">
        <v>26472</v>
      </c>
      <c r="J50" s="0" t="n">
        <v>26022.65</v>
      </c>
      <c r="K50" s="0" t="n">
        <v>26472</v>
      </c>
      <c r="L50" s="0" t="n">
        <v>6.785</v>
      </c>
      <c r="M50" s="0" t="n">
        <v>0.475</v>
      </c>
      <c r="N50" s="0" t="n">
        <v>2.96</v>
      </c>
      <c r="O50" s="0" t="n">
        <v>-90931.32</v>
      </c>
      <c r="P50" s="0" t="n">
        <v>-88681.2</v>
      </c>
      <c r="Q50" s="0" t="n">
        <v>-87175.8775</v>
      </c>
      <c r="R50" s="0" t="s">
        <v>31</v>
      </c>
      <c r="S50" s="0" t="s">
        <v>23</v>
      </c>
      <c r="T50" s="0" t="s">
        <v>32</v>
      </c>
      <c r="U50" s="0" t="s">
        <v>30</v>
      </c>
      <c r="V50" s="0" t="s">
        <v>69</v>
      </c>
      <c r="W50" s="0" t="n">
        <v>1</v>
      </c>
      <c r="X50" s="0" t="n">
        <v>1</v>
      </c>
      <c r="Y50" s="0" t="n">
        <v>-92614.6</v>
      </c>
      <c r="Z50" s="0" t="n">
        <v>-94213.85</v>
      </c>
      <c r="AA50" s="0" t="s">
        <v>70</v>
      </c>
      <c r="AB50" s="0" t="s">
        <v>72</v>
      </c>
      <c r="AC50" s="0" t="n">
        <v>3</v>
      </c>
      <c r="AD50" s="0" t="n">
        <v>26022.65</v>
      </c>
      <c r="AE50" s="0" t="n">
        <v>176563.66</v>
      </c>
      <c r="AF50" s="0" t="n">
        <v>26022.65</v>
      </c>
      <c r="AG50" s="0" t="n">
        <v>1</v>
      </c>
      <c r="AH50" s="0" t="s">
        <v>73</v>
      </c>
    </row>
    <row r="51" customFormat="false" ht="12.8" hidden="false" customHeight="false" outlineLevel="0" collapsed="false">
      <c r="A51" s="0" t="n">
        <v>24197</v>
      </c>
      <c r="B51" s="0" t="n">
        <v>362</v>
      </c>
      <c r="C51" s="64" t="n">
        <v>36998</v>
      </c>
      <c r="D51" s="64" t="n">
        <v>37469</v>
      </c>
      <c r="E51" s="0" t="n">
        <v>9992868</v>
      </c>
      <c r="F51" s="0" t="s">
        <v>28</v>
      </c>
      <c r="G51" s="0" t="s">
        <v>69</v>
      </c>
      <c r="H51" s="0" t="n">
        <v>162256.89</v>
      </c>
      <c r="I51" s="0" t="n">
        <v>24327</v>
      </c>
      <c r="J51" s="0" t="n">
        <v>23914.06</v>
      </c>
      <c r="K51" s="0" t="n">
        <v>24327</v>
      </c>
      <c r="L51" s="0" t="n">
        <v>6.785</v>
      </c>
      <c r="M51" s="0" t="n">
        <v>0.475</v>
      </c>
      <c r="N51" s="0" t="n">
        <v>2.96</v>
      </c>
      <c r="O51" s="0" t="n">
        <v>-83563.245</v>
      </c>
      <c r="P51" s="0" t="n">
        <v>-81495.45</v>
      </c>
      <c r="Q51" s="0" t="n">
        <v>-80112.101</v>
      </c>
      <c r="R51" s="0" t="s">
        <v>31</v>
      </c>
      <c r="S51" s="0" t="s">
        <v>23</v>
      </c>
      <c r="T51" s="0" t="s">
        <v>32</v>
      </c>
      <c r="U51" s="0" t="s">
        <v>30</v>
      </c>
      <c r="V51" s="0" t="s">
        <v>69</v>
      </c>
      <c r="W51" s="0" t="n">
        <v>1</v>
      </c>
      <c r="X51" s="0" t="n">
        <v>1</v>
      </c>
      <c r="Y51" s="0" t="n">
        <v>-85110.13</v>
      </c>
      <c r="Z51" s="0" t="n">
        <v>-86579.79</v>
      </c>
      <c r="AA51" s="0" t="s">
        <v>70</v>
      </c>
      <c r="AB51" s="0" t="s">
        <v>32</v>
      </c>
      <c r="AC51" s="0" t="n">
        <v>3</v>
      </c>
      <c r="AD51" s="0" t="n">
        <v>23914.06</v>
      </c>
      <c r="AE51" s="0" t="n">
        <v>162256.89</v>
      </c>
      <c r="AF51" s="0" t="n">
        <v>23914.06</v>
      </c>
      <c r="AG51" s="0" t="n">
        <v>1</v>
      </c>
      <c r="AH51" s="0" t="s">
        <v>73</v>
      </c>
    </row>
    <row r="52" customFormat="false" ht="12.8" hidden="false" customHeight="false" outlineLevel="0" collapsed="false">
      <c r="A52" s="0" t="n">
        <v>24221</v>
      </c>
      <c r="B52" s="0" t="n">
        <v>415</v>
      </c>
      <c r="C52" s="64" t="n">
        <v>36999</v>
      </c>
      <c r="D52" s="64" t="n">
        <v>37469</v>
      </c>
      <c r="E52" s="0" t="n">
        <v>9993197</v>
      </c>
      <c r="F52" s="0" t="s">
        <v>28</v>
      </c>
      <c r="G52" s="0" t="s">
        <v>69</v>
      </c>
      <c r="H52" s="0" t="n">
        <v>21415.8</v>
      </c>
      <c r="I52" s="0" t="n">
        <v>5888</v>
      </c>
      <c r="J52" s="0" t="n">
        <v>5788.05</v>
      </c>
      <c r="K52" s="0" t="n">
        <v>5888</v>
      </c>
      <c r="L52" s="0" t="n">
        <v>3.7</v>
      </c>
      <c r="M52" s="0" t="n">
        <v>0.475</v>
      </c>
      <c r="N52" s="0" t="n">
        <v>2.96</v>
      </c>
      <c r="O52" s="0" t="n">
        <v>-20225.28</v>
      </c>
      <c r="P52" s="0" t="n">
        <v>-18988.8</v>
      </c>
      <c r="Q52" s="0" t="n">
        <v>-18666.46125</v>
      </c>
      <c r="R52" s="0" t="s">
        <v>22</v>
      </c>
      <c r="S52" s="0" t="s">
        <v>23</v>
      </c>
      <c r="T52" s="0" t="s">
        <v>29</v>
      </c>
      <c r="U52" s="0" t="s">
        <v>30</v>
      </c>
      <c r="V52" s="0" t="s">
        <v>69</v>
      </c>
      <c r="W52" s="0" t="n">
        <v>1</v>
      </c>
      <c r="X52" s="0" t="n">
        <v>1</v>
      </c>
      <c r="Y52" s="0" t="n">
        <v>-19650.44</v>
      </c>
      <c r="Z52" s="0" t="n">
        <v>40780</v>
      </c>
      <c r="AA52" s="0" t="s">
        <v>70</v>
      </c>
      <c r="AB52" s="0" t="s">
        <v>72</v>
      </c>
      <c r="AC52" s="0" t="n">
        <v>3</v>
      </c>
      <c r="AD52" s="0" t="n">
        <v>0</v>
      </c>
      <c r="AE52" s="0" t="n">
        <v>39914.42</v>
      </c>
      <c r="AF52" s="0" t="n">
        <v>5788.05</v>
      </c>
      <c r="AG52" s="0" t="n">
        <v>1</v>
      </c>
      <c r="AH52" s="0" t="s">
        <v>71</v>
      </c>
    </row>
    <row r="53" customFormat="false" ht="12.8" hidden="false" customHeight="false" outlineLevel="0" collapsed="false">
      <c r="A53" s="0" t="n">
        <v>24545</v>
      </c>
      <c r="B53" s="0" t="n">
        <v>415</v>
      </c>
      <c r="C53" s="64" t="n">
        <v>37018</v>
      </c>
      <c r="D53" s="64" t="n">
        <v>37500</v>
      </c>
      <c r="E53" s="0" t="n">
        <v>9993196</v>
      </c>
      <c r="F53" s="0" t="s">
        <v>28</v>
      </c>
      <c r="G53" s="0" t="s">
        <v>69</v>
      </c>
      <c r="H53" s="0" t="n">
        <v>-92884.08</v>
      </c>
      <c r="I53" s="0" t="n">
        <v>-25595</v>
      </c>
      <c r="J53" s="0" t="n">
        <v>-25103.81</v>
      </c>
      <c r="K53" s="0" t="n">
        <v>25595</v>
      </c>
      <c r="L53" s="0" t="n">
        <v>3.7</v>
      </c>
      <c r="M53" s="0" t="n">
        <v>0.225</v>
      </c>
      <c r="N53" s="0" t="n">
        <v>2.96</v>
      </c>
      <c r="O53" s="0" t="n">
        <v>81520.075</v>
      </c>
      <c r="P53" s="0" t="n">
        <v>88942.625</v>
      </c>
      <c r="Q53" s="0" t="n">
        <v>87235.73975</v>
      </c>
      <c r="R53" s="0" t="s">
        <v>22</v>
      </c>
      <c r="S53" s="0" t="s">
        <v>23</v>
      </c>
      <c r="T53" s="0" t="s">
        <v>29</v>
      </c>
      <c r="U53" s="0" t="s">
        <v>30</v>
      </c>
      <c r="V53" s="0" t="s">
        <v>69</v>
      </c>
      <c r="W53" s="0" t="n">
        <v>0</v>
      </c>
      <c r="X53" s="0" t="n">
        <v>1</v>
      </c>
      <c r="Y53" s="0" t="n">
        <v>85227.42</v>
      </c>
      <c r="Z53" s="0" t="n">
        <v>177270</v>
      </c>
      <c r="AA53" s="0" t="s">
        <v>70</v>
      </c>
      <c r="AB53" s="0" t="s">
        <v>32</v>
      </c>
      <c r="AC53" s="0" t="n">
        <v>3</v>
      </c>
      <c r="AD53" s="0" t="n">
        <v>0</v>
      </c>
      <c r="AE53" s="0" t="n">
        <v>-173115.85</v>
      </c>
      <c r="AF53" s="0" t="n">
        <v>-25103.81</v>
      </c>
      <c r="AG53" s="0" t="n">
        <v>1</v>
      </c>
      <c r="AH53" s="0" t="s">
        <v>71</v>
      </c>
    </row>
    <row r="54" customFormat="false" ht="12.8" hidden="false" customHeight="false" outlineLevel="0" collapsed="false">
      <c r="A54" s="0" t="n">
        <v>28050</v>
      </c>
      <c r="B54" s="0" t="n">
        <v>857</v>
      </c>
      <c r="C54" s="64" t="n">
        <v>37140</v>
      </c>
      <c r="D54" s="64" t="n">
        <v>37500</v>
      </c>
      <c r="E54" s="0" t="n">
        <v>9996667</v>
      </c>
      <c r="F54" s="0" t="s">
        <v>28</v>
      </c>
      <c r="G54" s="0" t="s">
        <v>69</v>
      </c>
      <c r="H54" s="0" t="n">
        <v>-4978.32</v>
      </c>
      <c r="I54" s="0" t="n">
        <v>-18799</v>
      </c>
      <c r="J54" s="0" t="n">
        <v>-18438.23</v>
      </c>
      <c r="K54" s="0" t="n">
        <v>18799</v>
      </c>
      <c r="L54" s="0" t="n">
        <v>0.27</v>
      </c>
      <c r="M54" s="0" t="n">
        <v>0.225</v>
      </c>
      <c r="N54" s="0" t="n">
        <v>2.96</v>
      </c>
      <c r="O54" s="0" t="n">
        <v>59874.815</v>
      </c>
      <c r="P54" s="0" t="n">
        <v>845.955</v>
      </c>
      <c r="Q54" s="0" t="n">
        <v>829.72035</v>
      </c>
      <c r="R54" s="0" t="s">
        <v>22</v>
      </c>
      <c r="S54" s="0" t="s">
        <v>23</v>
      </c>
      <c r="T54" s="0" t="s">
        <v>29</v>
      </c>
      <c r="U54" s="0" t="s">
        <v>30</v>
      </c>
      <c r="V54" s="0" t="s">
        <v>69</v>
      </c>
      <c r="W54" s="0" t="n">
        <v>0</v>
      </c>
      <c r="X54" s="0" t="n">
        <v>1</v>
      </c>
      <c r="Y54" s="0" t="n">
        <v>-645.34</v>
      </c>
      <c r="Z54" s="0" t="n">
        <v>65721</v>
      </c>
      <c r="AA54" s="0" t="s">
        <v>70</v>
      </c>
      <c r="AB54" s="0" t="s">
        <v>32</v>
      </c>
      <c r="AC54" s="0" t="n">
        <v>3</v>
      </c>
      <c r="AD54" s="0" t="n">
        <v>0</v>
      </c>
      <c r="AE54" s="0" t="n">
        <v>-63906.9</v>
      </c>
      <c r="AF54" s="0" t="n">
        <v>-18438.23</v>
      </c>
      <c r="AG54" s="0" t="n">
        <v>1</v>
      </c>
    </row>
    <row r="55" customFormat="false" ht="12.8" hidden="false" customHeight="false" outlineLevel="0" collapsed="false">
      <c r="A55" s="0" t="n">
        <v>24196</v>
      </c>
      <c r="B55" s="0" t="n">
        <v>362</v>
      </c>
      <c r="C55" s="64" t="n">
        <v>36998</v>
      </c>
      <c r="D55" s="64" t="n">
        <v>37500</v>
      </c>
      <c r="E55" s="0" t="n">
        <v>9992868</v>
      </c>
      <c r="F55" s="0" t="s">
        <v>28</v>
      </c>
      <c r="G55" s="0" t="s">
        <v>69</v>
      </c>
      <c r="H55" s="0" t="n">
        <v>179759.16</v>
      </c>
      <c r="I55" s="0" t="n">
        <v>27012</v>
      </c>
      <c r="J55" s="0" t="n">
        <v>26493.61</v>
      </c>
      <c r="K55" s="0" t="n">
        <v>27012</v>
      </c>
      <c r="L55" s="0" t="n">
        <v>6.785</v>
      </c>
      <c r="M55" s="0" t="n">
        <v>0.475</v>
      </c>
      <c r="N55" s="0" t="n">
        <v>2.96</v>
      </c>
      <c r="O55" s="0" t="n">
        <v>-92786.22</v>
      </c>
      <c r="P55" s="0" t="n">
        <v>-90490.2</v>
      </c>
      <c r="Q55" s="0" t="n">
        <v>-88753.5935</v>
      </c>
      <c r="R55" s="0" t="s">
        <v>31</v>
      </c>
      <c r="S55" s="0" t="s">
        <v>23</v>
      </c>
      <c r="T55" s="0" t="s">
        <v>32</v>
      </c>
      <c r="U55" s="0" t="s">
        <v>30</v>
      </c>
      <c r="V55" s="0" t="s">
        <v>69</v>
      </c>
      <c r="W55" s="0" t="n">
        <v>1</v>
      </c>
      <c r="X55" s="0" t="n">
        <v>1</v>
      </c>
      <c r="Y55" s="0" t="n">
        <v>-94290.77</v>
      </c>
      <c r="Z55" s="0" t="n">
        <v>-96135.71</v>
      </c>
      <c r="AA55" s="0" t="s">
        <v>70</v>
      </c>
      <c r="AB55" s="0" t="s">
        <v>72</v>
      </c>
      <c r="AC55" s="0" t="n">
        <v>3</v>
      </c>
      <c r="AD55" s="0" t="n">
        <v>26493.61</v>
      </c>
      <c r="AE55" s="0" t="n">
        <v>179759.16</v>
      </c>
      <c r="AF55" s="0" t="n">
        <v>26493.61</v>
      </c>
      <c r="AG55" s="0" t="n">
        <v>1</v>
      </c>
      <c r="AH55" s="0" t="s">
        <v>73</v>
      </c>
    </row>
    <row r="56" customFormat="false" ht="12.8" hidden="false" customHeight="false" outlineLevel="0" collapsed="false">
      <c r="A56" s="0" t="n">
        <v>24197</v>
      </c>
      <c r="B56" s="0" t="n">
        <v>362</v>
      </c>
      <c r="C56" s="64" t="n">
        <v>36998</v>
      </c>
      <c r="D56" s="64" t="n">
        <v>37500</v>
      </c>
      <c r="E56" s="0" t="n">
        <v>9992868</v>
      </c>
      <c r="F56" s="0" t="s">
        <v>28</v>
      </c>
      <c r="G56" s="0" t="s">
        <v>69</v>
      </c>
      <c r="H56" s="0" t="n">
        <v>169597.3</v>
      </c>
      <c r="I56" s="0" t="n">
        <v>25485</v>
      </c>
      <c r="J56" s="0" t="n">
        <v>24995.92</v>
      </c>
      <c r="K56" s="0" t="n">
        <v>25485</v>
      </c>
      <c r="L56" s="0" t="n">
        <v>6.785</v>
      </c>
      <c r="M56" s="0" t="n">
        <v>0.475</v>
      </c>
      <c r="N56" s="0" t="n">
        <v>2.96</v>
      </c>
      <c r="O56" s="0" t="n">
        <v>-87540.975</v>
      </c>
      <c r="P56" s="0" t="n">
        <v>-85374.75</v>
      </c>
      <c r="Q56" s="0" t="n">
        <v>-83736.332</v>
      </c>
      <c r="R56" s="0" t="s">
        <v>31</v>
      </c>
      <c r="S56" s="0" t="s">
        <v>23</v>
      </c>
      <c r="T56" s="0" t="s">
        <v>32</v>
      </c>
      <c r="U56" s="0" t="s">
        <v>30</v>
      </c>
      <c r="V56" s="0" t="s">
        <v>69</v>
      </c>
      <c r="W56" s="0" t="n">
        <v>1</v>
      </c>
      <c r="X56" s="0" t="n">
        <v>1</v>
      </c>
      <c r="Y56" s="0" t="n">
        <v>-88960.47</v>
      </c>
      <c r="Z56" s="0" t="n">
        <v>-90701.11</v>
      </c>
      <c r="AA56" s="0" t="s">
        <v>70</v>
      </c>
      <c r="AB56" s="0" t="s">
        <v>32</v>
      </c>
      <c r="AC56" s="0" t="n">
        <v>3</v>
      </c>
      <c r="AD56" s="0" t="n">
        <v>24995.92</v>
      </c>
      <c r="AE56" s="0" t="n">
        <v>169597.3</v>
      </c>
      <c r="AF56" s="0" t="n">
        <v>24995.92</v>
      </c>
      <c r="AG56" s="0" t="n">
        <v>1</v>
      </c>
      <c r="AH56" s="0" t="s">
        <v>73</v>
      </c>
    </row>
    <row r="57" customFormat="false" ht="12.8" hidden="false" customHeight="false" outlineLevel="0" collapsed="false">
      <c r="A57" s="0" t="n">
        <v>24221</v>
      </c>
      <c r="B57" s="0" t="n">
        <v>415</v>
      </c>
      <c r="C57" s="64" t="n">
        <v>36999</v>
      </c>
      <c r="D57" s="64" t="n">
        <v>37500</v>
      </c>
      <c r="E57" s="0" t="n">
        <v>9993197</v>
      </c>
      <c r="F57" s="0" t="s">
        <v>28</v>
      </c>
      <c r="G57" s="0" t="s">
        <v>69</v>
      </c>
      <c r="H57" s="0" t="n">
        <v>23857</v>
      </c>
      <c r="I57" s="0" t="n">
        <v>6574</v>
      </c>
      <c r="J57" s="0" t="n">
        <v>6447.84</v>
      </c>
      <c r="K57" s="0" t="n">
        <v>6574</v>
      </c>
      <c r="L57" s="0" t="n">
        <v>3.7</v>
      </c>
      <c r="M57" s="0" t="n">
        <v>0.475</v>
      </c>
      <c r="N57" s="0" t="n">
        <v>2.96</v>
      </c>
      <c r="O57" s="0" t="n">
        <v>-22581.69</v>
      </c>
      <c r="P57" s="0" t="n">
        <v>-21201.15</v>
      </c>
      <c r="Q57" s="0" t="n">
        <v>-20794.284</v>
      </c>
      <c r="R57" s="0" t="s">
        <v>22</v>
      </c>
      <c r="S57" s="0" t="s">
        <v>23</v>
      </c>
      <c r="T57" s="0" t="s">
        <v>29</v>
      </c>
      <c r="U57" s="0" t="s">
        <v>30</v>
      </c>
      <c r="V57" s="0" t="s">
        <v>69</v>
      </c>
      <c r="W57" s="0" t="n">
        <v>1</v>
      </c>
      <c r="X57" s="0" t="n">
        <v>1</v>
      </c>
      <c r="Y57" s="0" t="n">
        <v>-21890.41</v>
      </c>
      <c r="Z57" s="0" t="n">
        <v>45531</v>
      </c>
      <c r="AA57" s="0" t="s">
        <v>70</v>
      </c>
      <c r="AB57" s="0" t="s">
        <v>72</v>
      </c>
      <c r="AC57" s="0" t="n">
        <v>3</v>
      </c>
      <c r="AD57" s="0" t="n">
        <v>0</v>
      </c>
      <c r="AE57" s="0" t="n">
        <v>44464.29</v>
      </c>
      <c r="AF57" s="0" t="n">
        <v>6447.84</v>
      </c>
      <c r="AG57" s="0" t="n">
        <v>1</v>
      </c>
      <c r="AH57" s="0" t="s">
        <v>71</v>
      </c>
    </row>
    <row r="58" customFormat="false" ht="12.8" hidden="false" customHeight="false" outlineLevel="0" collapsed="false">
      <c r="A58" s="0" t="n">
        <v>24545</v>
      </c>
      <c r="B58" s="0" t="n">
        <v>415</v>
      </c>
      <c r="C58" s="64" t="n">
        <v>37018</v>
      </c>
      <c r="D58" s="64" t="n">
        <v>37530</v>
      </c>
      <c r="E58" s="0" t="n">
        <v>9993196</v>
      </c>
      <c r="F58" s="0" t="s">
        <v>28</v>
      </c>
      <c r="G58" s="0" t="s">
        <v>69</v>
      </c>
      <c r="H58" s="0" t="n">
        <v>-126231.35</v>
      </c>
      <c r="I58" s="0" t="n">
        <v>-34866</v>
      </c>
      <c r="J58" s="0" t="n">
        <v>-34116.58</v>
      </c>
      <c r="K58" s="0" t="n">
        <v>34866</v>
      </c>
      <c r="L58" s="0" t="n">
        <v>3.7</v>
      </c>
      <c r="M58" s="0" t="n">
        <v>0.115</v>
      </c>
      <c r="N58" s="0" t="n">
        <v>2.96</v>
      </c>
      <c r="O58" s="0" t="n">
        <v>107212.95</v>
      </c>
      <c r="P58" s="0" t="n">
        <v>124994.61</v>
      </c>
      <c r="Q58" s="0" t="n">
        <v>122307.9393</v>
      </c>
      <c r="R58" s="0" t="s">
        <v>22</v>
      </c>
      <c r="S58" s="0" t="s">
        <v>23</v>
      </c>
      <c r="T58" s="0" t="s">
        <v>29</v>
      </c>
      <c r="U58" s="0" t="s">
        <v>30</v>
      </c>
      <c r="V58" s="0" t="s">
        <v>69</v>
      </c>
      <c r="W58" s="0" t="n">
        <v>0</v>
      </c>
      <c r="X58" s="0" t="n">
        <v>1</v>
      </c>
      <c r="Y58" s="0" t="n">
        <v>119578.61</v>
      </c>
      <c r="Z58" s="0" t="n">
        <v>238518</v>
      </c>
      <c r="AA58" s="0" t="s">
        <v>70</v>
      </c>
      <c r="AB58" s="0" t="s">
        <v>32</v>
      </c>
      <c r="AC58" s="0" t="n">
        <v>3</v>
      </c>
      <c r="AD58" s="0" t="n">
        <v>0</v>
      </c>
      <c r="AE58" s="0" t="n">
        <v>-232368.03</v>
      </c>
      <c r="AF58" s="0" t="n">
        <v>-34116.58</v>
      </c>
      <c r="AG58" s="0" t="n">
        <v>1</v>
      </c>
      <c r="AH58" s="0" t="s">
        <v>71</v>
      </c>
    </row>
    <row r="59" customFormat="false" ht="12.8" hidden="false" customHeight="false" outlineLevel="0" collapsed="false">
      <c r="A59" s="0" t="n">
        <v>28050</v>
      </c>
      <c r="B59" s="0" t="n">
        <v>857</v>
      </c>
      <c r="C59" s="64" t="n">
        <v>37140</v>
      </c>
      <c r="D59" s="64" t="n">
        <v>37530</v>
      </c>
      <c r="E59" s="0" t="n">
        <v>9996667</v>
      </c>
      <c r="F59" s="0" t="s">
        <v>28</v>
      </c>
      <c r="G59" s="0" t="s">
        <v>69</v>
      </c>
      <c r="H59" s="0" t="n">
        <v>-6651.94</v>
      </c>
      <c r="I59" s="0" t="n">
        <v>-25178</v>
      </c>
      <c r="J59" s="0" t="n">
        <v>-24636.82</v>
      </c>
      <c r="K59" s="0" t="n">
        <v>25178</v>
      </c>
      <c r="L59" s="0" t="n">
        <v>0.27</v>
      </c>
      <c r="M59" s="0" t="n">
        <v>0.115</v>
      </c>
      <c r="N59" s="0" t="n">
        <v>2.96</v>
      </c>
      <c r="O59" s="0" t="n">
        <v>77422.35</v>
      </c>
      <c r="P59" s="0" t="n">
        <v>3902.59</v>
      </c>
      <c r="Q59" s="0" t="n">
        <v>3818.7071</v>
      </c>
      <c r="R59" s="0" t="s">
        <v>22</v>
      </c>
      <c r="S59" s="0" t="s">
        <v>23</v>
      </c>
      <c r="T59" s="0" t="s">
        <v>29</v>
      </c>
      <c r="U59" s="0" t="s">
        <v>30</v>
      </c>
      <c r="V59" s="0" t="s">
        <v>69</v>
      </c>
      <c r="W59" s="0" t="n">
        <v>0</v>
      </c>
      <c r="X59" s="0" t="n">
        <v>1</v>
      </c>
      <c r="Y59" s="0" t="n">
        <v>1847.76</v>
      </c>
      <c r="Z59" s="0" t="n">
        <v>85882</v>
      </c>
      <c r="AA59" s="0" t="s">
        <v>70</v>
      </c>
      <c r="AB59" s="0" t="s">
        <v>32</v>
      </c>
      <c r="AC59" s="0" t="n">
        <v>3</v>
      </c>
      <c r="AD59" s="0" t="n">
        <v>0</v>
      </c>
      <c r="AE59" s="0" t="n">
        <v>-83297.08</v>
      </c>
      <c r="AF59" s="0" t="n">
        <v>-24636.82</v>
      </c>
      <c r="AG59" s="0" t="n">
        <v>1</v>
      </c>
    </row>
    <row r="60" customFormat="false" ht="12.8" hidden="false" customHeight="false" outlineLevel="0" collapsed="false">
      <c r="A60" s="0" t="n">
        <v>24196</v>
      </c>
      <c r="B60" s="0" t="n">
        <v>362</v>
      </c>
      <c r="C60" s="64" t="n">
        <v>36998</v>
      </c>
      <c r="D60" s="64" t="n">
        <v>37530</v>
      </c>
      <c r="E60" s="0" t="n">
        <v>9992868</v>
      </c>
      <c r="F60" s="0" t="s">
        <v>28</v>
      </c>
      <c r="G60" s="0" t="s">
        <v>69</v>
      </c>
      <c r="H60" s="0" t="n">
        <v>238013.93</v>
      </c>
      <c r="I60" s="0" t="n">
        <v>35850</v>
      </c>
      <c r="J60" s="0" t="n">
        <v>35079.43</v>
      </c>
      <c r="K60" s="0" t="n">
        <v>35850</v>
      </c>
      <c r="L60" s="0" t="n">
        <v>6.785</v>
      </c>
      <c r="M60" s="0" t="n">
        <v>0.365</v>
      </c>
      <c r="N60" s="0" t="n">
        <v>2.96</v>
      </c>
      <c r="O60" s="0" t="n">
        <v>-119201.25</v>
      </c>
      <c r="P60" s="0" t="n">
        <v>-124041</v>
      </c>
      <c r="Q60" s="0" t="n">
        <v>-121374.8278</v>
      </c>
      <c r="R60" s="0" t="s">
        <v>31</v>
      </c>
      <c r="S60" s="0" t="s">
        <v>23</v>
      </c>
      <c r="T60" s="0" t="s">
        <v>32</v>
      </c>
      <c r="U60" s="0" t="s">
        <v>30</v>
      </c>
      <c r="V60" s="0" t="s">
        <v>69</v>
      </c>
      <c r="W60" s="0" t="n">
        <v>1</v>
      </c>
      <c r="X60" s="0" t="n">
        <v>1</v>
      </c>
      <c r="Y60" s="0" t="n">
        <v>-127829.44</v>
      </c>
      <c r="Z60" s="0" t="n">
        <v>-130637.4</v>
      </c>
      <c r="AA60" s="0" t="s">
        <v>70</v>
      </c>
      <c r="AB60" s="0" t="s">
        <v>72</v>
      </c>
      <c r="AC60" s="0" t="n">
        <v>3</v>
      </c>
      <c r="AD60" s="0" t="n">
        <v>35079.43</v>
      </c>
      <c r="AE60" s="0" t="n">
        <v>238013.93</v>
      </c>
      <c r="AF60" s="0" t="n">
        <v>35079.43</v>
      </c>
      <c r="AG60" s="0" t="n">
        <v>1</v>
      </c>
      <c r="AH60" s="0" t="s">
        <v>73</v>
      </c>
    </row>
    <row r="61" customFormat="false" ht="12.8" hidden="false" customHeight="false" outlineLevel="0" collapsed="false">
      <c r="A61" s="0" t="n">
        <v>24197</v>
      </c>
      <c r="B61" s="0" t="n">
        <v>362</v>
      </c>
      <c r="C61" s="64" t="n">
        <v>36998</v>
      </c>
      <c r="D61" s="64" t="n">
        <v>37530</v>
      </c>
      <c r="E61" s="0" t="n">
        <v>9992868</v>
      </c>
      <c r="F61" s="0" t="s">
        <v>28</v>
      </c>
      <c r="G61" s="0" t="s">
        <v>69</v>
      </c>
      <c r="H61" s="0" t="n">
        <v>230465.21</v>
      </c>
      <c r="I61" s="0" t="n">
        <v>34713</v>
      </c>
      <c r="J61" s="0" t="n">
        <v>33966.87</v>
      </c>
      <c r="K61" s="0" t="n">
        <v>34713</v>
      </c>
      <c r="L61" s="0" t="n">
        <v>6.785</v>
      </c>
      <c r="M61" s="0" t="n">
        <v>0.365</v>
      </c>
      <c r="N61" s="0" t="n">
        <v>2.96</v>
      </c>
      <c r="O61" s="0" t="n">
        <v>-115420.725</v>
      </c>
      <c r="P61" s="0" t="n">
        <v>-120106.98</v>
      </c>
      <c r="Q61" s="0" t="n">
        <v>-117525.3702</v>
      </c>
      <c r="R61" s="0" t="s">
        <v>31</v>
      </c>
      <c r="S61" s="0" t="s">
        <v>23</v>
      </c>
      <c r="T61" s="0" t="s">
        <v>32</v>
      </c>
      <c r="U61" s="0" t="s">
        <v>30</v>
      </c>
      <c r="V61" s="0" t="s">
        <v>69</v>
      </c>
      <c r="W61" s="0" t="n">
        <v>1</v>
      </c>
      <c r="X61" s="0" t="n">
        <v>1</v>
      </c>
      <c r="Y61" s="0" t="n">
        <v>-123775.27</v>
      </c>
      <c r="Z61" s="0" t="n">
        <v>-126494.17</v>
      </c>
      <c r="AA61" s="0" t="s">
        <v>70</v>
      </c>
      <c r="AB61" s="0" t="s">
        <v>32</v>
      </c>
      <c r="AC61" s="0" t="n">
        <v>3</v>
      </c>
      <c r="AD61" s="0" t="n">
        <v>33966.87</v>
      </c>
      <c r="AE61" s="0" t="n">
        <v>230465.21</v>
      </c>
      <c r="AF61" s="0" t="n">
        <v>33966.87</v>
      </c>
      <c r="AG61" s="0" t="n">
        <v>1</v>
      </c>
      <c r="AH61" s="0" t="s">
        <v>73</v>
      </c>
    </row>
    <row r="62" customFormat="false" ht="12.8" hidden="false" customHeight="false" outlineLevel="0" collapsed="false">
      <c r="A62" s="0" t="n">
        <v>24221</v>
      </c>
      <c r="B62" s="0" t="n">
        <v>415</v>
      </c>
      <c r="C62" s="64" t="n">
        <v>36999</v>
      </c>
      <c r="D62" s="64" t="n">
        <v>37530</v>
      </c>
      <c r="E62" s="0" t="n">
        <v>9993197</v>
      </c>
      <c r="F62" s="0" t="s">
        <v>28</v>
      </c>
      <c r="G62" s="0" t="s">
        <v>69</v>
      </c>
      <c r="H62" s="0" t="n">
        <v>34343.79</v>
      </c>
      <c r="I62" s="0" t="n">
        <v>9486</v>
      </c>
      <c r="J62" s="0" t="n">
        <v>9282.11</v>
      </c>
      <c r="K62" s="0" t="n">
        <v>9486</v>
      </c>
      <c r="L62" s="0" t="n">
        <v>3.7</v>
      </c>
      <c r="M62" s="0" t="n">
        <v>0.365</v>
      </c>
      <c r="N62" s="0" t="n">
        <v>2.96</v>
      </c>
      <c r="O62" s="0" t="n">
        <v>-31540.95</v>
      </c>
      <c r="P62" s="0" t="n">
        <v>-31635.81</v>
      </c>
      <c r="Q62" s="0" t="n">
        <v>-30955.83685</v>
      </c>
      <c r="R62" s="0" t="s">
        <v>22</v>
      </c>
      <c r="S62" s="0" t="s">
        <v>23</v>
      </c>
      <c r="T62" s="0" t="s">
        <v>29</v>
      </c>
      <c r="U62" s="0" t="s">
        <v>30</v>
      </c>
      <c r="V62" s="0" t="s">
        <v>69</v>
      </c>
      <c r="W62" s="0" t="n">
        <v>1</v>
      </c>
      <c r="X62" s="0" t="n">
        <v>1</v>
      </c>
      <c r="Y62" s="0" t="n">
        <v>-32533.78</v>
      </c>
      <c r="Z62" s="0" t="n">
        <v>64893</v>
      </c>
      <c r="AA62" s="0" t="s">
        <v>70</v>
      </c>
      <c r="AB62" s="0" t="s">
        <v>72</v>
      </c>
      <c r="AC62" s="0" t="n">
        <v>3</v>
      </c>
      <c r="AD62" s="0" t="n">
        <v>0</v>
      </c>
      <c r="AE62" s="0" t="n">
        <v>63220.42</v>
      </c>
      <c r="AF62" s="0" t="n">
        <v>9282.11</v>
      </c>
      <c r="AG62" s="0" t="n">
        <v>1</v>
      </c>
      <c r="AH62" s="0" t="s">
        <v>71</v>
      </c>
    </row>
    <row r="63" customFormat="false" ht="12.8" hidden="false" customHeight="false" outlineLevel="0" collapsed="false">
      <c r="A63" s="0" t="n">
        <v>24545</v>
      </c>
      <c r="B63" s="0" t="n">
        <v>415</v>
      </c>
      <c r="C63" s="64" t="n">
        <v>37018</v>
      </c>
      <c r="D63" s="64" t="n">
        <v>37561</v>
      </c>
      <c r="E63" s="0" t="n">
        <v>9993196</v>
      </c>
      <c r="F63" s="0" t="s">
        <v>28</v>
      </c>
      <c r="G63" s="0" t="s">
        <v>69</v>
      </c>
      <c r="H63" s="0" t="n">
        <v>-285511</v>
      </c>
      <c r="I63" s="0" t="n">
        <v>-79070</v>
      </c>
      <c r="J63" s="0" t="n">
        <v>-77165.14</v>
      </c>
      <c r="K63" s="0" t="n">
        <v>79070</v>
      </c>
      <c r="L63" s="0" t="n">
        <v>3.7</v>
      </c>
      <c r="M63" s="0" t="n">
        <v>0.14</v>
      </c>
      <c r="N63" s="0" t="n">
        <v>3.17</v>
      </c>
      <c r="O63" s="0" t="n">
        <v>261721.7</v>
      </c>
      <c r="P63" s="0" t="n">
        <v>281489.2</v>
      </c>
      <c r="Q63" s="0" t="n">
        <v>274707.8984</v>
      </c>
      <c r="R63" s="0" t="s">
        <v>22</v>
      </c>
      <c r="S63" s="0" t="s">
        <v>23</v>
      </c>
      <c r="T63" s="0" t="s">
        <v>29</v>
      </c>
      <c r="U63" s="0" t="s">
        <v>30</v>
      </c>
      <c r="V63" s="0" t="s">
        <v>69</v>
      </c>
      <c r="W63" s="0" t="n">
        <v>0</v>
      </c>
      <c r="X63" s="0" t="n">
        <v>1</v>
      </c>
      <c r="Y63" s="0" t="n">
        <v>267763.02</v>
      </c>
      <c r="Z63" s="0" t="n">
        <v>559103</v>
      </c>
      <c r="AA63" s="0" t="s">
        <v>70</v>
      </c>
      <c r="AB63" s="0" t="s">
        <v>32</v>
      </c>
      <c r="AC63" s="0" t="n">
        <v>3</v>
      </c>
      <c r="AD63" s="0" t="n">
        <v>0</v>
      </c>
      <c r="AE63" s="0" t="n">
        <v>-542548.07</v>
      </c>
      <c r="AF63" s="0" t="n">
        <v>-77165.14</v>
      </c>
      <c r="AG63" s="0" t="n">
        <v>1</v>
      </c>
      <c r="AH63" s="0" t="s">
        <v>71</v>
      </c>
    </row>
    <row r="64" customFormat="false" ht="12.8" hidden="false" customHeight="false" outlineLevel="0" collapsed="false">
      <c r="A64" s="0" t="n">
        <v>28050</v>
      </c>
      <c r="B64" s="0" t="n">
        <v>857</v>
      </c>
      <c r="C64" s="64" t="n">
        <v>37140</v>
      </c>
      <c r="D64" s="64" t="n">
        <v>37561</v>
      </c>
      <c r="E64" s="0" t="n">
        <v>9996667</v>
      </c>
      <c r="F64" s="0" t="s">
        <v>28</v>
      </c>
      <c r="G64" s="0" t="s">
        <v>69</v>
      </c>
      <c r="H64" s="0" t="n">
        <v>-15429.5</v>
      </c>
      <c r="I64" s="0" t="n">
        <v>-58557</v>
      </c>
      <c r="J64" s="0" t="n">
        <v>-57146.31</v>
      </c>
      <c r="K64" s="0" t="n">
        <v>58557</v>
      </c>
      <c r="L64" s="0" t="n">
        <v>0.27</v>
      </c>
      <c r="M64" s="0" t="n">
        <v>0.14</v>
      </c>
      <c r="N64" s="0" t="n">
        <v>3.17</v>
      </c>
      <c r="O64" s="0" t="n">
        <v>193823.67</v>
      </c>
      <c r="P64" s="0" t="n">
        <v>7612.41</v>
      </c>
      <c r="Q64" s="0" t="n">
        <v>7429.0203</v>
      </c>
      <c r="R64" s="0" t="s">
        <v>22</v>
      </c>
      <c r="S64" s="0" t="s">
        <v>23</v>
      </c>
      <c r="T64" s="0" t="s">
        <v>29</v>
      </c>
      <c r="U64" s="0" t="s">
        <v>30</v>
      </c>
      <c r="V64" s="0" t="s">
        <v>69</v>
      </c>
      <c r="W64" s="0" t="n">
        <v>0</v>
      </c>
      <c r="X64" s="0" t="n">
        <v>1</v>
      </c>
      <c r="Y64" s="0" t="n">
        <v>2285.85</v>
      </c>
      <c r="Z64" s="0" t="n">
        <v>213206</v>
      </c>
      <c r="AA64" s="0" t="s">
        <v>70</v>
      </c>
      <c r="AB64" s="0" t="s">
        <v>32</v>
      </c>
      <c r="AC64" s="0" t="n">
        <v>3</v>
      </c>
      <c r="AD64" s="0" t="n">
        <v>0</v>
      </c>
      <c r="AE64" s="0" t="n">
        <v>-205783.87</v>
      </c>
      <c r="AF64" s="0" t="n">
        <v>-57146.31</v>
      </c>
      <c r="AG64" s="0" t="n">
        <v>1</v>
      </c>
    </row>
    <row r="65" customFormat="false" ht="12.8" hidden="false" customHeight="false" outlineLevel="0" collapsed="false">
      <c r="A65" s="0" t="n">
        <v>24196</v>
      </c>
      <c r="B65" s="0" t="n">
        <v>362</v>
      </c>
      <c r="C65" s="64" t="n">
        <v>36998</v>
      </c>
      <c r="D65" s="64" t="n">
        <v>37561</v>
      </c>
      <c r="E65" s="0" t="n">
        <v>9992868</v>
      </c>
      <c r="F65" s="0" t="s">
        <v>28</v>
      </c>
      <c r="G65" s="0" t="s">
        <v>69</v>
      </c>
      <c r="H65" s="0" t="n">
        <v>523923.01</v>
      </c>
      <c r="I65" s="0" t="n">
        <v>79124</v>
      </c>
      <c r="J65" s="0" t="n">
        <v>77217.84</v>
      </c>
      <c r="K65" s="0" t="n">
        <v>79124</v>
      </c>
      <c r="L65" s="0" t="n">
        <v>6.785</v>
      </c>
      <c r="M65" s="0" t="n">
        <v>0.39</v>
      </c>
      <c r="N65" s="0" t="n">
        <v>3.17</v>
      </c>
      <c r="O65" s="0" t="n">
        <v>-281681.44</v>
      </c>
      <c r="P65" s="0" t="n">
        <v>-255174.9</v>
      </c>
      <c r="Q65" s="0" t="n">
        <v>-249027.534</v>
      </c>
      <c r="R65" s="0" t="s">
        <v>31</v>
      </c>
      <c r="S65" s="0" t="s">
        <v>23</v>
      </c>
      <c r="T65" s="0" t="s">
        <v>32</v>
      </c>
      <c r="U65" s="0" t="s">
        <v>30</v>
      </c>
      <c r="V65" s="0" t="s">
        <v>69</v>
      </c>
      <c r="W65" s="0" t="n">
        <v>1</v>
      </c>
      <c r="X65" s="0" t="n">
        <v>1</v>
      </c>
      <c r="Y65" s="0" t="n">
        <v>-263621.69</v>
      </c>
      <c r="Z65" s="0" t="n">
        <v>-270129.34</v>
      </c>
      <c r="AA65" s="0" t="s">
        <v>70</v>
      </c>
      <c r="AB65" s="0" t="s">
        <v>72</v>
      </c>
      <c r="AC65" s="0" t="n">
        <v>3</v>
      </c>
      <c r="AD65" s="0" t="n">
        <v>77217.84</v>
      </c>
      <c r="AE65" s="0" t="n">
        <v>523923.01</v>
      </c>
      <c r="AF65" s="0" t="n">
        <v>77217.84</v>
      </c>
      <c r="AG65" s="0" t="n">
        <v>1</v>
      </c>
      <c r="AH65" s="0" t="s">
        <v>73</v>
      </c>
    </row>
    <row r="66" customFormat="false" ht="12.8" hidden="false" customHeight="false" outlineLevel="0" collapsed="false">
      <c r="A66" s="0" t="n">
        <v>24197</v>
      </c>
      <c r="B66" s="0" t="n">
        <v>362</v>
      </c>
      <c r="C66" s="64" t="n">
        <v>36998</v>
      </c>
      <c r="D66" s="64" t="n">
        <v>37561</v>
      </c>
      <c r="E66" s="0" t="n">
        <v>9992868</v>
      </c>
      <c r="F66" s="0" t="s">
        <v>28</v>
      </c>
      <c r="G66" s="0" t="s">
        <v>69</v>
      </c>
      <c r="H66" s="0" t="n">
        <v>521353.85</v>
      </c>
      <c r="I66" s="0" t="n">
        <v>78736</v>
      </c>
      <c r="J66" s="0" t="n">
        <v>76839.18</v>
      </c>
      <c r="K66" s="0" t="n">
        <v>78736</v>
      </c>
      <c r="L66" s="0" t="n">
        <v>6.785</v>
      </c>
      <c r="M66" s="0" t="n">
        <v>0.39</v>
      </c>
      <c r="N66" s="0" t="n">
        <v>3.17</v>
      </c>
      <c r="O66" s="0" t="n">
        <v>-280300.16</v>
      </c>
      <c r="P66" s="0" t="n">
        <v>-253923.6</v>
      </c>
      <c r="Q66" s="0" t="n">
        <v>-247806.3555</v>
      </c>
      <c r="R66" s="0" t="s">
        <v>31</v>
      </c>
      <c r="S66" s="0" t="s">
        <v>23</v>
      </c>
      <c r="T66" s="0" t="s">
        <v>32</v>
      </c>
      <c r="U66" s="0" t="s">
        <v>30</v>
      </c>
      <c r="V66" s="0" t="s">
        <v>69</v>
      </c>
      <c r="W66" s="0" t="n">
        <v>1</v>
      </c>
      <c r="X66" s="0" t="n">
        <v>1</v>
      </c>
      <c r="Y66" s="0" t="n">
        <v>-262328.97</v>
      </c>
      <c r="Z66" s="0" t="n">
        <v>-268804.7</v>
      </c>
      <c r="AA66" s="0" t="s">
        <v>70</v>
      </c>
      <c r="AB66" s="0" t="s">
        <v>32</v>
      </c>
      <c r="AC66" s="0" t="n">
        <v>3</v>
      </c>
      <c r="AD66" s="0" t="n">
        <v>76839.18</v>
      </c>
      <c r="AE66" s="0" t="n">
        <v>521353.85</v>
      </c>
      <c r="AF66" s="0" t="n">
        <v>76839.18</v>
      </c>
      <c r="AG66" s="0" t="n">
        <v>1</v>
      </c>
      <c r="AH66" s="0" t="s">
        <v>73</v>
      </c>
    </row>
    <row r="67" customFormat="false" ht="12.8" hidden="false" customHeight="false" outlineLevel="0" collapsed="false">
      <c r="A67" s="0" t="n">
        <v>24221</v>
      </c>
      <c r="B67" s="0" t="n">
        <v>415</v>
      </c>
      <c r="C67" s="64" t="n">
        <v>36999</v>
      </c>
      <c r="D67" s="64" t="n">
        <v>37561</v>
      </c>
      <c r="E67" s="0" t="n">
        <v>9993197</v>
      </c>
      <c r="F67" s="0" t="s">
        <v>28</v>
      </c>
      <c r="G67" s="0" t="s">
        <v>69</v>
      </c>
      <c r="H67" s="0" t="n">
        <v>82157.98</v>
      </c>
      <c r="I67" s="0" t="n">
        <v>22753</v>
      </c>
      <c r="J67" s="0" t="n">
        <v>22204.86</v>
      </c>
      <c r="K67" s="0" t="n">
        <v>22753</v>
      </c>
      <c r="L67" s="0" t="n">
        <v>3.7</v>
      </c>
      <c r="M67" s="0" t="n">
        <v>0.39</v>
      </c>
      <c r="N67" s="0" t="n">
        <v>3.17</v>
      </c>
      <c r="O67" s="0" t="n">
        <v>-81000.68</v>
      </c>
      <c r="P67" s="0" t="n">
        <v>-75312.43</v>
      </c>
      <c r="Q67" s="0" t="n">
        <v>-73498.0866</v>
      </c>
      <c r="R67" s="0" t="s">
        <v>22</v>
      </c>
      <c r="S67" s="0" t="s">
        <v>23</v>
      </c>
      <c r="T67" s="0" t="s">
        <v>29</v>
      </c>
      <c r="U67" s="0" t="s">
        <v>30</v>
      </c>
      <c r="V67" s="0" t="s">
        <v>69</v>
      </c>
      <c r="W67" s="0" t="n">
        <v>1</v>
      </c>
      <c r="X67" s="0" t="n">
        <v>1</v>
      </c>
      <c r="Y67" s="0" t="n">
        <v>-77050.87</v>
      </c>
      <c r="Z67" s="0" t="n">
        <v>160886</v>
      </c>
      <c r="AA67" s="0" t="s">
        <v>70</v>
      </c>
      <c r="AB67" s="0" t="s">
        <v>72</v>
      </c>
      <c r="AC67" s="0" t="n">
        <v>3</v>
      </c>
      <c r="AD67" s="0" t="n">
        <v>0</v>
      </c>
      <c r="AE67" s="0" t="n">
        <v>156122.38</v>
      </c>
      <c r="AF67" s="0" t="n">
        <v>22204.86</v>
      </c>
      <c r="AG67" s="0" t="n">
        <v>1</v>
      </c>
      <c r="AH67" s="0" t="s">
        <v>71</v>
      </c>
    </row>
    <row r="68" customFormat="false" ht="12.8" hidden="false" customHeight="false" outlineLevel="0" collapsed="false">
      <c r="A68" s="0" t="n">
        <v>24545</v>
      </c>
      <c r="B68" s="0" t="n">
        <v>415</v>
      </c>
      <c r="C68" s="64" t="n">
        <v>37018</v>
      </c>
      <c r="D68" s="64" t="n">
        <v>37591</v>
      </c>
      <c r="E68" s="0" t="n">
        <v>9993196</v>
      </c>
      <c r="F68" s="0" t="s">
        <v>28</v>
      </c>
      <c r="G68" s="0" t="s">
        <v>69</v>
      </c>
      <c r="H68" s="0" t="n">
        <v>-391572.8</v>
      </c>
      <c r="I68" s="0" t="n">
        <v>-108735</v>
      </c>
      <c r="J68" s="0" t="n">
        <v>-105830.49</v>
      </c>
      <c r="K68" s="0" t="n">
        <v>108735</v>
      </c>
      <c r="L68" s="0" t="n">
        <v>3.7</v>
      </c>
      <c r="M68" s="0" t="n">
        <v>0.26</v>
      </c>
      <c r="N68" s="0" t="n">
        <v>3.33</v>
      </c>
      <c r="O68" s="0" t="n">
        <v>390358.65</v>
      </c>
      <c r="P68" s="0" t="n">
        <v>374048.4</v>
      </c>
      <c r="Q68" s="0" t="n">
        <v>364056.8856</v>
      </c>
      <c r="R68" s="0" t="s">
        <v>22</v>
      </c>
      <c r="S68" s="0" t="s">
        <v>23</v>
      </c>
      <c r="T68" s="0" t="s">
        <v>29</v>
      </c>
      <c r="U68" s="0" t="s">
        <v>30</v>
      </c>
      <c r="V68" s="0" t="s">
        <v>69</v>
      </c>
      <c r="W68" s="0" t="n">
        <v>0</v>
      </c>
      <c r="X68" s="0" t="n">
        <v>1</v>
      </c>
      <c r="Y68" s="0" t="n">
        <v>354532.13</v>
      </c>
      <c r="Z68" s="0" t="n">
        <v>802573</v>
      </c>
      <c r="AA68" s="0" t="s">
        <v>70</v>
      </c>
      <c r="AB68" s="0" t="s">
        <v>32</v>
      </c>
      <c r="AC68" s="0" t="n">
        <v>3</v>
      </c>
      <c r="AD68" s="0" t="n">
        <v>0</v>
      </c>
      <c r="AE68" s="0" t="n">
        <v>-776901.59</v>
      </c>
      <c r="AF68" s="0" t="n">
        <v>-105830.49</v>
      </c>
      <c r="AG68" s="0" t="n">
        <v>1</v>
      </c>
      <c r="AH68" s="0" t="s">
        <v>71</v>
      </c>
    </row>
    <row r="69" customFormat="false" ht="12.8" hidden="false" customHeight="false" outlineLevel="0" collapsed="false">
      <c r="A69" s="0" t="n">
        <v>28050</v>
      </c>
      <c r="B69" s="0" t="n">
        <v>857</v>
      </c>
      <c r="C69" s="64" t="n">
        <v>37140</v>
      </c>
      <c r="D69" s="64" t="n">
        <v>37591</v>
      </c>
      <c r="E69" s="0" t="n">
        <v>9996667</v>
      </c>
      <c r="F69" s="0" t="s">
        <v>28</v>
      </c>
      <c r="G69" s="0" t="s">
        <v>69</v>
      </c>
      <c r="H69" s="0" t="n">
        <v>-21025.39</v>
      </c>
      <c r="I69" s="0" t="n">
        <v>-80009</v>
      </c>
      <c r="J69" s="0" t="n">
        <v>-77871.81</v>
      </c>
      <c r="K69" s="0" t="n">
        <v>80009</v>
      </c>
      <c r="L69" s="0" t="n">
        <v>0.27</v>
      </c>
      <c r="M69" s="0" t="n">
        <v>0.26</v>
      </c>
      <c r="N69" s="0" t="n">
        <v>3.33</v>
      </c>
      <c r="O69" s="0" t="n">
        <v>287232.31</v>
      </c>
      <c r="P69" s="0" t="n">
        <v>800.090000000001</v>
      </c>
      <c r="Q69" s="0" t="n">
        <v>778.718100000001</v>
      </c>
      <c r="R69" s="0" t="s">
        <v>22</v>
      </c>
      <c r="S69" s="0" t="s">
        <v>23</v>
      </c>
      <c r="T69" s="0" t="s">
        <v>29</v>
      </c>
      <c r="U69" s="0" t="s">
        <v>30</v>
      </c>
      <c r="V69" s="0" t="s">
        <v>69</v>
      </c>
      <c r="W69" s="0" t="n">
        <v>0</v>
      </c>
      <c r="X69" s="0" t="n">
        <v>1</v>
      </c>
      <c r="Y69" s="0" t="n">
        <v>-6229.74</v>
      </c>
      <c r="Z69" s="0" t="n">
        <v>316115</v>
      </c>
      <c r="AA69" s="0" t="s">
        <v>70</v>
      </c>
      <c r="AB69" s="0" t="s">
        <v>32</v>
      </c>
      <c r="AC69" s="0" t="n">
        <v>3</v>
      </c>
      <c r="AD69" s="0" t="n">
        <v>0</v>
      </c>
      <c r="AE69" s="0" t="n">
        <v>-304556.65</v>
      </c>
      <c r="AF69" s="0" t="n">
        <v>-77871.81</v>
      </c>
      <c r="AG69" s="0" t="n">
        <v>1</v>
      </c>
    </row>
    <row r="70" customFormat="false" ht="12.8" hidden="false" customHeight="false" outlineLevel="0" collapsed="false">
      <c r="A70" s="0" t="n">
        <v>24196</v>
      </c>
      <c r="B70" s="0" t="n">
        <v>362</v>
      </c>
      <c r="C70" s="64" t="n">
        <v>36998</v>
      </c>
      <c r="D70" s="64" t="n">
        <v>37591</v>
      </c>
      <c r="E70" s="0" t="n">
        <v>9992868</v>
      </c>
      <c r="F70" s="0" t="s">
        <v>28</v>
      </c>
      <c r="G70" s="0" t="s">
        <v>69</v>
      </c>
      <c r="H70" s="0" t="n">
        <v>699424.03</v>
      </c>
      <c r="I70" s="0" t="n">
        <v>105913</v>
      </c>
      <c r="J70" s="0" t="n">
        <v>103083.87</v>
      </c>
      <c r="K70" s="0" t="n">
        <v>105913</v>
      </c>
      <c r="L70" s="0" t="n">
        <v>6.785</v>
      </c>
      <c r="M70" s="0" t="n">
        <v>0.51</v>
      </c>
      <c r="N70" s="0" t="n">
        <v>3.33</v>
      </c>
      <c r="O70" s="0" t="n">
        <v>-406705.92</v>
      </c>
      <c r="P70" s="0" t="n">
        <v>-311913.785</v>
      </c>
      <c r="Q70" s="0" t="n">
        <v>-303581.99715</v>
      </c>
      <c r="R70" s="0" t="s">
        <v>31</v>
      </c>
      <c r="S70" s="0" t="s">
        <v>23</v>
      </c>
      <c r="T70" s="0" t="s">
        <v>32</v>
      </c>
      <c r="U70" s="0" t="s">
        <v>30</v>
      </c>
      <c r="V70" s="0" t="s">
        <v>69</v>
      </c>
      <c r="W70" s="0" t="n">
        <v>1</v>
      </c>
      <c r="X70" s="0" t="n">
        <v>1</v>
      </c>
      <c r="Y70" s="0" t="n">
        <v>-319972.32</v>
      </c>
      <c r="Z70" s="0" t="n">
        <v>-328753.95</v>
      </c>
      <c r="AA70" s="0" t="s">
        <v>70</v>
      </c>
      <c r="AB70" s="0" t="s">
        <v>72</v>
      </c>
      <c r="AC70" s="0" t="n">
        <v>3</v>
      </c>
      <c r="AD70" s="0" t="n">
        <v>103083.87</v>
      </c>
      <c r="AE70" s="0" t="n">
        <v>699424.03</v>
      </c>
      <c r="AF70" s="0" t="n">
        <v>103083.87</v>
      </c>
      <c r="AG70" s="0" t="n">
        <v>1</v>
      </c>
      <c r="AH70" s="0" t="s">
        <v>73</v>
      </c>
    </row>
    <row r="71" customFormat="false" ht="12.8" hidden="false" customHeight="false" outlineLevel="0" collapsed="false">
      <c r="A71" s="0" t="n">
        <v>24197</v>
      </c>
      <c r="B71" s="0" t="n">
        <v>362</v>
      </c>
      <c r="C71" s="64" t="n">
        <v>36998</v>
      </c>
      <c r="D71" s="64" t="n">
        <v>37591</v>
      </c>
      <c r="E71" s="0" t="n">
        <v>9992868</v>
      </c>
      <c r="F71" s="0" t="s">
        <v>28</v>
      </c>
      <c r="G71" s="0" t="s">
        <v>69</v>
      </c>
      <c r="H71" s="0" t="n">
        <v>714949.47</v>
      </c>
      <c r="I71" s="0" t="n">
        <v>108264</v>
      </c>
      <c r="J71" s="0" t="n">
        <v>105372.07</v>
      </c>
      <c r="K71" s="0" t="n">
        <v>108264</v>
      </c>
      <c r="L71" s="0" t="n">
        <v>6.785</v>
      </c>
      <c r="M71" s="0" t="n">
        <v>0.51</v>
      </c>
      <c r="N71" s="0" t="n">
        <v>3.33</v>
      </c>
      <c r="O71" s="0" t="n">
        <v>-415733.76</v>
      </c>
      <c r="P71" s="0" t="n">
        <v>-318837.48</v>
      </c>
      <c r="Q71" s="0" t="n">
        <v>-310320.74615</v>
      </c>
      <c r="R71" s="0" t="s">
        <v>31</v>
      </c>
      <c r="S71" s="0" t="s">
        <v>23</v>
      </c>
      <c r="T71" s="0" t="s">
        <v>32</v>
      </c>
      <c r="U71" s="0" t="s">
        <v>30</v>
      </c>
      <c r="V71" s="0" t="s">
        <v>69</v>
      </c>
      <c r="W71" s="0" t="n">
        <v>1</v>
      </c>
      <c r="X71" s="0" t="n">
        <v>1</v>
      </c>
      <c r="Y71" s="0" t="n">
        <v>-327074.89</v>
      </c>
      <c r="Z71" s="0" t="n">
        <v>-336051.46</v>
      </c>
      <c r="AA71" s="0" t="s">
        <v>70</v>
      </c>
      <c r="AB71" s="0" t="s">
        <v>32</v>
      </c>
      <c r="AC71" s="0" t="n">
        <v>3</v>
      </c>
      <c r="AD71" s="0" t="n">
        <v>105372.07</v>
      </c>
      <c r="AE71" s="0" t="n">
        <v>714949.47</v>
      </c>
      <c r="AF71" s="0" t="n">
        <v>105372.07</v>
      </c>
      <c r="AG71" s="0" t="n">
        <v>1</v>
      </c>
      <c r="AH71" s="0" t="s">
        <v>73</v>
      </c>
    </row>
    <row r="72" customFormat="false" ht="12.8" hidden="false" customHeight="false" outlineLevel="0" collapsed="false">
      <c r="A72" s="0" t="n">
        <v>24221</v>
      </c>
      <c r="B72" s="0" t="n">
        <v>415</v>
      </c>
      <c r="C72" s="64" t="n">
        <v>36999</v>
      </c>
      <c r="D72" s="64" t="n">
        <v>37591</v>
      </c>
      <c r="E72" s="0" t="n">
        <v>9993197</v>
      </c>
      <c r="F72" s="0" t="s">
        <v>28</v>
      </c>
      <c r="G72" s="0" t="s">
        <v>69</v>
      </c>
      <c r="H72" s="0" t="n">
        <v>118532.38</v>
      </c>
      <c r="I72" s="0" t="n">
        <v>32915</v>
      </c>
      <c r="J72" s="0" t="n">
        <v>32035.78</v>
      </c>
      <c r="K72" s="0" t="n">
        <v>32915</v>
      </c>
      <c r="L72" s="0" t="n">
        <v>3.7</v>
      </c>
      <c r="M72" s="0" t="n">
        <v>0.51</v>
      </c>
      <c r="N72" s="0" t="n">
        <v>3.33</v>
      </c>
      <c r="O72" s="0" t="n">
        <v>-126393.6</v>
      </c>
      <c r="P72" s="0" t="n">
        <v>-104998.85</v>
      </c>
      <c r="Q72" s="0" t="n">
        <v>-102194.1382</v>
      </c>
      <c r="R72" s="0" t="s">
        <v>22</v>
      </c>
      <c r="S72" s="0" t="s">
        <v>23</v>
      </c>
      <c r="T72" s="0" t="s">
        <v>29</v>
      </c>
      <c r="U72" s="0" t="s">
        <v>30</v>
      </c>
      <c r="V72" s="0" t="s">
        <v>69</v>
      </c>
      <c r="W72" s="0" t="n">
        <v>1</v>
      </c>
      <c r="X72" s="0" t="n">
        <v>1</v>
      </c>
      <c r="Y72" s="0" t="n">
        <v>-107319.86</v>
      </c>
      <c r="Z72" s="0" t="n">
        <v>242945</v>
      </c>
      <c r="AA72" s="0" t="s">
        <v>70</v>
      </c>
      <c r="AB72" s="0" t="s">
        <v>72</v>
      </c>
      <c r="AC72" s="0" t="n">
        <v>3</v>
      </c>
      <c r="AD72" s="0" t="n">
        <v>0</v>
      </c>
      <c r="AE72" s="0" t="n">
        <v>235174.65</v>
      </c>
      <c r="AF72" s="0" t="n">
        <v>32035.78</v>
      </c>
      <c r="AG72" s="0" t="n">
        <v>1</v>
      </c>
      <c r="AH72" s="0" t="s">
        <v>71</v>
      </c>
    </row>
    <row r="73" customFormat="false" ht="12.8" hidden="false" customHeight="false" outlineLevel="0" collapsed="false">
      <c r="A73" s="0" t="n">
        <v>24545</v>
      </c>
      <c r="B73" s="0" t="n">
        <v>415</v>
      </c>
      <c r="C73" s="64" t="n">
        <v>37018</v>
      </c>
      <c r="D73" s="64" t="n">
        <v>37622</v>
      </c>
      <c r="E73" s="0" t="n">
        <v>9993196</v>
      </c>
      <c r="F73" s="0" t="s">
        <v>28</v>
      </c>
      <c r="G73" s="0" t="s">
        <v>69</v>
      </c>
      <c r="H73" s="0" t="n">
        <v>-325281.91</v>
      </c>
      <c r="I73" s="0" t="n">
        <v>-90596</v>
      </c>
      <c r="J73" s="0" t="n">
        <v>-87914.03</v>
      </c>
      <c r="K73" s="0" t="n">
        <v>90596</v>
      </c>
      <c r="L73" s="0" t="n">
        <v>3.7</v>
      </c>
      <c r="M73" s="0" t="n">
        <v>0.39</v>
      </c>
      <c r="N73" s="0" t="n">
        <v>3.48</v>
      </c>
      <c r="O73" s="0" t="n">
        <v>350606.52</v>
      </c>
      <c r="P73" s="0" t="n">
        <v>299872.76</v>
      </c>
      <c r="Q73" s="0" t="n">
        <v>290995.4393</v>
      </c>
      <c r="R73" s="0" t="s">
        <v>22</v>
      </c>
      <c r="S73" s="0" t="s">
        <v>23</v>
      </c>
      <c r="T73" s="0" t="s">
        <v>29</v>
      </c>
      <c r="U73" s="0" t="s">
        <v>30</v>
      </c>
      <c r="V73" s="0" t="s">
        <v>69</v>
      </c>
      <c r="W73" s="0" t="n">
        <v>0</v>
      </c>
      <c r="X73" s="0" t="n">
        <v>1</v>
      </c>
      <c r="Y73" s="0" t="n">
        <v>283083.17</v>
      </c>
      <c r="Z73" s="0" t="n">
        <v>689979</v>
      </c>
      <c r="AA73" s="0" t="s">
        <v>70</v>
      </c>
      <c r="AB73" s="0" t="s">
        <v>32</v>
      </c>
      <c r="AC73" s="0" t="n">
        <v>3</v>
      </c>
      <c r="AD73" s="0" t="n">
        <v>0</v>
      </c>
      <c r="AE73" s="0" t="n">
        <v>-666036.68</v>
      </c>
      <c r="AF73" s="0" t="n">
        <v>-87914.03</v>
      </c>
      <c r="AG73" s="0" t="n">
        <v>1</v>
      </c>
      <c r="AH73" s="0" t="s">
        <v>71</v>
      </c>
    </row>
    <row r="74" customFormat="false" ht="12.8" hidden="false" customHeight="false" outlineLevel="0" collapsed="false">
      <c r="A74" s="0" t="n">
        <v>28050</v>
      </c>
      <c r="B74" s="0" t="n">
        <v>857</v>
      </c>
      <c r="C74" s="64" t="n">
        <v>37140</v>
      </c>
      <c r="D74" s="64" t="n">
        <v>37622</v>
      </c>
      <c r="E74" s="0" t="n">
        <v>9996667</v>
      </c>
      <c r="F74" s="0" t="s">
        <v>28</v>
      </c>
      <c r="G74" s="0" t="s">
        <v>69</v>
      </c>
      <c r="H74" s="0" t="n">
        <v>-17367.66</v>
      </c>
      <c r="I74" s="0" t="n">
        <v>-66287</v>
      </c>
      <c r="J74" s="0" t="n">
        <v>-64324.66</v>
      </c>
      <c r="K74" s="0" t="n">
        <v>66287</v>
      </c>
      <c r="L74" s="0" t="n">
        <v>0.27</v>
      </c>
      <c r="M74" s="0" t="n">
        <v>0.39</v>
      </c>
      <c r="N74" s="0" t="n">
        <v>3.48</v>
      </c>
      <c r="O74" s="0" t="n">
        <v>256530.69</v>
      </c>
      <c r="P74" s="0" t="n">
        <v>-7954.44</v>
      </c>
      <c r="Q74" s="0" t="n">
        <v>-7718.9592</v>
      </c>
      <c r="R74" s="0" t="s">
        <v>22</v>
      </c>
      <c r="S74" s="0" t="s">
        <v>23</v>
      </c>
      <c r="T74" s="0" t="s">
        <v>29</v>
      </c>
      <c r="U74" s="0" t="s">
        <v>30</v>
      </c>
      <c r="V74" s="0" t="s">
        <v>69</v>
      </c>
      <c r="W74" s="0" t="n">
        <v>0</v>
      </c>
      <c r="X74" s="0" t="n">
        <v>1</v>
      </c>
      <c r="Y74" s="0" t="n">
        <v>-13508.18</v>
      </c>
      <c r="Z74" s="0" t="n">
        <v>277477</v>
      </c>
      <c r="AA74" s="0" t="s">
        <v>70</v>
      </c>
      <c r="AB74" s="0" t="s">
        <v>32</v>
      </c>
      <c r="AC74" s="0" t="n">
        <v>3</v>
      </c>
      <c r="AD74" s="0" t="n">
        <v>0</v>
      </c>
      <c r="AE74" s="0" t="n">
        <v>-266690.06</v>
      </c>
      <c r="AF74" s="0" t="n">
        <v>-64324.66</v>
      </c>
      <c r="AG74" s="0" t="n">
        <v>1</v>
      </c>
    </row>
    <row r="75" customFormat="false" ht="12.8" hidden="false" customHeight="false" outlineLevel="0" collapsed="false">
      <c r="A75" s="0" t="n">
        <v>24196</v>
      </c>
      <c r="B75" s="0" t="n">
        <v>362</v>
      </c>
      <c r="C75" s="64" t="n">
        <v>36998</v>
      </c>
      <c r="D75" s="64" t="n">
        <v>37622</v>
      </c>
      <c r="E75" s="0" t="n">
        <v>9992868</v>
      </c>
      <c r="F75" s="0" t="s">
        <v>28</v>
      </c>
      <c r="G75" s="0" t="s">
        <v>69</v>
      </c>
      <c r="H75" s="0" t="n">
        <v>564800.64</v>
      </c>
      <c r="I75" s="0" t="n">
        <v>85782</v>
      </c>
      <c r="J75" s="0" t="n">
        <v>83242.54</v>
      </c>
      <c r="K75" s="0" t="n">
        <v>85782</v>
      </c>
      <c r="L75" s="0" t="n">
        <v>6.785</v>
      </c>
      <c r="M75" s="0" t="n">
        <v>0.64</v>
      </c>
      <c r="N75" s="0" t="n">
        <v>3.48</v>
      </c>
      <c r="O75" s="0" t="n">
        <v>-353421.84</v>
      </c>
      <c r="P75" s="0" t="n">
        <v>-228609.03</v>
      </c>
      <c r="Q75" s="0" t="n">
        <v>-221841.3691</v>
      </c>
      <c r="R75" s="0" t="s">
        <v>31</v>
      </c>
      <c r="S75" s="0" t="s">
        <v>23</v>
      </c>
      <c r="T75" s="0" t="s">
        <v>32</v>
      </c>
      <c r="U75" s="0" t="s">
        <v>30</v>
      </c>
      <c r="V75" s="0" t="s">
        <v>69</v>
      </c>
      <c r="W75" s="0" t="n">
        <v>1</v>
      </c>
      <c r="X75" s="0" t="n">
        <v>1</v>
      </c>
      <c r="Y75" s="0" t="n">
        <v>-238822.85</v>
      </c>
      <c r="Z75" s="0" t="n">
        <v>-246108.56</v>
      </c>
      <c r="AA75" s="0" t="s">
        <v>70</v>
      </c>
      <c r="AB75" s="0" t="s">
        <v>72</v>
      </c>
      <c r="AC75" s="0" t="n">
        <v>3</v>
      </c>
      <c r="AD75" s="0" t="n">
        <v>83242.54</v>
      </c>
      <c r="AE75" s="0" t="n">
        <v>564800.64</v>
      </c>
      <c r="AF75" s="0" t="n">
        <v>83242.54</v>
      </c>
      <c r="AG75" s="0" t="n">
        <v>1</v>
      </c>
      <c r="AH75" s="0" t="s">
        <v>73</v>
      </c>
    </row>
    <row r="76" customFormat="false" ht="12.8" hidden="false" customHeight="false" outlineLevel="0" collapsed="false">
      <c r="A76" s="0" t="n">
        <v>24197</v>
      </c>
      <c r="B76" s="0" t="n">
        <v>362</v>
      </c>
      <c r="C76" s="64" t="n">
        <v>36998</v>
      </c>
      <c r="D76" s="64" t="n">
        <v>37622</v>
      </c>
      <c r="E76" s="0" t="n">
        <v>9992868</v>
      </c>
      <c r="F76" s="0" t="s">
        <v>28</v>
      </c>
      <c r="G76" s="0" t="s">
        <v>69</v>
      </c>
      <c r="H76" s="0" t="n">
        <v>593922.29</v>
      </c>
      <c r="I76" s="0" t="n">
        <v>90205</v>
      </c>
      <c r="J76" s="0" t="n">
        <v>87534.6</v>
      </c>
      <c r="K76" s="0" t="n">
        <v>90205</v>
      </c>
      <c r="L76" s="0" t="n">
        <v>6.785</v>
      </c>
      <c r="M76" s="0" t="n">
        <v>0.64</v>
      </c>
      <c r="N76" s="0" t="n">
        <v>3.48</v>
      </c>
      <c r="O76" s="0" t="n">
        <v>-371644.6</v>
      </c>
      <c r="P76" s="0" t="n">
        <v>-240396.325</v>
      </c>
      <c r="Q76" s="0" t="n">
        <v>-233279.709</v>
      </c>
      <c r="R76" s="0" t="s">
        <v>31</v>
      </c>
      <c r="S76" s="0" t="s">
        <v>23</v>
      </c>
      <c r="T76" s="0" t="s">
        <v>32</v>
      </c>
      <c r="U76" s="0" t="s">
        <v>30</v>
      </c>
      <c r="V76" s="0" t="s">
        <v>69</v>
      </c>
      <c r="W76" s="0" t="n">
        <v>1</v>
      </c>
      <c r="X76" s="0" t="n">
        <v>1</v>
      </c>
      <c r="Y76" s="0" t="n">
        <v>-251136.78</v>
      </c>
      <c r="Z76" s="0" t="n">
        <v>-258798.14</v>
      </c>
      <c r="AA76" s="0" t="s">
        <v>70</v>
      </c>
      <c r="AB76" s="0" t="s">
        <v>32</v>
      </c>
      <c r="AC76" s="0" t="n">
        <v>3</v>
      </c>
      <c r="AD76" s="0" t="n">
        <v>87534.6</v>
      </c>
      <c r="AE76" s="0" t="n">
        <v>593922.29</v>
      </c>
      <c r="AF76" s="0" t="n">
        <v>87534.6</v>
      </c>
      <c r="AG76" s="0" t="n">
        <v>1</v>
      </c>
      <c r="AH76" s="0" t="s">
        <v>73</v>
      </c>
    </row>
    <row r="77" customFormat="false" ht="12.8" hidden="false" customHeight="false" outlineLevel="0" collapsed="false">
      <c r="A77" s="0" t="n">
        <v>24221</v>
      </c>
      <c r="B77" s="0" t="n">
        <v>415</v>
      </c>
      <c r="C77" s="64" t="n">
        <v>36999</v>
      </c>
      <c r="D77" s="64" t="n">
        <v>37622</v>
      </c>
      <c r="E77" s="0" t="n">
        <v>9993197</v>
      </c>
      <c r="F77" s="0" t="s">
        <v>28</v>
      </c>
      <c r="G77" s="0" t="s">
        <v>69</v>
      </c>
      <c r="H77" s="0" t="n">
        <v>104525.66</v>
      </c>
      <c r="I77" s="0" t="n">
        <v>29112</v>
      </c>
      <c r="J77" s="0" t="n">
        <v>28250.18</v>
      </c>
      <c r="K77" s="0" t="n">
        <v>29112</v>
      </c>
      <c r="L77" s="0" t="n">
        <v>3.7</v>
      </c>
      <c r="M77" s="0" t="n">
        <v>0.64</v>
      </c>
      <c r="N77" s="0" t="n">
        <v>3.48</v>
      </c>
      <c r="O77" s="0" t="n">
        <v>-119941.44</v>
      </c>
      <c r="P77" s="0" t="n">
        <v>-89082.72</v>
      </c>
      <c r="Q77" s="0" t="n">
        <v>-86445.5508</v>
      </c>
      <c r="R77" s="0" t="s">
        <v>22</v>
      </c>
      <c r="S77" s="0" t="s">
        <v>23</v>
      </c>
      <c r="T77" s="0" t="s">
        <v>29</v>
      </c>
      <c r="U77" s="0" t="s">
        <v>30</v>
      </c>
      <c r="V77" s="0" t="s">
        <v>69</v>
      </c>
      <c r="W77" s="0" t="n">
        <v>1</v>
      </c>
      <c r="X77" s="0" t="n">
        <v>1</v>
      </c>
      <c r="Y77" s="0" t="n">
        <v>-90965.58</v>
      </c>
      <c r="Z77" s="0" t="n">
        <v>221716</v>
      </c>
      <c r="AA77" s="0" t="s">
        <v>70</v>
      </c>
      <c r="AB77" s="0" t="s">
        <v>72</v>
      </c>
      <c r="AC77" s="0" t="n">
        <v>3</v>
      </c>
      <c r="AD77" s="0" t="n">
        <v>0</v>
      </c>
      <c r="AE77" s="0" t="n">
        <v>214023.36</v>
      </c>
      <c r="AF77" s="0" t="n">
        <v>28250.18</v>
      </c>
      <c r="AG77" s="0" t="n">
        <v>1</v>
      </c>
      <c r="AH77" s="0" t="s">
        <v>71</v>
      </c>
    </row>
    <row r="78" customFormat="false" ht="12.8" hidden="false" customHeight="false" outlineLevel="0" collapsed="false">
      <c r="A78" s="0" t="n">
        <v>24545</v>
      </c>
      <c r="B78" s="0" t="n">
        <v>415</v>
      </c>
      <c r="C78" s="64" t="n">
        <v>37018</v>
      </c>
      <c r="D78" s="64" t="n">
        <v>37653</v>
      </c>
      <c r="E78" s="0" t="n">
        <v>9993196</v>
      </c>
      <c r="F78" s="0" t="s">
        <v>28</v>
      </c>
      <c r="G78" s="0" t="s">
        <v>69</v>
      </c>
      <c r="H78" s="0" t="n">
        <v>-265735.09</v>
      </c>
      <c r="I78" s="0" t="n">
        <v>-74249</v>
      </c>
      <c r="J78" s="0" t="n">
        <v>-71820.3</v>
      </c>
      <c r="K78" s="0" t="n">
        <v>74249</v>
      </c>
      <c r="L78" s="0" t="n">
        <v>3.7</v>
      </c>
      <c r="M78" s="0" t="n">
        <v>0.29</v>
      </c>
      <c r="N78" s="0" t="n">
        <v>3.41</v>
      </c>
      <c r="O78" s="0" t="n">
        <v>274721.3</v>
      </c>
      <c r="P78" s="0" t="n">
        <v>253189.09</v>
      </c>
      <c r="Q78" s="0" t="n">
        <v>244907.223</v>
      </c>
      <c r="R78" s="0" t="s">
        <v>22</v>
      </c>
      <c r="S78" s="0" t="s">
        <v>23</v>
      </c>
      <c r="T78" s="0" t="s">
        <v>29</v>
      </c>
      <c r="U78" s="0" t="s">
        <v>30</v>
      </c>
      <c r="V78" s="0" t="s">
        <v>69</v>
      </c>
      <c r="W78" s="0" t="n">
        <v>0</v>
      </c>
      <c r="X78" s="0" t="n">
        <v>1</v>
      </c>
      <c r="Y78" s="0" t="n">
        <v>238443.38</v>
      </c>
      <c r="Z78" s="0" t="n">
        <v>552858</v>
      </c>
      <c r="AA78" s="0" t="s">
        <v>70</v>
      </c>
      <c r="AB78" s="0" t="s">
        <v>32</v>
      </c>
      <c r="AC78" s="0" t="n">
        <v>3</v>
      </c>
      <c r="AD78" s="0" t="n">
        <v>0</v>
      </c>
      <c r="AE78" s="0" t="n">
        <v>-531901.11</v>
      </c>
      <c r="AF78" s="0" t="n">
        <v>-71820.3</v>
      </c>
      <c r="AG78" s="0" t="n">
        <v>1</v>
      </c>
      <c r="AH78" s="0" t="s">
        <v>71</v>
      </c>
    </row>
    <row r="79" customFormat="false" ht="12.8" hidden="false" customHeight="false" outlineLevel="0" collapsed="false">
      <c r="A79" s="0" t="n">
        <v>28050</v>
      </c>
      <c r="B79" s="0" t="n">
        <v>857</v>
      </c>
      <c r="C79" s="64" t="n">
        <v>37140</v>
      </c>
      <c r="D79" s="64" t="n">
        <v>37653</v>
      </c>
      <c r="E79" s="0" t="n">
        <v>9996667</v>
      </c>
      <c r="F79" s="0" t="s">
        <v>28</v>
      </c>
      <c r="G79" s="0" t="s">
        <v>69</v>
      </c>
      <c r="H79" s="0" t="n">
        <v>-13998.88</v>
      </c>
      <c r="I79" s="0" t="n">
        <v>-53601</v>
      </c>
      <c r="J79" s="0" t="n">
        <v>-51847.7</v>
      </c>
      <c r="K79" s="0" t="n">
        <v>53601</v>
      </c>
      <c r="L79" s="0" t="n">
        <v>0.27</v>
      </c>
      <c r="M79" s="0" t="n">
        <v>0.29</v>
      </c>
      <c r="N79" s="0" t="n">
        <v>3.41</v>
      </c>
      <c r="O79" s="0" t="n">
        <v>198323.7</v>
      </c>
      <c r="P79" s="0" t="n">
        <v>-1072.02</v>
      </c>
      <c r="Q79" s="0" t="n">
        <v>-1036.954</v>
      </c>
      <c r="R79" s="0" t="s">
        <v>22</v>
      </c>
      <c r="S79" s="0" t="s">
        <v>23</v>
      </c>
      <c r="T79" s="0" t="s">
        <v>29</v>
      </c>
      <c r="U79" s="0" t="s">
        <v>30</v>
      </c>
      <c r="V79" s="0" t="s">
        <v>69</v>
      </c>
      <c r="W79" s="0" t="n">
        <v>0</v>
      </c>
      <c r="X79" s="0" t="n">
        <v>1</v>
      </c>
      <c r="Y79" s="0" t="n">
        <v>-5703.25</v>
      </c>
      <c r="Z79" s="0" t="n">
        <v>215261</v>
      </c>
      <c r="AA79" s="0" t="s">
        <v>70</v>
      </c>
      <c r="AB79" s="0" t="s">
        <v>32</v>
      </c>
      <c r="AC79" s="0" t="n">
        <v>3</v>
      </c>
      <c r="AD79" s="0" t="n">
        <v>0</v>
      </c>
      <c r="AE79" s="0" t="n">
        <v>-206146.44</v>
      </c>
      <c r="AF79" s="0" t="n">
        <v>-51847.7</v>
      </c>
      <c r="AG79" s="0" t="n">
        <v>1</v>
      </c>
    </row>
    <row r="80" customFormat="false" ht="12.8" hidden="false" customHeight="false" outlineLevel="0" collapsed="false">
      <c r="A80" s="0" t="n">
        <v>24196</v>
      </c>
      <c r="B80" s="0" t="n">
        <v>362</v>
      </c>
      <c r="C80" s="64" t="n">
        <v>36998</v>
      </c>
      <c r="D80" s="64" t="n">
        <v>37653</v>
      </c>
      <c r="E80" s="0" t="n">
        <v>9992868</v>
      </c>
      <c r="F80" s="0" t="s">
        <v>28</v>
      </c>
      <c r="G80" s="0" t="s">
        <v>69</v>
      </c>
      <c r="H80" s="0" t="n">
        <v>448447.39</v>
      </c>
      <c r="I80" s="0" t="n">
        <v>68329</v>
      </c>
      <c r="J80" s="0" t="n">
        <v>66093.94</v>
      </c>
      <c r="K80" s="0" t="n">
        <v>68329</v>
      </c>
      <c r="L80" s="0" t="n">
        <v>6.785</v>
      </c>
      <c r="M80" s="0" t="n">
        <v>0.54</v>
      </c>
      <c r="N80" s="0" t="n">
        <v>3.41</v>
      </c>
      <c r="O80" s="0" t="n">
        <v>-269899.55</v>
      </c>
      <c r="P80" s="0" t="n">
        <v>-193712.715</v>
      </c>
      <c r="Q80" s="0" t="n">
        <v>-187376.3199</v>
      </c>
      <c r="R80" s="0" t="s">
        <v>31</v>
      </c>
      <c r="S80" s="0" t="s">
        <v>23</v>
      </c>
      <c r="T80" s="0" t="s">
        <v>32</v>
      </c>
      <c r="U80" s="0" t="s">
        <v>30</v>
      </c>
      <c r="V80" s="0" t="s">
        <v>69</v>
      </c>
      <c r="W80" s="0" t="n">
        <v>1</v>
      </c>
      <c r="X80" s="0" t="n">
        <v>1</v>
      </c>
      <c r="Y80" s="0" t="n">
        <v>-200859.48</v>
      </c>
      <c r="Z80" s="0" t="n">
        <v>-207651.83</v>
      </c>
      <c r="AA80" s="0" t="s">
        <v>70</v>
      </c>
      <c r="AB80" s="0" t="s">
        <v>72</v>
      </c>
      <c r="AC80" s="0" t="n">
        <v>3</v>
      </c>
      <c r="AD80" s="0" t="n">
        <v>66093.94</v>
      </c>
      <c r="AE80" s="0" t="n">
        <v>448447.39</v>
      </c>
      <c r="AF80" s="0" t="n">
        <v>66093.94</v>
      </c>
      <c r="AG80" s="0" t="n">
        <v>1</v>
      </c>
      <c r="AH80" s="0" t="s">
        <v>73</v>
      </c>
    </row>
    <row r="81" customFormat="false" ht="12.8" hidden="false" customHeight="false" outlineLevel="0" collapsed="false">
      <c r="A81" s="0" t="n">
        <v>24197</v>
      </c>
      <c r="B81" s="0" t="n">
        <v>362</v>
      </c>
      <c r="C81" s="64" t="n">
        <v>36998</v>
      </c>
      <c r="D81" s="64" t="n">
        <v>37653</v>
      </c>
      <c r="E81" s="0" t="n">
        <v>9992868</v>
      </c>
      <c r="F81" s="0" t="s">
        <v>28</v>
      </c>
      <c r="G81" s="0" t="s">
        <v>69</v>
      </c>
      <c r="H81" s="0" t="n">
        <v>485397.42</v>
      </c>
      <c r="I81" s="0" t="n">
        <v>73959</v>
      </c>
      <c r="J81" s="0" t="n">
        <v>71539.78</v>
      </c>
      <c r="K81" s="0" t="n">
        <v>73959</v>
      </c>
      <c r="L81" s="0" t="n">
        <v>6.785</v>
      </c>
      <c r="M81" s="0" t="n">
        <v>0.54</v>
      </c>
      <c r="N81" s="0" t="n">
        <v>3.41</v>
      </c>
      <c r="O81" s="0" t="n">
        <v>-292138.05</v>
      </c>
      <c r="P81" s="0" t="n">
        <v>-209673.765</v>
      </c>
      <c r="Q81" s="0" t="n">
        <v>-202815.2763</v>
      </c>
      <c r="R81" s="0" t="s">
        <v>31</v>
      </c>
      <c r="S81" s="0" t="s">
        <v>23</v>
      </c>
      <c r="T81" s="0" t="s">
        <v>32</v>
      </c>
      <c r="U81" s="0" t="s">
        <v>30</v>
      </c>
      <c r="V81" s="0" t="s">
        <v>69</v>
      </c>
      <c r="W81" s="0" t="n">
        <v>1</v>
      </c>
      <c r="X81" s="0" t="n">
        <v>1</v>
      </c>
      <c r="Y81" s="0" t="n">
        <v>-217409.4</v>
      </c>
      <c r="Z81" s="0" t="n">
        <v>-224761.4</v>
      </c>
      <c r="AA81" s="0" t="s">
        <v>70</v>
      </c>
      <c r="AB81" s="0" t="s">
        <v>32</v>
      </c>
      <c r="AC81" s="0" t="n">
        <v>3</v>
      </c>
      <c r="AD81" s="0" t="n">
        <v>71539.78</v>
      </c>
      <c r="AE81" s="0" t="n">
        <v>485397.42</v>
      </c>
      <c r="AF81" s="0" t="n">
        <v>71539.78</v>
      </c>
      <c r="AG81" s="0" t="n">
        <v>1</v>
      </c>
      <c r="AH81" s="0" t="s">
        <v>73</v>
      </c>
    </row>
    <row r="82" customFormat="false" ht="12.8" hidden="false" customHeight="false" outlineLevel="0" collapsed="false">
      <c r="A82" s="0" t="n">
        <v>24221</v>
      </c>
      <c r="B82" s="0" t="n">
        <v>415</v>
      </c>
      <c r="C82" s="64" t="n">
        <v>36999</v>
      </c>
      <c r="D82" s="64" t="n">
        <v>37653</v>
      </c>
      <c r="E82" s="0" t="n">
        <v>9993197</v>
      </c>
      <c r="F82" s="0" t="s">
        <v>28</v>
      </c>
      <c r="G82" s="0" t="s">
        <v>69</v>
      </c>
      <c r="H82" s="0" t="n">
        <v>89434.93</v>
      </c>
      <c r="I82" s="0" t="n">
        <v>24989</v>
      </c>
      <c r="J82" s="0" t="n">
        <v>24171.6</v>
      </c>
      <c r="K82" s="0" t="n">
        <v>24989</v>
      </c>
      <c r="L82" s="0" t="n">
        <v>3.7</v>
      </c>
      <c r="M82" s="0" t="n">
        <v>0.54</v>
      </c>
      <c r="N82" s="0" t="n">
        <v>3.41</v>
      </c>
      <c r="O82" s="0" t="n">
        <v>-98706.55</v>
      </c>
      <c r="P82" s="0" t="n">
        <v>-78965.24</v>
      </c>
      <c r="Q82" s="0" t="n">
        <v>-76382.256</v>
      </c>
      <c r="R82" s="0" t="s">
        <v>22</v>
      </c>
      <c r="S82" s="0" t="s">
        <v>23</v>
      </c>
      <c r="T82" s="0" t="s">
        <v>29</v>
      </c>
      <c r="U82" s="0" t="s">
        <v>30</v>
      </c>
      <c r="V82" s="0" t="s">
        <v>69</v>
      </c>
      <c r="W82" s="0" t="n">
        <v>1</v>
      </c>
      <c r="X82" s="0" t="n">
        <v>1</v>
      </c>
      <c r="Y82" s="0" t="n">
        <v>-80249.72</v>
      </c>
      <c r="Z82" s="0" t="n">
        <v>186068</v>
      </c>
      <c r="AA82" s="0" t="s">
        <v>70</v>
      </c>
      <c r="AB82" s="0" t="s">
        <v>72</v>
      </c>
      <c r="AC82" s="0" t="n">
        <v>3</v>
      </c>
      <c r="AD82" s="0" t="n">
        <v>0</v>
      </c>
      <c r="AE82" s="0" t="n">
        <v>179014.89</v>
      </c>
      <c r="AF82" s="0" t="n">
        <v>24171.6</v>
      </c>
      <c r="AG82" s="0" t="n">
        <v>1</v>
      </c>
      <c r="AH82" s="0" t="s">
        <v>71</v>
      </c>
    </row>
    <row r="83" customFormat="false" ht="12.8" hidden="false" customHeight="false" outlineLevel="0" collapsed="false">
      <c r="A83" s="0" t="n">
        <v>24545</v>
      </c>
      <c r="B83" s="0" t="n">
        <v>415</v>
      </c>
      <c r="C83" s="64" t="n">
        <v>37018</v>
      </c>
      <c r="D83" s="64" t="n">
        <v>37681</v>
      </c>
      <c r="E83" s="0" t="n">
        <v>9993196</v>
      </c>
      <c r="F83" s="0" t="s">
        <v>28</v>
      </c>
      <c r="G83" s="0" t="s">
        <v>69</v>
      </c>
      <c r="H83" s="0" t="n">
        <v>-244494.78</v>
      </c>
      <c r="I83" s="0" t="n">
        <v>-68521</v>
      </c>
      <c r="J83" s="0" t="n">
        <v>-66079.67</v>
      </c>
      <c r="K83" s="0" t="n">
        <v>68521</v>
      </c>
      <c r="L83" s="0" t="n">
        <v>3.7</v>
      </c>
      <c r="M83" s="0" t="n">
        <v>0.16</v>
      </c>
      <c r="N83" s="0" t="n">
        <v>3.29</v>
      </c>
      <c r="O83" s="0" t="n">
        <v>236397.45</v>
      </c>
      <c r="P83" s="0" t="n">
        <v>242564.34</v>
      </c>
      <c r="Q83" s="0" t="n">
        <v>233922.0318</v>
      </c>
      <c r="R83" s="0" t="s">
        <v>22</v>
      </c>
      <c r="S83" s="0" t="s">
        <v>23</v>
      </c>
      <c r="T83" s="0" t="s">
        <v>29</v>
      </c>
      <c r="U83" s="0" t="s">
        <v>30</v>
      </c>
      <c r="V83" s="0" t="s">
        <v>69</v>
      </c>
      <c r="W83" s="0" t="n">
        <v>0</v>
      </c>
      <c r="X83" s="0" t="n">
        <v>1</v>
      </c>
      <c r="Y83" s="0" t="n">
        <v>227974.86</v>
      </c>
      <c r="Z83" s="0" t="n">
        <v>494104</v>
      </c>
      <c r="AA83" s="0" t="s">
        <v>70</v>
      </c>
      <c r="AB83" s="0" t="s">
        <v>32</v>
      </c>
      <c r="AC83" s="0" t="n">
        <v>3</v>
      </c>
      <c r="AD83" s="0" t="n">
        <v>0</v>
      </c>
      <c r="AE83" s="0" t="n">
        <v>-473857.31</v>
      </c>
      <c r="AF83" s="0" t="n">
        <v>-66079.67</v>
      </c>
      <c r="AG83" s="0" t="n">
        <v>1</v>
      </c>
      <c r="AH83" s="0" t="s">
        <v>71</v>
      </c>
    </row>
    <row r="84" customFormat="false" ht="12.8" hidden="false" customHeight="false" outlineLevel="0" collapsed="false">
      <c r="A84" s="0" t="n">
        <v>28050</v>
      </c>
      <c r="B84" s="0" t="n">
        <v>857</v>
      </c>
      <c r="C84" s="64" t="n">
        <v>37140</v>
      </c>
      <c r="D84" s="64" t="n">
        <v>37681</v>
      </c>
      <c r="E84" s="0" t="n">
        <v>9996667</v>
      </c>
      <c r="F84" s="0" t="s">
        <v>28</v>
      </c>
      <c r="G84" s="0" t="s">
        <v>69</v>
      </c>
      <c r="H84" s="0" t="n">
        <v>-12809.4</v>
      </c>
      <c r="I84" s="0" t="n">
        <v>-49195</v>
      </c>
      <c r="J84" s="0" t="n">
        <v>-47442.23</v>
      </c>
      <c r="K84" s="0" t="n">
        <v>49195</v>
      </c>
      <c r="L84" s="0" t="n">
        <v>0.27</v>
      </c>
      <c r="M84" s="0" t="n">
        <v>0.16</v>
      </c>
      <c r="N84" s="0" t="n">
        <v>3.29</v>
      </c>
      <c r="O84" s="0" t="n">
        <v>169722.75</v>
      </c>
      <c r="P84" s="0" t="n">
        <v>5411.45</v>
      </c>
      <c r="Q84" s="0" t="n">
        <v>5218.6453</v>
      </c>
      <c r="R84" s="0" t="s">
        <v>22</v>
      </c>
      <c r="S84" s="0" t="s">
        <v>23</v>
      </c>
      <c r="T84" s="0" t="s">
        <v>29</v>
      </c>
      <c r="U84" s="0" t="s">
        <v>30</v>
      </c>
      <c r="V84" s="0" t="s">
        <v>69</v>
      </c>
      <c r="W84" s="0" t="n">
        <v>0</v>
      </c>
      <c r="X84" s="0" t="n">
        <v>1</v>
      </c>
      <c r="Y84" s="0" t="n">
        <v>948.84</v>
      </c>
      <c r="Z84" s="0" t="n">
        <v>186006</v>
      </c>
      <c r="AA84" s="0" t="s">
        <v>70</v>
      </c>
      <c r="AB84" s="0" t="s">
        <v>32</v>
      </c>
      <c r="AC84" s="0" t="n">
        <v>3</v>
      </c>
      <c r="AD84" s="0" t="n">
        <v>0</v>
      </c>
      <c r="AE84" s="0" t="n">
        <v>-177481.4</v>
      </c>
      <c r="AF84" s="0" t="n">
        <v>-47442.23</v>
      </c>
      <c r="AG84" s="0" t="n">
        <v>1</v>
      </c>
    </row>
    <row r="85" customFormat="false" ht="12.8" hidden="false" customHeight="false" outlineLevel="0" collapsed="false">
      <c r="A85" s="0" t="n">
        <v>24196</v>
      </c>
      <c r="B85" s="0" t="n">
        <v>362</v>
      </c>
      <c r="C85" s="64" t="n">
        <v>36998</v>
      </c>
      <c r="D85" s="64" t="n">
        <v>37681</v>
      </c>
      <c r="E85" s="0" t="n">
        <v>9992868</v>
      </c>
      <c r="F85" s="0" t="s">
        <v>28</v>
      </c>
      <c r="G85" s="0" t="s">
        <v>69</v>
      </c>
      <c r="H85" s="0" t="n">
        <v>401631.7</v>
      </c>
      <c r="I85" s="0" t="n">
        <v>61381</v>
      </c>
      <c r="J85" s="0" t="n">
        <v>59194.06</v>
      </c>
      <c r="K85" s="0" t="n">
        <v>61381</v>
      </c>
      <c r="L85" s="0" t="n">
        <v>6.785</v>
      </c>
      <c r="M85" s="0" t="n">
        <v>0.41</v>
      </c>
      <c r="N85" s="0" t="n">
        <v>3.29</v>
      </c>
      <c r="O85" s="0" t="n">
        <v>-227109.7</v>
      </c>
      <c r="P85" s="0" t="n">
        <v>-189360.385</v>
      </c>
      <c r="Q85" s="0" t="n">
        <v>-182613.6751</v>
      </c>
      <c r="R85" s="0" t="s">
        <v>31</v>
      </c>
      <c r="S85" s="0" t="s">
        <v>23</v>
      </c>
      <c r="T85" s="0" t="s">
        <v>32</v>
      </c>
      <c r="U85" s="0" t="s">
        <v>30</v>
      </c>
      <c r="V85" s="0" t="s">
        <v>69</v>
      </c>
      <c r="W85" s="0" t="n">
        <v>1</v>
      </c>
      <c r="X85" s="0" t="n">
        <v>1</v>
      </c>
      <c r="Y85" s="0" t="n">
        <v>-193801.35</v>
      </c>
      <c r="Z85" s="0" t="n">
        <v>-200961.39</v>
      </c>
      <c r="AA85" s="0" t="s">
        <v>70</v>
      </c>
      <c r="AB85" s="0" t="s">
        <v>72</v>
      </c>
      <c r="AC85" s="0" t="n">
        <v>3</v>
      </c>
      <c r="AD85" s="0" t="n">
        <v>59194.06</v>
      </c>
      <c r="AE85" s="0" t="n">
        <v>401631.7</v>
      </c>
      <c r="AF85" s="0" t="n">
        <v>59194.06</v>
      </c>
      <c r="AG85" s="0" t="n">
        <v>1</v>
      </c>
      <c r="AH85" s="0" t="s">
        <v>73</v>
      </c>
    </row>
    <row r="86" customFormat="false" ht="12.8" hidden="false" customHeight="false" outlineLevel="0" collapsed="false">
      <c r="A86" s="0" t="n">
        <v>24197</v>
      </c>
      <c r="B86" s="0" t="n">
        <v>362</v>
      </c>
      <c r="C86" s="64" t="n">
        <v>36998</v>
      </c>
      <c r="D86" s="64" t="n">
        <v>37681</v>
      </c>
      <c r="E86" s="0" t="n">
        <v>9992868</v>
      </c>
      <c r="F86" s="0" t="s">
        <v>28</v>
      </c>
      <c r="G86" s="0" t="s">
        <v>69</v>
      </c>
      <c r="H86" s="0" t="n">
        <v>446426.84</v>
      </c>
      <c r="I86" s="0" t="n">
        <v>68227</v>
      </c>
      <c r="J86" s="0" t="n">
        <v>65796.15</v>
      </c>
      <c r="K86" s="0" t="n">
        <v>68227</v>
      </c>
      <c r="L86" s="0" t="n">
        <v>6.785</v>
      </c>
      <c r="M86" s="0" t="n">
        <v>0.41</v>
      </c>
      <c r="N86" s="0" t="n">
        <v>3.29</v>
      </c>
      <c r="O86" s="0" t="n">
        <v>-252439.9</v>
      </c>
      <c r="P86" s="0" t="n">
        <v>-210480.295</v>
      </c>
      <c r="Q86" s="0" t="n">
        <v>-202981.12275</v>
      </c>
      <c r="R86" s="0" t="s">
        <v>31</v>
      </c>
      <c r="S86" s="0" t="s">
        <v>23</v>
      </c>
      <c r="T86" s="0" t="s">
        <v>32</v>
      </c>
      <c r="U86" s="0" t="s">
        <v>30</v>
      </c>
      <c r="V86" s="0" t="s">
        <v>69</v>
      </c>
      <c r="W86" s="0" t="n">
        <v>1</v>
      </c>
      <c r="X86" s="0" t="n">
        <v>1</v>
      </c>
      <c r="Y86" s="0" t="n">
        <v>-215416.58</v>
      </c>
      <c r="Z86" s="0" t="n">
        <v>-223375.2</v>
      </c>
      <c r="AA86" s="0" t="s">
        <v>70</v>
      </c>
      <c r="AB86" s="0" t="s">
        <v>32</v>
      </c>
      <c r="AC86" s="0" t="n">
        <v>3</v>
      </c>
      <c r="AD86" s="0" t="n">
        <v>65796.15</v>
      </c>
      <c r="AE86" s="0" t="n">
        <v>446426.84</v>
      </c>
      <c r="AF86" s="0" t="n">
        <v>65796.15</v>
      </c>
      <c r="AG86" s="0" t="n">
        <v>1</v>
      </c>
      <c r="AH86" s="0" t="s">
        <v>73</v>
      </c>
    </row>
    <row r="87" customFormat="false" ht="12.8" hidden="false" customHeight="false" outlineLevel="0" collapsed="false">
      <c r="A87" s="0" t="n">
        <v>24221</v>
      </c>
      <c r="B87" s="0" t="n">
        <v>415</v>
      </c>
      <c r="C87" s="64" t="n">
        <v>36999</v>
      </c>
      <c r="D87" s="64" t="n">
        <v>37681</v>
      </c>
      <c r="E87" s="0" t="n">
        <v>9993197</v>
      </c>
      <c r="F87" s="0" t="s">
        <v>28</v>
      </c>
      <c r="G87" s="0" t="s">
        <v>69</v>
      </c>
      <c r="H87" s="0" t="n">
        <v>85604.04</v>
      </c>
      <c r="I87" s="0" t="n">
        <v>23991</v>
      </c>
      <c r="J87" s="0" t="n">
        <v>23136.23</v>
      </c>
      <c r="K87" s="0" t="n">
        <v>23991</v>
      </c>
      <c r="L87" s="0" t="n">
        <v>3.7</v>
      </c>
      <c r="M87" s="0" t="n">
        <v>0.41</v>
      </c>
      <c r="N87" s="0" t="n">
        <v>3.29</v>
      </c>
      <c r="O87" s="0" t="n">
        <v>-88766.7</v>
      </c>
      <c r="P87" s="0" t="n">
        <v>-78930.39</v>
      </c>
      <c r="Q87" s="0" t="n">
        <v>-76118.1967</v>
      </c>
      <c r="R87" s="0" t="s">
        <v>22</v>
      </c>
      <c r="S87" s="0" t="s">
        <v>23</v>
      </c>
      <c r="T87" s="0" t="s">
        <v>29</v>
      </c>
      <c r="U87" s="0" t="s">
        <v>30</v>
      </c>
      <c r="V87" s="0" t="s">
        <v>69</v>
      </c>
      <c r="W87" s="0" t="n">
        <v>1</v>
      </c>
      <c r="X87" s="0" t="n">
        <v>1</v>
      </c>
      <c r="Y87" s="0" t="n">
        <v>-79819.98</v>
      </c>
      <c r="Z87" s="0" t="n">
        <v>172999</v>
      </c>
      <c r="AA87" s="0" t="s">
        <v>70</v>
      </c>
      <c r="AB87" s="0" t="s">
        <v>72</v>
      </c>
      <c r="AC87" s="0" t="n">
        <v>3</v>
      </c>
      <c r="AD87" s="0" t="n">
        <v>0</v>
      </c>
      <c r="AE87" s="0" t="n">
        <v>165909.88</v>
      </c>
      <c r="AF87" s="0" t="n">
        <v>23136.23</v>
      </c>
      <c r="AG87" s="0" t="n">
        <v>1</v>
      </c>
      <c r="AH87" s="0" t="s">
        <v>71</v>
      </c>
    </row>
    <row r="88" customFormat="false" ht="12.8" hidden="false" customHeight="false" outlineLevel="0" collapsed="false">
      <c r="A88" s="0" t="n">
        <v>24545</v>
      </c>
      <c r="B88" s="0" t="n">
        <v>415</v>
      </c>
      <c r="C88" s="64" t="n">
        <v>37018</v>
      </c>
      <c r="D88" s="64" t="n">
        <v>37712</v>
      </c>
      <c r="E88" s="0" t="n">
        <v>9993196</v>
      </c>
      <c r="F88" s="0" t="s">
        <v>28</v>
      </c>
      <c r="G88" s="0" t="s">
        <v>69</v>
      </c>
      <c r="H88" s="0" t="n">
        <v>-176715.1</v>
      </c>
      <c r="I88" s="0" t="n">
        <v>-49698</v>
      </c>
      <c r="J88" s="0" t="n">
        <v>-47760.84</v>
      </c>
      <c r="K88" s="0" t="n">
        <v>49698</v>
      </c>
      <c r="L88" s="0" t="n">
        <v>3.7</v>
      </c>
      <c r="M88" s="0" t="n">
        <v>0.39</v>
      </c>
      <c r="N88" s="0" t="n">
        <v>3.12</v>
      </c>
      <c r="O88" s="0" t="n">
        <v>174439.98</v>
      </c>
      <c r="P88" s="0" t="n">
        <v>164500.38</v>
      </c>
      <c r="Q88" s="0" t="n">
        <v>158088.3804</v>
      </c>
      <c r="R88" s="0" t="s">
        <v>22</v>
      </c>
      <c r="S88" s="0" t="s">
        <v>23</v>
      </c>
      <c r="T88" s="0" t="s">
        <v>29</v>
      </c>
      <c r="U88" s="0" t="s">
        <v>30</v>
      </c>
      <c r="V88" s="0" t="s">
        <v>69</v>
      </c>
      <c r="W88" s="0" t="n">
        <v>0</v>
      </c>
      <c r="X88" s="0" t="n">
        <v>1</v>
      </c>
      <c r="Y88" s="0" t="n">
        <v>154745.12</v>
      </c>
      <c r="Z88" s="0" t="n">
        <v>361602</v>
      </c>
      <c r="AA88" s="0" t="s">
        <v>70</v>
      </c>
      <c r="AB88" s="0" t="s">
        <v>32</v>
      </c>
      <c r="AC88" s="0" t="n">
        <v>3</v>
      </c>
      <c r="AD88" s="0" t="n">
        <v>0</v>
      </c>
      <c r="AE88" s="0" t="n">
        <v>-346552.65</v>
      </c>
      <c r="AF88" s="0" t="n">
        <v>-47760.84</v>
      </c>
      <c r="AG88" s="0" t="n">
        <v>1</v>
      </c>
      <c r="AH88" s="0" t="s">
        <v>71</v>
      </c>
    </row>
    <row r="89" customFormat="false" ht="12.8" hidden="false" customHeight="false" outlineLevel="0" collapsed="false">
      <c r="A89" s="0" t="n">
        <v>28050</v>
      </c>
      <c r="B89" s="0" t="n">
        <v>857</v>
      </c>
      <c r="C89" s="64" t="n">
        <v>37140</v>
      </c>
      <c r="D89" s="64" t="n">
        <v>37712</v>
      </c>
      <c r="E89" s="0" t="n">
        <v>9996667</v>
      </c>
      <c r="F89" s="0" t="s">
        <v>28</v>
      </c>
      <c r="G89" s="0" t="s">
        <v>69</v>
      </c>
      <c r="H89" s="0" t="n">
        <v>-8824.51</v>
      </c>
      <c r="I89" s="0" t="n">
        <v>-34009</v>
      </c>
      <c r="J89" s="0" t="n">
        <v>-32683.37</v>
      </c>
      <c r="K89" s="0" t="n">
        <v>34009</v>
      </c>
      <c r="L89" s="0" t="n">
        <v>0.27</v>
      </c>
      <c r="M89" s="0" t="n">
        <v>0.39</v>
      </c>
      <c r="N89" s="0" t="n">
        <v>3.12</v>
      </c>
      <c r="O89" s="0" t="n">
        <v>119371.59</v>
      </c>
      <c r="P89" s="0" t="n">
        <v>-4081.08</v>
      </c>
      <c r="Q89" s="0" t="n">
        <v>-3922.0044</v>
      </c>
      <c r="R89" s="0" t="s">
        <v>22</v>
      </c>
      <c r="S89" s="0" t="s">
        <v>23</v>
      </c>
      <c r="T89" s="0" t="s">
        <v>29</v>
      </c>
      <c r="U89" s="0" t="s">
        <v>30</v>
      </c>
      <c r="V89" s="0" t="s">
        <v>69</v>
      </c>
      <c r="W89" s="0" t="n">
        <v>0</v>
      </c>
      <c r="X89" s="0" t="n">
        <v>1</v>
      </c>
      <c r="Y89" s="0" t="n">
        <v>-6209.84</v>
      </c>
      <c r="Z89" s="0" t="n">
        <v>130798</v>
      </c>
      <c r="AA89" s="0" t="s">
        <v>70</v>
      </c>
      <c r="AB89" s="0" t="s">
        <v>32</v>
      </c>
      <c r="AC89" s="0" t="n">
        <v>3</v>
      </c>
      <c r="AD89" s="0" t="n">
        <v>0</v>
      </c>
      <c r="AE89" s="0" t="n">
        <v>-125046.59</v>
      </c>
      <c r="AF89" s="0" t="n">
        <v>-32683.37</v>
      </c>
      <c r="AG89" s="0" t="n">
        <v>1</v>
      </c>
    </row>
    <row r="90" customFormat="false" ht="12.8" hidden="false" customHeight="false" outlineLevel="0" collapsed="false">
      <c r="A90" s="0" t="n">
        <v>24196</v>
      </c>
      <c r="B90" s="0" t="n">
        <v>362</v>
      </c>
      <c r="C90" s="64" t="n">
        <v>36998</v>
      </c>
      <c r="D90" s="64" t="n">
        <v>37712</v>
      </c>
      <c r="E90" s="0" t="n">
        <v>9992868</v>
      </c>
      <c r="F90" s="0" t="s">
        <v>28</v>
      </c>
      <c r="G90" s="0" t="s">
        <v>69</v>
      </c>
      <c r="H90" s="0" t="n">
        <v>281804.26</v>
      </c>
      <c r="I90" s="0" t="n">
        <v>43218</v>
      </c>
      <c r="J90" s="0" t="n">
        <v>41533.42</v>
      </c>
      <c r="K90" s="0" t="n">
        <v>43218</v>
      </c>
      <c r="L90" s="0" t="n">
        <v>6.785</v>
      </c>
      <c r="M90" s="0" t="n">
        <v>0.64</v>
      </c>
      <c r="N90" s="0" t="n">
        <v>3.12</v>
      </c>
      <c r="O90" s="0" t="n">
        <v>-162499.68</v>
      </c>
      <c r="P90" s="0" t="n">
        <v>-130734.45</v>
      </c>
      <c r="Q90" s="0" t="n">
        <v>-125638.5955</v>
      </c>
      <c r="R90" s="0" t="s">
        <v>31</v>
      </c>
      <c r="S90" s="0" t="s">
        <v>23</v>
      </c>
      <c r="T90" s="0" t="s">
        <v>32</v>
      </c>
      <c r="U90" s="0" t="s">
        <v>30</v>
      </c>
      <c r="V90" s="0" t="s">
        <v>69</v>
      </c>
      <c r="W90" s="0" t="n">
        <v>1</v>
      </c>
      <c r="X90" s="0" t="n">
        <v>1</v>
      </c>
      <c r="Y90" s="0" t="n">
        <v>-133280.75</v>
      </c>
      <c r="Z90" s="0" t="n">
        <v>-138686.56</v>
      </c>
      <c r="AA90" s="0" t="s">
        <v>70</v>
      </c>
      <c r="AB90" s="0" t="s">
        <v>72</v>
      </c>
      <c r="AC90" s="0" t="n">
        <v>3</v>
      </c>
      <c r="AD90" s="0" t="n">
        <v>41533.42</v>
      </c>
      <c r="AE90" s="0" t="n">
        <v>281804.26</v>
      </c>
      <c r="AF90" s="0" t="n">
        <v>41533.42</v>
      </c>
      <c r="AG90" s="0" t="n">
        <v>1</v>
      </c>
      <c r="AH90" s="0" t="s">
        <v>73</v>
      </c>
    </row>
    <row r="91" customFormat="false" ht="12.8" hidden="false" customHeight="false" outlineLevel="0" collapsed="false">
      <c r="A91" s="0" t="n">
        <v>24197</v>
      </c>
      <c r="B91" s="0" t="n">
        <v>362</v>
      </c>
      <c r="C91" s="64" t="n">
        <v>36998</v>
      </c>
      <c r="D91" s="64" t="n">
        <v>37712</v>
      </c>
      <c r="E91" s="0" t="n">
        <v>9992868</v>
      </c>
      <c r="F91" s="0" t="s">
        <v>28</v>
      </c>
      <c r="G91" s="0" t="s">
        <v>69</v>
      </c>
      <c r="H91" s="0" t="n">
        <v>322714.06</v>
      </c>
      <c r="I91" s="0" t="n">
        <v>49492</v>
      </c>
      <c r="J91" s="0" t="n">
        <v>47562.87</v>
      </c>
      <c r="K91" s="0" t="n">
        <v>49492</v>
      </c>
      <c r="L91" s="0" t="n">
        <v>6.785</v>
      </c>
      <c r="M91" s="0" t="n">
        <v>0.64</v>
      </c>
      <c r="N91" s="0" t="n">
        <v>3.12</v>
      </c>
      <c r="O91" s="0" t="n">
        <v>-186089.92</v>
      </c>
      <c r="P91" s="0" t="n">
        <v>-149713.3</v>
      </c>
      <c r="Q91" s="0" t="n">
        <v>-143877.68175</v>
      </c>
      <c r="R91" s="0" t="s">
        <v>31</v>
      </c>
      <c r="S91" s="0" t="s">
        <v>23</v>
      </c>
      <c r="T91" s="0" t="s">
        <v>32</v>
      </c>
      <c r="U91" s="0" t="s">
        <v>30</v>
      </c>
      <c r="V91" s="0" t="s">
        <v>69</v>
      </c>
      <c r="W91" s="0" t="n">
        <v>1</v>
      </c>
      <c r="X91" s="0" t="n">
        <v>1</v>
      </c>
      <c r="Y91" s="0" t="n">
        <v>-152629.24</v>
      </c>
      <c r="Z91" s="0" t="n">
        <v>-158819.83</v>
      </c>
      <c r="AA91" s="0" t="s">
        <v>70</v>
      </c>
      <c r="AB91" s="0" t="s">
        <v>32</v>
      </c>
      <c r="AC91" s="0" t="n">
        <v>3</v>
      </c>
      <c r="AD91" s="0" t="n">
        <v>47562.87</v>
      </c>
      <c r="AE91" s="0" t="n">
        <v>322714.06</v>
      </c>
      <c r="AF91" s="0" t="n">
        <v>47562.87</v>
      </c>
      <c r="AG91" s="0" t="n">
        <v>1</v>
      </c>
      <c r="AH91" s="0" t="s">
        <v>73</v>
      </c>
    </row>
    <row r="92" customFormat="false" ht="12.8" hidden="false" customHeight="false" outlineLevel="0" collapsed="false">
      <c r="A92" s="0" t="n">
        <v>24221</v>
      </c>
      <c r="B92" s="0" t="n">
        <v>415</v>
      </c>
      <c r="C92" s="64" t="n">
        <v>36999</v>
      </c>
      <c r="D92" s="64" t="n">
        <v>37712</v>
      </c>
      <c r="E92" s="0" t="n">
        <v>9993197</v>
      </c>
      <c r="F92" s="0" t="s">
        <v>28</v>
      </c>
      <c r="G92" s="0" t="s">
        <v>69</v>
      </c>
      <c r="H92" s="0" t="n">
        <v>64484.05</v>
      </c>
      <c r="I92" s="0" t="n">
        <v>18135</v>
      </c>
      <c r="J92" s="0" t="n">
        <v>17428.12</v>
      </c>
      <c r="K92" s="0" t="n">
        <v>18135</v>
      </c>
      <c r="L92" s="0" t="n">
        <v>3.7</v>
      </c>
      <c r="M92" s="0" t="n">
        <v>0.64</v>
      </c>
      <c r="N92" s="0" t="n">
        <v>3.12</v>
      </c>
      <c r="O92" s="0" t="n">
        <v>-68187.6</v>
      </c>
      <c r="P92" s="0" t="n">
        <v>-55493.1</v>
      </c>
      <c r="Q92" s="0" t="n">
        <v>-53330.0472</v>
      </c>
      <c r="R92" s="0" t="s">
        <v>22</v>
      </c>
      <c r="S92" s="0" t="s">
        <v>23</v>
      </c>
      <c r="T92" s="0" t="s">
        <v>29</v>
      </c>
      <c r="U92" s="0" t="s">
        <v>30</v>
      </c>
      <c r="V92" s="0" t="s">
        <v>69</v>
      </c>
      <c r="W92" s="0" t="n">
        <v>1</v>
      </c>
      <c r="X92" s="0" t="n">
        <v>1</v>
      </c>
      <c r="Y92" s="0" t="n">
        <v>-56467.12</v>
      </c>
      <c r="Z92" s="0" t="n">
        <v>131950</v>
      </c>
      <c r="AA92" s="0" t="s">
        <v>70</v>
      </c>
      <c r="AB92" s="0" t="s">
        <v>72</v>
      </c>
      <c r="AC92" s="0" t="n">
        <v>3</v>
      </c>
      <c r="AD92" s="0" t="n">
        <v>0</v>
      </c>
      <c r="AE92" s="0" t="n">
        <v>126458.45</v>
      </c>
      <c r="AF92" s="0" t="n">
        <v>17428.12</v>
      </c>
      <c r="AG92" s="0" t="n">
        <v>1</v>
      </c>
      <c r="AH92" s="0" t="s">
        <v>71</v>
      </c>
    </row>
    <row r="93" customFormat="false" ht="12.8" hidden="false" customHeight="false" outlineLevel="0" collapsed="false">
      <c r="A93" s="0" t="n">
        <v>24545</v>
      </c>
      <c r="B93" s="0" t="n">
        <v>415</v>
      </c>
      <c r="C93" s="64" t="n">
        <v>37018</v>
      </c>
      <c r="D93" s="64" t="n">
        <v>37742</v>
      </c>
      <c r="E93" s="0" t="n">
        <v>9993196</v>
      </c>
      <c r="F93" s="0" t="s">
        <v>28</v>
      </c>
      <c r="G93" s="0" t="s">
        <v>69</v>
      </c>
      <c r="H93" s="0" t="n">
        <v>-132339.88</v>
      </c>
      <c r="I93" s="0" t="n">
        <v>-37348</v>
      </c>
      <c r="J93" s="0" t="n">
        <v>-35767.53</v>
      </c>
      <c r="K93" s="0" t="n">
        <v>37348</v>
      </c>
      <c r="L93" s="0" t="n">
        <v>3.7</v>
      </c>
      <c r="M93" s="0" t="n">
        <v>0.39</v>
      </c>
      <c r="N93" s="0" t="n">
        <v>3.12</v>
      </c>
      <c r="O93" s="0" t="n">
        <v>131091.48</v>
      </c>
      <c r="P93" s="0" t="n">
        <v>123621.88</v>
      </c>
      <c r="Q93" s="0" t="n">
        <v>118390.5243</v>
      </c>
      <c r="R93" s="0" t="s">
        <v>22</v>
      </c>
      <c r="S93" s="0" t="s">
        <v>23</v>
      </c>
      <c r="T93" s="0" t="s">
        <v>29</v>
      </c>
      <c r="U93" s="0" t="s">
        <v>30</v>
      </c>
      <c r="V93" s="0" t="s">
        <v>69</v>
      </c>
      <c r="W93" s="0" t="n">
        <v>0</v>
      </c>
      <c r="X93" s="0" t="n">
        <v>1</v>
      </c>
      <c r="Y93" s="0" t="n">
        <v>115886.81</v>
      </c>
      <c r="Z93" s="0" t="n">
        <v>271930</v>
      </c>
      <c r="AA93" s="0" t="s">
        <v>70</v>
      </c>
      <c r="AB93" s="0" t="s">
        <v>32</v>
      </c>
      <c r="AC93" s="0" t="n">
        <v>3</v>
      </c>
      <c r="AD93" s="0" t="n">
        <v>0</v>
      </c>
      <c r="AE93" s="0" t="n">
        <v>-259708.06</v>
      </c>
      <c r="AF93" s="0" t="n">
        <v>-35767.53</v>
      </c>
      <c r="AG93" s="0" t="n">
        <v>1</v>
      </c>
      <c r="AH93" s="0" t="s">
        <v>71</v>
      </c>
    </row>
    <row r="94" customFormat="false" ht="12.8" hidden="false" customHeight="false" outlineLevel="0" collapsed="false">
      <c r="A94" s="0" t="n">
        <v>28050</v>
      </c>
      <c r="B94" s="0" t="n">
        <v>857</v>
      </c>
      <c r="C94" s="64" t="n">
        <v>37140</v>
      </c>
      <c r="D94" s="64" t="n">
        <v>37742</v>
      </c>
      <c r="E94" s="0" t="n">
        <v>9996667</v>
      </c>
      <c r="F94" s="0" t="s">
        <v>28</v>
      </c>
      <c r="G94" s="0" t="s">
        <v>69</v>
      </c>
      <c r="H94" s="0" t="n">
        <v>-6592.61</v>
      </c>
      <c r="I94" s="0" t="n">
        <v>-25496</v>
      </c>
      <c r="J94" s="0" t="n">
        <v>-24417.08</v>
      </c>
      <c r="K94" s="0" t="n">
        <v>25496</v>
      </c>
      <c r="L94" s="0" t="n">
        <v>0.27</v>
      </c>
      <c r="M94" s="0" t="n">
        <v>0.39</v>
      </c>
      <c r="N94" s="0" t="n">
        <v>3.12</v>
      </c>
      <c r="O94" s="0" t="n">
        <v>89490.96</v>
      </c>
      <c r="P94" s="0" t="n">
        <v>-3059.52</v>
      </c>
      <c r="Q94" s="0" t="n">
        <v>-2930.0496</v>
      </c>
      <c r="R94" s="0" t="s">
        <v>22</v>
      </c>
      <c r="S94" s="0" t="s">
        <v>23</v>
      </c>
      <c r="T94" s="0" t="s">
        <v>29</v>
      </c>
      <c r="U94" s="0" t="s">
        <v>30</v>
      </c>
      <c r="V94" s="0" t="s">
        <v>69</v>
      </c>
      <c r="W94" s="0" t="n">
        <v>0</v>
      </c>
      <c r="X94" s="0" t="n">
        <v>1</v>
      </c>
      <c r="Y94" s="0" t="n">
        <v>-4639.24</v>
      </c>
      <c r="Z94" s="0" t="n">
        <v>98185</v>
      </c>
      <c r="AA94" s="0" t="s">
        <v>70</v>
      </c>
      <c r="AB94" s="0" t="s">
        <v>32</v>
      </c>
      <c r="AC94" s="0" t="n">
        <v>3</v>
      </c>
      <c r="AD94" s="0" t="n">
        <v>0</v>
      </c>
      <c r="AE94" s="0" t="n">
        <v>-93541.83</v>
      </c>
      <c r="AF94" s="0" t="n">
        <v>-24417.08</v>
      </c>
      <c r="AG94" s="0" t="n">
        <v>1</v>
      </c>
    </row>
    <row r="95" customFormat="false" ht="12.8" hidden="false" customHeight="false" outlineLevel="0" collapsed="false">
      <c r="A95" s="0" t="n">
        <v>24196</v>
      </c>
      <c r="B95" s="0" t="n">
        <v>362</v>
      </c>
      <c r="C95" s="64" t="n">
        <v>36998</v>
      </c>
      <c r="D95" s="64" t="n">
        <v>37742</v>
      </c>
      <c r="E95" s="0" t="n">
        <v>9992868</v>
      </c>
      <c r="F95" s="0" t="s">
        <v>28</v>
      </c>
      <c r="G95" s="0" t="s">
        <v>69</v>
      </c>
      <c r="H95" s="0" t="n">
        <v>204917.06</v>
      </c>
      <c r="I95" s="0" t="n">
        <v>31536</v>
      </c>
      <c r="J95" s="0" t="n">
        <v>30201.48</v>
      </c>
      <c r="K95" s="0" t="n">
        <v>31536</v>
      </c>
      <c r="L95" s="0" t="n">
        <v>6.785</v>
      </c>
      <c r="M95" s="0" t="n">
        <v>0.64</v>
      </c>
      <c r="N95" s="0" t="n">
        <v>3.12</v>
      </c>
      <c r="O95" s="0" t="n">
        <v>-118575.36</v>
      </c>
      <c r="P95" s="0" t="n">
        <v>-95396.4</v>
      </c>
      <c r="Q95" s="0" t="n">
        <v>-91359.477</v>
      </c>
      <c r="R95" s="0" t="s">
        <v>31</v>
      </c>
      <c r="S95" s="0" t="s">
        <v>23</v>
      </c>
      <c r="T95" s="0" t="s">
        <v>32</v>
      </c>
      <c r="U95" s="0" t="s">
        <v>30</v>
      </c>
      <c r="V95" s="0" t="s">
        <v>69</v>
      </c>
      <c r="W95" s="0" t="n">
        <v>1</v>
      </c>
      <c r="X95" s="0" t="n">
        <v>1</v>
      </c>
      <c r="Y95" s="0" t="n">
        <v>-96765.55</v>
      </c>
      <c r="Z95" s="0" t="n">
        <v>-101041.34</v>
      </c>
      <c r="AA95" s="0" t="s">
        <v>70</v>
      </c>
      <c r="AB95" s="0" t="s">
        <v>72</v>
      </c>
      <c r="AC95" s="0" t="n">
        <v>3</v>
      </c>
      <c r="AD95" s="0" t="n">
        <v>30201.48</v>
      </c>
      <c r="AE95" s="0" t="n">
        <v>204917.06</v>
      </c>
      <c r="AF95" s="0" t="n">
        <v>30201.48</v>
      </c>
      <c r="AG95" s="0" t="n">
        <v>1</v>
      </c>
      <c r="AH95" s="0" t="s">
        <v>73</v>
      </c>
    </row>
    <row r="96" customFormat="false" ht="12.8" hidden="false" customHeight="false" outlineLevel="0" collapsed="false">
      <c r="A96" s="0" t="n">
        <v>24197</v>
      </c>
      <c r="B96" s="0" t="n">
        <v>362</v>
      </c>
      <c r="C96" s="64" t="n">
        <v>36998</v>
      </c>
      <c r="D96" s="64" t="n">
        <v>37742</v>
      </c>
      <c r="E96" s="0" t="n">
        <v>9992868</v>
      </c>
      <c r="F96" s="0" t="s">
        <v>28</v>
      </c>
      <c r="G96" s="0" t="s">
        <v>69</v>
      </c>
      <c r="H96" s="0" t="n">
        <v>241649.56</v>
      </c>
      <c r="I96" s="0" t="n">
        <v>37189</v>
      </c>
      <c r="J96" s="0" t="n">
        <v>35615.26</v>
      </c>
      <c r="K96" s="0" t="n">
        <v>37189</v>
      </c>
      <c r="L96" s="0" t="n">
        <v>6.785</v>
      </c>
      <c r="M96" s="0" t="n">
        <v>0.64</v>
      </c>
      <c r="N96" s="0" t="n">
        <v>3.12</v>
      </c>
      <c r="O96" s="0" t="n">
        <v>-139830.64</v>
      </c>
      <c r="P96" s="0" t="n">
        <v>-112496.725</v>
      </c>
      <c r="Q96" s="0" t="n">
        <v>-107736.1615</v>
      </c>
      <c r="R96" s="0" t="s">
        <v>31</v>
      </c>
      <c r="S96" s="0" t="s">
        <v>23</v>
      </c>
      <c r="T96" s="0" t="s">
        <v>32</v>
      </c>
      <c r="U96" s="0" t="s">
        <v>30</v>
      </c>
      <c r="V96" s="0" t="s">
        <v>69</v>
      </c>
      <c r="W96" s="0" t="n">
        <v>1</v>
      </c>
      <c r="X96" s="0" t="n">
        <v>1</v>
      </c>
      <c r="Y96" s="0" t="n">
        <v>-114111.3</v>
      </c>
      <c r="Z96" s="0" t="n">
        <v>-119153.56</v>
      </c>
      <c r="AA96" s="0" t="s">
        <v>70</v>
      </c>
      <c r="AB96" s="0" t="s">
        <v>32</v>
      </c>
      <c r="AC96" s="0" t="n">
        <v>3</v>
      </c>
      <c r="AD96" s="0" t="n">
        <v>35615.26</v>
      </c>
      <c r="AE96" s="0" t="n">
        <v>241649.56</v>
      </c>
      <c r="AF96" s="0" t="n">
        <v>35615.26</v>
      </c>
      <c r="AG96" s="0" t="n">
        <v>1</v>
      </c>
      <c r="AH96" s="0" t="s">
        <v>73</v>
      </c>
    </row>
    <row r="97" customFormat="false" ht="12.8" hidden="false" customHeight="false" outlineLevel="0" collapsed="false">
      <c r="A97" s="0" t="n">
        <v>24221</v>
      </c>
      <c r="B97" s="0" t="n">
        <v>415</v>
      </c>
      <c r="C97" s="64" t="n">
        <v>36999</v>
      </c>
      <c r="D97" s="64" t="n">
        <v>37742</v>
      </c>
      <c r="E97" s="0" t="n">
        <v>9993197</v>
      </c>
      <c r="F97" s="0" t="s">
        <v>28</v>
      </c>
      <c r="G97" s="0" t="s">
        <v>69</v>
      </c>
      <c r="H97" s="0" t="n">
        <v>50150.11</v>
      </c>
      <c r="I97" s="0" t="n">
        <v>14153</v>
      </c>
      <c r="J97" s="0" t="n">
        <v>13554.08</v>
      </c>
      <c r="K97" s="0" t="n">
        <v>14153</v>
      </c>
      <c r="L97" s="0" t="n">
        <v>3.7</v>
      </c>
      <c r="M97" s="0" t="n">
        <v>0.64</v>
      </c>
      <c r="N97" s="0" t="n">
        <v>3.12</v>
      </c>
      <c r="O97" s="0" t="n">
        <v>-53215.28</v>
      </c>
      <c r="P97" s="0" t="n">
        <v>-43308.18</v>
      </c>
      <c r="Q97" s="0" t="n">
        <v>-41475.4848</v>
      </c>
      <c r="R97" s="0" t="s">
        <v>22</v>
      </c>
      <c r="S97" s="0" t="s">
        <v>23</v>
      </c>
      <c r="T97" s="0" t="s">
        <v>29</v>
      </c>
      <c r="U97" s="0" t="s">
        <v>30</v>
      </c>
      <c r="V97" s="0" t="s">
        <v>69</v>
      </c>
      <c r="W97" s="0" t="n">
        <v>1</v>
      </c>
      <c r="X97" s="0" t="n">
        <v>1</v>
      </c>
      <c r="Y97" s="0" t="n">
        <v>-43915.23</v>
      </c>
      <c r="Z97" s="0" t="n">
        <v>103047</v>
      </c>
      <c r="AA97" s="0" t="s">
        <v>70</v>
      </c>
      <c r="AB97" s="0" t="s">
        <v>72</v>
      </c>
      <c r="AC97" s="0" t="n">
        <v>3</v>
      </c>
      <c r="AD97" s="0" t="n">
        <v>0</v>
      </c>
      <c r="AE97" s="0" t="n">
        <v>98416.2</v>
      </c>
      <c r="AF97" s="0" t="n">
        <v>13554.08</v>
      </c>
      <c r="AG97" s="0" t="n">
        <v>1</v>
      </c>
      <c r="AH97" s="0" t="s">
        <v>71</v>
      </c>
    </row>
    <row r="98" customFormat="false" ht="12.8" hidden="false" customHeight="false" outlineLevel="0" collapsed="false">
      <c r="A98" s="0" t="n">
        <v>24545</v>
      </c>
      <c r="B98" s="0" t="n">
        <v>415</v>
      </c>
      <c r="C98" s="64" t="n">
        <v>37018</v>
      </c>
      <c r="D98" s="64" t="n">
        <v>37773</v>
      </c>
      <c r="E98" s="0" t="n">
        <v>9993196</v>
      </c>
      <c r="F98" s="0" t="s">
        <v>28</v>
      </c>
      <c r="G98" s="0" t="s">
        <v>69</v>
      </c>
      <c r="H98" s="0" t="n">
        <v>-98270.49</v>
      </c>
      <c r="I98" s="0" t="n">
        <v>-27837</v>
      </c>
      <c r="J98" s="0" t="n">
        <v>-26559.59</v>
      </c>
      <c r="K98" s="0" t="n">
        <v>27837</v>
      </c>
      <c r="L98" s="0" t="n">
        <v>3.7</v>
      </c>
      <c r="M98" s="0" t="n">
        <v>0.39</v>
      </c>
      <c r="N98" s="0" t="n">
        <v>3.15</v>
      </c>
      <c r="O98" s="0" t="n">
        <v>98542.98</v>
      </c>
      <c r="P98" s="0" t="n">
        <v>92140.47</v>
      </c>
      <c r="Q98" s="0" t="n">
        <v>87912.2429</v>
      </c>
      <c r="R98" s="0" t="s">
        <v>22</v>
      </c>
      <c r="S98" s="0" t="s">
        <v>23</v>
      </c>
      <c r="T98" s="0" t="s">
        <v>29</v>
      </c>
      <c r="U98" s="0" t="s">
        <v>30</v>
      </c>
      <c r="V98" s="0" t="s">
        <v>69</v>
      </c>
      <c r="W98" s="0" t="n">
        <v>0</v>
      </c>
      <c r="X98" s="0" t="n">
        <v>1</v>
      </c>
      <c r="Y98" s="0" t="n">
        <v>86053.08</v>
      </c>
      <c r="Z98" s="0" t="n">
        <v>203516</v>
      </c>
      <c r="AA98" s="0" t="s">
        <v>70</v>
      </c>
      <c r="AB98" s="0" t="s">
        <v>32</v>
      </c>
      <c r="AC98" s="0" t="n">
        <v>3</v>
      </c>
      <c r="AD98" s="0" t="n">
        <v>0</v>
      </c>
      <c r="AE98" s="0" t="n">
        <v>-193645.99</v>
      </c>
      <c r="AF98" s="0" t="n">
        <v>-26559.59</v>
      </c>
      <c r="AG98" s="0" t="n">
        <v>1</v>
      </c>
      <c r="AH98" s="0" t="s">
        <v>71</v>
      </c>
    </row>
    <row r="99" customFormat="false" ht="12.8" hidden="false" customHeight="false" outlineLevel="0" collapsed="false">
      <c r="A99" s="0" t="n">
        <v>28050</v>
      </c>
      <c r="B99" s="0" t="n">
        <v>857</v>
      </c>
      <c r="C99" s="64" t="n">
        <v>37140</v>
      </c>
      <c r="D99" s="64" t="n">
        <v>37773</v>
      </c>
      <c r="E99" s="0" t="n">
        <v>9996667</v>
      </c>
      <c r="F99" s="0" t="s">
        <v>28</v>
      </c>
      <c r="G99" s="0" t="s">
        <v>69</v>
      </c>
      <c r="H99" s="0" t="n">
        <v>-4861.1</v>
      </c>
      <c r="I99" s="0" t="n">
        <v>-18870</v>
      </c>
      <c r="J99" s="0" t="n">
        <v>-18004.08</v>
      </c>
      <c r="K99" s="0" t="n">
        <v>18870</v>
      </c>
      <c r="L99" s="0" t="n">
        <v>0.27</v>
      </c>
      <c r="M99" s="0" t="n">
        <v>0.39</v>
      </c>
      <c r="N99" s="0" t="n">
        <v>3.15</v>
      </c>
      <c r="O99" s="0" t="n">
        <v>66799.8</v>
      </c>
      <c r="P99" s="0" t="n">
        <v>-2264.4</v>
      </c>
      <c r="Q99" s="0" t="n">
        <v>-2160.4896</v>
      </c>
      <c r="R99" s="0" t="s">
        <v>22</v>
      </c>
      <c r="S99" s="0" t="s">
        <v>23</v>
      </c>
      <c r="T99" s="0" t="s">
        <v>29</v>
      </c>
      <c r="U99" s="0" t="s">
        <v>30</v>
      </c>
      <c r="V99" s="0" t="s">
        <v>69</v>
      </c>
      <c r="W99" s="0" t="n">
        <v>0</v>
      </c>
      <c r="X99" s="0" t="n">
        <v>1</v>
      </c>
      <c r="Y99" s="0" t="n">
        <v>-3420.77</v>
      </c>
      <c r="Z99" s="0" t="n">
        <v>73234</v>
      </c>
      <c r="AA99" s="0" t="s">
        <v>70</v>
      </c>
      <c r="AB99" s="0" t="s">
        <v>32</v>
      </c>
      <c r="AC99" s="0" t="n">
        <v>3</v>
      </c>
      <c r="AD99" s="0" t="n">
        <v>0</v>
      </c>
      <c r="AE99" s="0" t="n">
        <v>-69513.75</v>
      </c>
      <c r="AF99" s="0" t="n">
        <v>-18004.08</v>
      </c>
      <c r="AG99" s="0" t="n">
        <v>1</v>
      </c>
    </row>
    <row r="100" customFormat="false" ht="12.8" hidden="false" customHeight="false" outlineLevel="0" collapsed="false">
      <c r="A100" s="0" t="n">
        <v>24196</v>
      </c>
      <c r="B100" s="0" t="n">
        <v>362</v>
      </c>
      <c r="C100" s="64" t="n">
        <v>36998</v>
      </c>
      <c r="D100" s="64" t="n">
        <v>37773</v>
      </c>
      <c r="E100" s="0" t="n">
        <v>9992868</v>
      </c>
      <c r="F100" s="0" t="s">
        <v>28</v>
      </c>
      <c r="G100" s="0" t="s">
        <v>69</v>
      </c>
      <c r="H100" s="0" t="n">
        <v>147553.78</v>
      </c>
      <c r="I100" s="0" t="n">
        <v>22793</v>
      </c>
      <c r="J100" s="0" t="n">
        <v>21747.06</v>
      </c>
      <c r="K100" s="0" t="n">
        <v>22793</v>
      </c>
      <c r="L100" s="0" t="n">
        <v>6.785</v>
      </c>
      <c r="M100" s="0" t="n">
        <v>0.64</v>
      </c>
      <c r="N100" s="0" t="n">
        <v>3.15</v>
      </c>
      <c r="O100" s="0" t="n">
        <v>-86385.47</v>
      </c>
      <c r="P100" s="0" t="n">
        <v>-68265.035</v>
      </c>
      <c r="Q100" s="0" t="n">
        <v>-65132.4447</v>
      </c>
      <c r="R100" s="0" t="s">
        <v>31</v>
      </c>
      <c r="S100" s="0" t="s">
        <v>23</v>
      </c>
      <c r="T100" s="0" t="s">
        <v>32</v>
      </c>
      <c r="U100" s="0" t="s">
        <v>30</v>
      </c>
      <c r="V100" s="0" t="s">
        <v>69</v>
      </c>
      <c r="W100" s="0" t="n">
        <v>1</v>
      </c>
      <c r="X100" s="0" t="n">
        <v>1</v>
      </c>
      <c r="Y100" s="0" t="n">
        <v>-69025.16</v>
      </c>
      <c r="Z100" s="0" t="n">
        <v>-72344.98</v>
      </c>
      <c r="AA100" s="0" t="s">
        <v>70</v>
      </c>
      <c r="AB100" s="0" t="s">
        <v>72</v>
      </c>
      <c r="AC100" s="0" t="n">
        <v>3</v>
      </c>
      <c r="AD100" s="0" t="n">
        <v>21747.06</v>
      </c>
      <c r="AE100" s="0" t="n">
        <v>147553.78</v>
      </c>
      <c r="AF100" s="0" t="n">
        <v>21747.06</v>
      </c>
      <c r="AG100" s="0" t="n">
        <v>1</v>
      </c>
      <c r="AH100" s="0" t="s">
        <v>73</v>
      </c>
    </row>
    <row r="101" customFormat="false" ht="12.8" hidden="false" customHeight="false" outlineLevel="0" collapsed="false">
      <c r="A101" s="0" t="n">
        <v>24197</v>
      </c>
      <c r="B101" s="0" t="n">
        <v>362</v>
      </c>
      <c r="C101" s="64" t="n">
        <v>36998</v>
      </c>
      <c r="D101" s="64" t="n">
        <v>37773</v>
      </c>
      <c r="E101" s="0" t="n">
        <v>9992868</v>
      </c>
      <c r="F101" s="0" t="s">
        <v>28</v>
      </c>
      <c r="G101" s="0" t="s">
        <v>69</v>
      </c>
      <c r="H101" s="0" t="n">
        <v>179462.37</v>
      </c>
      <c r="I101" s="0" t="n">
        <v>27722</v>
      </c>
      <c r="J101" s="0" t="n">
        <v>26449.87</v>
      </c>
      <c r="K101" s="0" t="n">
        <v>27722</v>
      </c>
      <c r="L101" s="0" t="n">
        <v>6.785</v>
      </c>
      <c r="M101" s="0" t="n">
        <v>0.64</v>
      </c>
      <c r="N101" s="0" t="n">
        <v>3.15</v>
      </c>
      <c r="O101" s="0" t="n">
        <v>-105066.38</v>
      </c>
      <c r="P101" s="0" t="n">
        <v>-83027.39</v>
      </c>
      <c r="Q101" s="0" t="n">
        <v>-79217.36065</v>
      </c>
      <c r="R101" s="0" t="s">
        <v>31</v>
      </c>
      <c r="S101" s="0" t="s">
        <v>23</v>
      </c>
      <c r="T101" s="0" t="s">
        <v>32</v>
      </c>
      <c r="U101" s="0" t="s">
        <v>30</v>
      </c>
      <c r="V101" s="0" t="s">
        <v>69</v>
      </c>
      <c r="W101" s="0" t="n">
        <v>1</v>
      </c>
      <c r="X101" s="0" t="n">
        <v>1</v>
      </c>
      <c r="Y101" s="0" t="n">
        <v>-83951.89</v>
      </c>
      <c r="Z101" s="0" t="n">
        <v>-87989.63</v>
      </c>
      <c r="AA101" s="0" t="s">
        <v>70</v>
      </c>
      <c r="AB101" s="0" t="s">
        <v>32</v>
      </c>
      <c r="AC101" s="0" t="n">
        <v>3</v>
      </c>
      <c r="AD101" s="0" t="n">
        <v>26449.87</v>
      </c>
      <c r="AE101" s="0" t="n">
        <v>179462.37</v>
      </c>
      <c r="AF101" s="0" t="n">
        <v>26449.87</v>
      </c>
      <c r="AG101" s="0" t="n">
        <v>1</v>
      </c>
      <c r="AH101" s="0" t="s">
        <v>73</v>
      </c>
    </row>
    <row r="102" customFormat="false" ht="12.8" hidden="false" customHeight="false" outlineLevel="0" collapsed="false">
      <c r="A102" s="0" t="n">
        <v>24221</v>
      </c>
      <c r="B102" s="0" t="n">
        <v>415</v>
      </c>
      <c r="C102" s="64" t="n">
        <v>36999</v>
      </c>
      <c r="D102" s="64" t="n">
        <v>37773</v>
      </c>
      <c r="E102" s="0" t="n">
        <v>9993197</v>
      </c>
      <c r="F102" s="0" t="s">
        <v>28</v>
      </c>
      <c r="G102" s="0" t="s">
        <v>69</v>
      </c>
      <c r="H102" s="0" t="n">
        <v>38648.75</v>
      </c>
      <c r="I102" s="0" t="n">
        <v>10948</v>
      </c>
      <c r="J102" s="0" t="n">
        <v>10445.61</v>
      </c>
      <c r="K102" s="0" t="n">
        <v>10948</v>
      </c>
      <c r="L102" s="0" t="n">
        <v>3.7</v>
      </c>
      <c r="M102" s="0" t="n">
        <v>0.64</v>
      </c>
      <c r="N102" s="0" t="n">
        <v>3.15</v>
      </c>
      <c r="O102" s="0" t="n">
        <v>-41492.92</v>
      </c>
      <c r="P102" s="0" t="n">
        <v>-33500.88</v>
      </c>
      <c r="Q102" s="0" t="n">
        <v>-31963.5666</v>
      </c>
      <c r="R102" s="0" t="s">
        <v>22</v>
      </c>
      <c r="S102" s="0" t="s">
        <v>23</v>
      </c>
      <c r="T102" s="0" t="s">
        <v>29</v>
      </c>
      <c r="U102" s="0" t="s">
        <v>30</v>
      </c>
      <c r="V102" s="0" t="s">
        <v>69</v>
      </c>
      <c r="W102" s="0" t="n">
        <v>1</v>
      </c>
      <c r="X102" s="0" t="n">
        <v>1</v>
      </c>
      <c r="Y102" s="0" t="n">
        <v>-33843.77</v>
      </c>
      <c r="Z102" s="0" t="n">
        <v>80040</v>
      </c>
      <c r="AA102" s="0" t="s">
        <v>70</v>
      </c>
      <c r="AB102" s="0" t="s">
        <v>72</v>
      </c>
      <c r="AC102" s="0" t="n">
        <v>3</v>
      </c>
      <c r="AD102" s="0" t="n">
        <v>0</v>
      </c>
      <c r="AE102" s="0" t="n">
        <v>76158.94</v>
      </c>
      <c r="AF102" s="0" t="n">
        <v>10445.61</v>
      </c>
      <c r="AG102" s="0" t="n">
        <v>1</v>
      </c>
      <c r="AH102" s="0" t="s">
        <v>71</v>
      </c>
    </row>
    <row r="103" customFormat="false" ht="12.8" hidden="false" customHeight="false" outlineLevel="0" collapsed="false">
      <c r="A103" s="0" t="n">
        <v>24545</v>
      </c>
      <c r="B103" s="0" t="n">
        <v>415</v>
      </c>
      <c r="C103" s="64" t="n">
        <v>37018</v>
      </c>
      <c r="D103" s="64" t="n">
        <v>37803</v>
      </c>
      <c r="E103" s="0" t="n">
        <v>9993196</v>
      </c>
      <c r="F103" s="0" t="s">
        <v>28</v>
      </c>
      <c r="G103" s="0" t="s">
        <v>69</v>
      </c>
      <c r="H103" s="0" t="n">
        <v>-45148.54</v>
      </c>
      <c r="I103" s="0" t="n">
        <v>-12837</v>
      </c>
      <c r="J103" s="0" t="n">
        <v>-12202.31</v>
      </c>
      <c r="K103" s="0" t="n">
        <v>12837</v>
      </c>
      <c r="L103" s="0" t="n">
        <v>3.7</v>
      </c>
      <c r="M103" s="0" t="n">
        <v>0.39</v>
      </c>
      <c r="N103" s="0" t="n">
        <v>3.24</v>
      </c>
      <c r="O103" s="0" t="n">
        <v>46598.31</v>
      </c>
      <c r="P103" s="0" t="n">
        <v>42490.47</v>
      </c>
      <c r="Q103" s="0" t="n">
        <v>40389.6461</v>
      </c>
      <c r="R103" s="0" t="s">
        <v>22</v>
      </c>
      <c r="S103" s="0" t="s">
        <v>23</v>
      </c>
      <c r="T103" s="0" t="s">
        <v>29</v>
      </c>
      <c r="U103" s="0" t="s">
        <v>30</v>
      </c>
      <c r="V103" s="0" t="s">
        <v>69</v>
      </c>
      <c r="W103" s="0" t="n">
        <v>0</v>
      </c>
      <c r="X103" s="0" t="n">
        <v>1</v>
      </c>
      <c r="Y103" s="0" t="n">
        <v>39535.48</v>
      </c>
      <c r="Z103" s="0" t="n">
        <v>94364</v>
      </c>
      <c r="AA103" s="0" t="s">
        <v>70</v>
      </c>
      <c r="AB103" s="0" t="s">
        <v>32</v>
      </c>
      <c r="AC103" s="0" t="n">
        <v>3</v>
      </c>
      <c r="AD103" s="0" t="n">
        <v>0</v>
      </c>
      <c r="AE103" s="0" t="n">
        <v>-89455.11</v>
      </c>
      <c r="AF103" s="0" t="n">
        <v>-12202.31</v>
      </c>
      <c r="AG103" s="0" t="n">
        <v>1</v>
      </c>
      <c r="AH103" s="0" t="s">
        <v>71</v>
      </c>
    </row>
    <row r="104" customFormat="false" ht="12.8" hidden="false" customHeight="false" outlineLevel="0" collapsed="false">
      <c r="A104" s="0" t="n">
        <v>28050</v>
      </c>
      <c r="B104" s="0" t="n">
        <v>857</v>
      </c>
      <c r="C104" s="64" t="n">
        <v>37140</v>
      </c>
      <c r="D104" s="64" t="n">
        <v>37803</v>
      </c>
      <c r="E104" s="0" t="n">
        <v>9996667</v>
      </c>
      <c r="F104" s="0" t="s">
        <v>28</v>
      </c>
      <c r="G104" s="0" t="s">
        <v>69</v>
      </c>
      <c r="H104" s="0" t="n">
        <v>-486.61</v>
      </c>
      <c r="I104" s="0" t="n">
        <v>-1896</v>
      </c>
      <c r="J104" s="0" t="n">
        <v>-1802.26</v>
      </c>
      <c r="K104" s="0" t="n">
        <v>1896</v>
      </c>
      <c r="L104" s="0" t="n">
        <v>0.27</v>
      </c>
      <c r="M104" s="0" t="n">
        <v>0.39</v>
      </c>
      <c r="N104" s="0" t="n">
        <v>3.24</v>
      </c>
      <c r="O104" s="0" t="n">
        <v>6882.48</v>
      </c>
      <c r="P104" s="0" t="n">
        <v>-227.52</v>
      </c>
      <c r="Q104" s="0" t="n">
        <v>-216.2712</v>
      </c>
      <c r="R104" s="0" t="s">
        <v>22</v>
      </c>
      <c r="S104" s="0" t="s">
        <v>23</v>
      </c>
      <c r="T104" s="0" t="s">
        <v>29</v>
      </c>
      <c r="U104" s="0" t="s">
        <v>30</v>
      </c>
      <c r="V104" s="0" t="s">
        <v>69</v>
      </c>
      <c r="W104" s="0" t="n">
        <v>0</v>
      </c>
      <c r="X104" s="0" t="n">
        <v>1</v>
      </c>
      <c r="Y104" s="0" t="n">
        <v>-342.43</v>
      </c>
      <c r="Z104" s="0" t="n">
        <v>7434</v>
      </c>
      <c r="AA104" s="0" t="s">
        <v>70</v>
      </c>
      <c r="AB104" s="0" t="s">
        <v>32</v>
      </c>
      <c r="AC104" s="0" t="n">
        <v>3</v>
      </c>
      <c r="AD104" s="0" t="n">
        <v>0</v>
      </c>
      <c r="AE104" s="0" t="n">
        <v>-7030.6</v>
      </c>
      <c r="AF104" s="0" t="n">
        <v>-1802.26</v>
      </c>
      <c r="AG104" s="0" t="n">
        <v>1</v>
      </c>
    </row>
    <row r="105" customFormat="false" ht="12.8" hidden="false" customHeight="false" outlineLevel="0" collapsed="false">
      <c r="A105" s="0" t="n">
        <v>24196</v>
      </c>
      <c r="B105" s="0" t="n">
        <v>362</v>
      </c>
      <c r="C105" s="64" t="n">
        <v>36998</v>
      </c>
      <c r="D105" s="64" t="n">
        <v>37803</v>
      </c>
      <c r="E105" s="0" t="n">
        <v>9992868</v>
      </c>
      <c r="F105" s="0" t="s">
        <v>28</v>
      </c>
      <c r="G105" s="0" t="s">
        <v>69</v>
      </c>
      <c r="H105" s="0" t="n">
        <v>65752.99</v>
      </c>
      <c r="I105" s="0" t="n">
        <v>10195</v>
      </c>
      <c r="J105" s="0" t="n">
        <v>9690.93</v>
      </c>
      <c r="K105" s="0" t="n">
        <v>10195</v>
      </c>
      <c r="L105" s="0" t="n">
        <v>6.785</v>
      </c>
      <c r="M105" s="0" t="n">
        <v>0.64</v>
      </c>
      <c r="N105" s="0" t="n">
        <v>3.24</v>
      </c>
      <c r="O105" s="0" t="n">
        <v>-39556.6</v>
      </c>
      <c r="P105" s="0" t="n">
        <v>-29616.475</v>
      </c>
      <c r="Q105" s="0" t="n">
        <v>-28152.15165</v>
      </c>
      <c r="R105" s="0" t="s">
        <v>31</v>
      </c>
      <c r="S105" s="0" t="s">
        <v>23</v>
      </c>
      <c r="T105" s="0" t="s">
        <v>32</v>
      </c>
      <c r="U105" s="0" t="s">
        <v>30</v>
      </c>
      <c r="V105" s="0" t="s">
        <v>69</v>
      </c>
      <c r="W105" s="0" t="n">
        <v>1</v>
      </c>
      <c r="X105" s="0" t="n">
        <v>1</v>
      </c>
      <c r="Y105" s="0" t="n">
        <v>-30371.39</v>
      </c>
      <c r="Z105" s="0" t="n">
        <v>-31951.13</v>
      </c>
      <c r="AA105" s="0" t="s">
        <v>70</v>
      </c>
      <c r="AB105" s="0" t="s">
        <v>72</v>
      </c>
      <c r="AC105" s="0" t="n">
        <v>3</v>
      </c>
      <c r="AD105" s="0" t="n">
        <v>9690.93</v>
      </c>
      <c r="AE105" s="0" t="n">
        <v>65752.99</v>
      </c>
      <c r="AF105" s="0" t="n">
        <v>9690.93</v>
      </c>
      <c r="AG105" s="0" t="n">
        <v>1</v>
      </c>
      <c r="AH105" s="0" t="s">
        <v>73</v>
      </c>
    </row>
    <row r="106" customFormat="false" ht="12.8" hidden="false" customHeight="false" outlineLevel="0" collapsed="false">
      <c r="A106" s="0" t="n">
        <v>24197</v>
      </c>
      <c r="B106" s="0" t="n">
        <v>362</v>
      </c>
      <c r="C106" s="64" t="n">
        <v>36998</v>
      </c>
      <c r="D106" s="64" t="n">
        <v>37803</v>
      </c>
      <c r="E106" s="0" t="n">
        <v>9992868</v>
      </c>
      <c r="F106" s="0" t="s">
        <v>28</v>
      </c>
      <c r="G106" s="0" t="s">
        <v>69</v>
      </c>
      <c r="H106" s="0" t="n">
        <v>82444.38</v>
      </c>
      <c r="I106" s="0" t="n">
        <v>12783</v>
      </c>
      <c r="J106" s="0" t="n">
        <v>12150.98</v>
      </c>
      <c r="K106" s="0" t="n">
        <v>12783</v>
      </c>
      <c r="L106" s="0" t="n">
        <v>6.785</v>
      </c>
      <c r="M106" s="0" t="n">
        <v>0.64</v>
      </c>
      <c r="N106" s="0" t="n">
        <v>3.24</v>
      </c>
      <c r="O106" s="0" t="n">
        <v>-49598.04</v>
      </c>
      <c r="P106" s="0" t="n">
        <v>-37134.615</v>
      </c>
      <c r="Q106" s="0" t="n">
        <v>-35298.5969</v>
      </c>
      <c r="R106" s="0" t="s">
        <v>31</v>
      </c>
      <c r="S106" s="0" t="s">
        <v>23</v>
      </c>
      <c r="T106" s="0" t="s">
        <v>32</v>
      </c>
      <c r="U106" s="0" t="s">
        <v>30</v>
      </c>
      <c r="V106" s="0" t="s">
        <v>69</v>
      </c>
      <c r="W106" s="0" t="n">
        <v>1</v>
      </c>
      <c r="X106" s="0" t="n">
        <v>1</v>
      </c>
      <c r="Y106" s="0" t="n">
        <v>-38081.16</v>
      </c>
      <c r="Z106" s="0" t="n">
        <v>-40061.92</v>
      </c>
      <c r="AA106" s="0" t="s">
        <v>70</v>
      </c>
      <c r="AB106" s="0" t="s">
        <v>32</v>
      </c>
      <c r="AC106" s="0" t="n">
        <v>3</v>
      </c>
      <c r="AD106" s="0" t="n">
        <v>12150.98</v>
      </c>
      <c r="AE106" s="0" t="n">
        <v>82444.38</v>
      </c>
      <c r="AF106" s="0" t="n">
        <v>12150.98</v>
      </c>
      <c r="AG106" s="0" t="n">
        <v>1</v>
      </c>
      <c r="AH106" s="0" t="s">
        <v>73</v>
      </c>
    </row>
    <row r="107" customFormat="false" ht="12.8" hidden="false" customHeight="false" outlineLevel="0" collapsed="false">
      <c r="A107" s="0" t="n">
        <v>24221</v>
      </c>
      <c r="B107" s="0" t="n">
        <v>415</v>
      </c>
      <c r="C107" s="64" t="n">
        <v>36999</v>
      </c>
      <c r="D107" s="64" t="n">
        <v>37803</v>
      </c>
      <c r="E107" s="0" t="n">
        <v>9993197</v>
      </c>
      <c r="F107" s="0" t="s">
        <v>28</v>
      </c>
      <c r="G107" s="0" t="s">
        <v>69</v>
      </c>
      <c r="H107" s="0" t="n">
        <v>18348.52</v>
      </c>
      <c r="I107" s="0" t="n">
        <v>5217</v>
      </c>
      <c r="J107" s="0" t="n">
        <v>4959.06</v>
      </c>
      <c r="K107" s="0" t="n">
        <v>5217</v>
      </c>
      <c r="L107" s="0" t="n">
        <v>3.7</v>
      </c>
      <c r="M107" s="0" t="n">
        <v>0.64</v>
      </c>
      <c r="N107" s="0" t="n">
        <v>3.24</v>
      </c>
      <c r="O107" s="0" t="n">
        <v>-20241.96</v>
      </c>
      <c r="P107" s="0" t="n">
        <v>-15964.02</v>
      </c>
      <c r="Q107" s="0" t="n">
        <v>-15174.7236</v>
      </c>
      <c r="R107" s="0" t="s">
        <v>22</v>
      </c>
      <c r="S107" s="0" t="s">
        <v>23</v>
      </c>
      <c r="T107" s="0" t="s">
        <v>29</v>
      </c>
      <c r="U107" s="0" t="s">
        <v>30</v>
      </c>
      <c r="V107" s="0" t="s">
        <v>69</v>
      </c>
      <c r="W107" s="0" t="n">
        <v>1</v>
      </c>
      <c r="X107" s="0" t="n">
        <v>1</v>
      </c>
      <c r="Y107" s="0" t="n">
        <v>-16067.35</v>
      </c>
      <c r="Z107" s="0" t="n">
        <v>38350</v>
      </c>
      <c r="AA107" s="0" t="s">
        <v>70</v>
      </c>
      <c r="AB107" s="0" t="s">
        <v>72</v>
      </c>
      <c r="AC107" s="0" t="n">
        <v>3</v>
      </c>
      <c r="AD107" s="0" t="n">
        <v>0</v>
      </c>
      <c r="AE107" s="0" t="n">
        <v>36354.86</v>
      </c>
      <c r="AF107" s="0" t="n">
        <v>4959.06</v>
      </c>
      <c r="AG107" s="0" t="n">
        <v>1</v>
      </c>
      <c r="AH107" s="0" t="s">
        <v>71</v>
      </c>
    </row>
    <row r="108" customFormat="false" ht="12.8" hidden="false" customHeight="false" outlineLevel="0" collapsed="false">
      <c r="A108" s="0" t="n">
        <v>24545</v>
      </c>
      <c r="B108" s="0" t="n">
        <v>415</v>
      </c>
      <c r="C108" s="64" t="n">
        <v>37018</v>
      </c>
      <c r="D108" s="64" t="n">
        <v>37834</v>
      </c>
      <c r="E108" s="0" t="n">
        <v>9993196</v>
      </c>
      <c r="F108" s="0" t="s">
        <v>28</v>
      </c>
      <c r="G108" s="0" t="s">
        <v>69</v>
      </c>
      <c r="H108" s="0" t="n">
        <v>-15704.61</v>
      </c>
      <c r="I108" s="0" t="n">
        <v>-4483</v>
      </c>
      <c r="J108" s="0" t="n">
        <v>-4244.49</v>
      </c>
      <c r="K108" s="0" t="n">
        <v>4483</v>
      </c>
      <c r="L108" s="0" t="n">
        <v>3.7</v>
      </c>
      <c r="M108" s="0" t="n">
        <v>0.39</v>
      </c>
      <c r="N108" s="0" t="n">
        <v>3.23</v>
      </c>
      <c r="O108" s="0" t="n">
        <v>16228.46</v>
      </c>
      <c r="P108" s="0" t="n">
        <v>14838.73</v>
      </c>
      <c r="Q108" s="0" t="n">
        <v>14049.2619</v>
      </c>
      <c r="R108" s="0" t="s">
        <v>22</v>
      </c>
      <c r="S108" s="0" t="s">
        <v>23</v>
      </c>
      <c r="T108" s="0" t="s">
        <v>29</v>
      </c>
      <c r="U108" s="0" t="s">
        <v>30</v>
      </c>
      <c r="V108" s="0" t="s">
        <v>69</v>
      </c>
      <c r="W108" s="0" t="n">
        <v>0</v>
      </c>
      <c r="X108" s="0" t="n">
        <v>1</v>
      </c>
      <c r="Y108" s="0" t="n">
        <v>13752.15</v>
      </c>
      <c r="Z108" s="0" t="n">
        <v>33111</v>
      </c>
      <c r="AA108" s="0" t="s">
        <v>70</v>
      </c>
      <c r="AB108" s="0" t="s">
        <v>32</v>
      </c>
      <c r="AC108" s="0" t="n">
        <v>3</v>
      </c>
      <c r="AD108" s="0" t="n">
        <v>0</v>
      </c>
      <c r="AE108" s="0" t="n">
        <v>-31264.91</v>
      </c>
      <c r="AF108" s="0" t="n">
        <v>-4244.49</v>
      </c>
      <c r="AG108" s="0" t="n">
        <v>1</v>
      </c>
      <c r="AH108" s="0" t="s">
        <v>71</v>
      </c>
    </row>
    <row r="109" customFormat="false" ht="12.8" hidden="false" customHeight="false" outlineLevel="0" collapsed="false">
      <c r="A109" s="0" t="n">
        <v>24196</v>
      </c>
      <c r="B109" s="0" t="n">
        <v>362</v>
      </c>
      <c r="C109" s="64" t="n">
        <v>36998</v>
      </c>
      <c r="D109" s="64" t="n">
        <v>37834</v>
      </c>
      <c r="E109" s="0" t="n">
        <v>9992868</v>
      </c>
      <c r="F109" s="0" t="s">
        <v>28</v>
      </c>
      <c r="G109" s="0" t="s">
        <v>69</v>
      </c>
      <c r="H109" s="0" t="n">
        <v>22150.01</v>
      </c>
      <c r="I109" s="0" t="n">
        <v>3448</v>
      </c>
      <c r="J109" s="0" t="n">
        <v>3264.56</v>
      </c>
      <c r="K109" s="0" t="n">
        <v>3448</v>
      </c>
      <c r="L109" s="0" t="n">
        <v>6.785</v>
      </c>
      <c r="M109" s="0" t="n">
        <v>0.64</v>
      </c>
      <c r="N109" s="0" t="n">
        <v>3.23</v>
      </c>
      <c r="O109" s="0" t="n">
        <v>-13343.76</v>
      </c>
      <c r="P109" s="0" t="n">
        <v>-10050.92</v>
      </c>
      <c r="Q109" s="0" t="n">
        <v>-9516.1924</v>
      </c>
      <c r="R109" s="0" t="s">
        <v>31</v>
      </c>
      <c r="S109" s="0" t="s">
        <v>23</v>
      </c>
      <c r="T109" s="0" t="s">
        <v>32</v>
      </c>
      <c r="U109" s="0" t="s">
        <v>30</v>
      </c>
      <c r="V109" s="0" t="s">
        <v>69</v>
      </c>
      <c r="W109" s="0" t="n">
        <v>1</v>
      </c>
      <c r="X109" s="0" t="n">
        <v>1</v>
      </c>
      <c r="Y109" s="0" t="n">
        <v>-10116.86</v>
      </c>
      <c r="Z109" s="0" t="n">
        <v>-10685.35</v>
      </c>
      <c r="AA109" s="0" t="s">
        <v>70</v>
      </c>
      <c r="AB109" s="0" t="s">
        <v>72</v>
      </c>
      <c r="AC109" s="0" t="n">
        <v>3</v>
      </c>
      <c r="AD109" s="0" t="n">
        <v>3264.56</v>
      </c>
      <c r="AE109" s="0" t="n">
        <v>22150.01</v>
      </c>
      <c r="AF109" s="0" t="n">
        <v>3264.56</v>
      </c>
      <c r="AG109" s="0" t="n">
        <v>1</v>
      </c>
      <c r="AH109" s="0" t="s">
        <v>73</v>
      </c>
    </row>
    <row r="110" customFormat="false" ht="12.8" hidden="false" customHeight="false" outlineLevel="0" collapsed="false">
      <c r="A110" s="0" t="n">
        <v>24197</v>
      </c>
      <c r="B110" s="0" t="n">
        <v>362</v>
      </c>
      <c r="C110" s="64" t="n">
        <v>36998</v>
      </c>
      <c r="D110" s="64" t="n">
        <v>37834</v>
      </c>
      <c r="E110" s="0" t="n">
        <v>9992868</v>
      </c>
      <c r="F110" s="0" t="s">
        <v>28</v>
      </c>
      <c r="G110" s="0" t="s">
        <v>69</v>
      </c>
      <c r="H110" s="0" t="n">
        <v>28676.81</v>
      </c>
      <c r="I110" s="0" t="n">
        <v>4464</v>
      </c>
      <c r="J110" s="0" t="n">
        <v>4226.5</v>
      </c>
      <c r="K110" s="0" t="n">
        <v>4464</v>
      </c>
      <c r="L110" s="0" t="n">
        <v>6.785</v>
      </c>
      <c r="M110" s="0" t="n">
        <v>0.64</v>
      </c>
      <c r="N110" s="0" t="n">
        <v>3.23</v>
      </c>
      <c r="O110" s="0" t="n">
        <v>-17275.68</v>
      </c>
      <c r="P110" s="0" t="n">
        <v>-13012.56</v>
      </c>
      <c r="Q110" s="0" t="n">
        <v>-12320.2475</v>
      </c>
      <c r="R110" s="0" t="s">
        <v>31</v>
      </c>
      <c r="S110" s="0" t="s">
        <v>23</v>
      </c>
      <c r="T110" s="0" t="s">
        <v>32</v>
      </c>
      <c r="U110" s="0" t="s">
        <v>30</v>
      </c>
      <c r="V110" s="0" t="s">
        <v>69</v>
      </c>
      <c r="W110" s="0" t="n">
        <v>1</v>
      </c>
      <c r="X110" s="0" t="n">
        <v>1</v>
      </c>
      <c r="Y110" s="0" t="n">
        <v>-13097.93</v>
      </c>
      <c r="Z110" s="0" t="n">
        <v>-13833.94</v>
      </c>
      <c r="AA110" s="0" t="s">
        <v>70</v>
      </c>
      <c r="AB110" s="0" t="s">
        <v>32</v>
      </c>
      <c r="AC110" s="0" t="n">
        <v>3</v>
      </c>
      <c r="AD110" s="0" t="n">
        <v>4226.5</v>
      </c>
      <c r="AE110" s="0" t="n">
        <v>28676.81</v>
      </c>
      <c r="AF110" s="0" t="n">
        <v>4226.5</v>
      </c>
      <c r="AG110" s="0" t="n">
        <v>1</v>
      </c>
      <c r="AH110" s="0" t="s">
        <v>73</v>
      </c>
    </row>
    <row r="111" customFormat="false" ht="12.8" hidden="false" customHeight="false" outlineLevel="0" collapsed="false">
      <c r="A111" s="0" t="n">
        <v>24221</v>
      </c>
      <c r="B111" s="0" t="n">
        <v>415</v>
      </c>
      <c r="C111" s="64" t="n">
        <v>36999</v>
      </c>
      <c r="D111" s="64" t="n">
        <v>37834</v>
      </c>
      <c r="E111" s="0" t="n">
        <v>9993197</v>
      </c>
      <c r="F111" s="0" t="s">
        <v>28</v>
      </c>
      <c r="G111" s="0" t="s">
        <v>69</v>
      </c>
      <c r="H111" s="0" t="n">
        <v>6599.93</v>
      </c>
      <c r="I111" s="0" t="n">
        <v>1884</v>
      </c>
      <c r="J111" s="0" t="n">
        <v>1783.77</v>
      </c>
      <c r="K111" s="0" t="n">
        <v>1884</v>
      </c>
      <c r="L111" s="0" t="n">
        <v>3.7</v>
      </c>
      <c r="M111" s="0" t="n">
        <v>0.64</v>
      </c>
      <c r="N111" s="0" t="n">
        <v>3.23</v>
      </c>
      <c r="O111" s="0" t="n">
        <v>-7291.08</v>
      </c>
      <c r="P111" s="0" t="n">
        <v>-5765.04</v>
      </c>
      <c r="Q111" s="0" t="n">
        <v>-5458.3362</v>
      </c>
      <c r="R111" s="0" t="s">
        <v>22</v>
      </c>
      <c r="S111" s="0" t="s">
        <v>23</v>
      </c>
      <c r="T111" s="0" t="s">
        <v>29</v>
      </c>
      <c r="U111" s="0" t="s">
        <v>30</v>
      </c>
      <c r="V111" s="0" t="s">
        <v>69</v>
      </c>
      <c r="W111" s="0" t="n">
        <v>1</v>
      </c>
      <c r="X111" s="0" t="n">
        <v>1</v>
      </c>
      <c r="Y111" s="0" t="n">
        <v>-5779.4</v>
      </c>
      <c r="Z111" s="0" t="n">
        <v>13915</v>
      </c>
      <c r="AA111" s="0" t="s">
        <v>70</v>
      </c>
      <c r="AB111" s="0" t="s">
        <v>72</v>
      </c>
      <c r="AC111" s="0" t="n">
        <v>3</v>
      </c>
      <c r="AD111" s="0" t="n">
        <v>0</v>
      </c>
      <c r="AE111" s="0" t="n">
        <v>13139.21</v>
      </c>
      <c r="AF111" s="0" t="n">
        <v>1783.77</v>
      </c>
      <c r="AG111" s="0" t="n">
        <v>1</v>
      </c>
      <c r="AH111" s="0" t="s">
        <v>71</v>
      </c>
    </row>
    <row r="112" customFormat="false" ht="12.8" hidden="false" customHeight="false" outlineLevel="0" collapsed="false">
      <c r="A112" s="0" t="n">
        <v>28422</v>
      </c>
      <c r="B112" s="0" t="n">
        <v>858</v>
      </c>
      <c r="C112" s="64" t="n">
        <v>37176</v>
      </c>
      <c r="D112" s="64" t="n">
        <v>37834</v>
      </c>
      <c r="E112" s="0" t="n">
        <v>9996668</v>
      </c>
      <c r="F112" s="0" t="s">
        <v>28</v>
      </c>
      <c r="G112" s="0" t="s">
        <v>69</v>
      </c>
      <c r="H112" s="0" t="n">
        <v>3208.54</v>
      </c>
      <c r="I112" s="0" t="n">
        <v>7448</v>
      </c>
      <c r="J112" s="0" t="n">
        <v>7051.74</v>
      </c>
      <c r="K112" s="0" t="n">
        <v>7448</v>
      </c>
      <c r="L112" s="0" t="n">
        <v>0.455</v>
      </c>
      <c r="M112" s="0" t="n">
        <v>0.64</v>
      </c>
      <c r="N112" s="0" t="n">
        <v>3.23</v>
      </c>
      <c r="O112" s="0" t="n">
        <v>-28823.76</v>
      </c>
      <c r="P112" s="0" t="n">
        <v>1377.88</v>
      </c>
      <c r="Q112" s="0" t="n">
        <v>1304.5719</v>
      </c>
      <c r="R112" s="0" t="s">
        <v>22</v>
      </c>
      <c r="S112" s="0" t="s">
        <v>23</v>
      </c>
      <c r="T112" s="0" t="s">
        <v>29</v>
      </c>
      <c r="U112" s="0" t="s">
        <v>30</v>
      </c>
      <c r="V112" s="0" t="s">
        <v>69</v>
      </c>
      <c r="W112" s="0" t="n">
        <v>1</v>
      </c>
      <c r="X112" s="0" t="n">
        <v>1</v>
      </c>
      <c r="Y112" s="0" t="n">
        <v>35.26</v>
      </c>
      <c r="Z112" s="0" t="n">
        <v>30842</v>
      </c>
      <c r="AA112" s="0" t="s">
        <v>70</v>
      </c>
      <c r="AB112" s="0" t="s">
        <v>32</v>
      </c>
      <c r="AC112" s="0" t="n">
        <v>3</v>
      </c>
      <c r="AD112" s="0" t="n">
        <v>0</v>
      </c>
      <c r="AE112" s="0" t="n">
        <v>29060.23</v>
      </c>
      <c r="AF112" s="0" t="n">
        <v>7051.74</v>
      </c>
      <c r="AG112" s="0" t="n">
        <v>1</v>
      </c>
    </row>
    <row r="113" customFormat="false" ht="12.8" hidden="false" customHeight="false" outlineLevel="0" collapsed="false">
      <c r="A113" s="0" t="n">
        <v>28422</v>
      </c>
      <c r="B113" s="0" t="n">
        <v>858</v>
      </c>
      <c r="C113" s="64" t="n">
        <v>37176</v>
      </c>
      <c r="D113" s="64" t="n">
        <v>37865</v>
      </c>
      <c r="E113" s="0" t="n">
        <v>9996668</v>
      </c>
      <c r="F113" s="0" t="s">
        <v>28</v>
      </c>
      <c r="G113" s="0" t="s">
        <v>69</v>
      </c>
      <c r="H113" s="0" t="n">
        <v>4506.52</v>
      </c>
      <c r="I113" s="0" t="n">
        <v>10504</v>
      </c>
      <c r="J113" s="0" t="n">
        <v>9904.45</v>
      </c>
      <c r="K113" s="0" t="n">
        <v>10504</v>
      </c>
      <c r="L113" s="0" t="n">
        <v>0.455</v>
      </c>
      <c r="M113" s="0" t="n">
        <v>0.64</v>
      </c>
      <c r="N113" s="0" t="n">
        <v>3.23</v>
      </c>
      <c r="O113" s="0" t="n">
        <v>-40650.48</v>
      </c>
      <c r="P113" s="0" t="n">
        <v>1943.24</v>
      </c>
      <c r="Q113" s="0" t="n">
        <v>1832.32325</v>
      </c>
      <c r="R113" s="0" t="s">
        <v>22</v>
      </c>
      <c r="S113" s="0" t="s">
        <v>23</v>
      </c>
      <c r="T113" s="0" t="s">
        <v>29</v>
      </c>
      <c r="U113" s="0" t="s">
        <v>30</v>
      </c>
      <c r="V113" s="0" t="s">
        <v>69</v>
      </c>
      <c r="W113" s="0" t="n">
        <v>1</v>
      </c>
      <c r="X113" s="0" t="n">
        <v>1</v>
      </c>
      <c r="Y113" s="0" t="n">
        <v>49.52</v>
      </c>
      <c r="Z113" s="0" t="n">
        <v>43528</v>
      </c>
      <c r="AA113" s="0" t="s">
        <v>70</v>
      </c>
      <c r="AB113" s="0" t="s">
        <v>32</v>
      </c>
      <c r="AC113" s="0" t="n">
        <v>3</v>
      </c>
      <c r="AD113" s="0" t="n">
        <v>0</v>
      </c>
      <c r="AE113" s="0" t="n">
        <v>40845.93</v>
      </c>
      <c r="AF113" s="0" t="n">
        <v>9904.45</v>
      </c>
      <c r="AG113" s="0" t="n">
        <v>1</v>
      </c>
    </row>
    <row r="114" customFormat="false" ht="12.8" hidden="false" customHeight="false" outlineLevel="0" collapsed="false">
      <c r="A114" s="0" t="n">
        <v>28422</v>
      </c>
      <c r="B114" s="0" t="n">
        <v>858</v>
      </c>
      <c r="C114" s="64" t="n">
        <v>37176</v>
      </c>
      <c r="D114" s="64" t="n">
        <v>37895</v>
      </c>
      <c r="E114" s="0" t="n">
        <v>9996668</v>
      </c>
      <c r="F114" s="0" t="s">
        <v>28</v>
      </c>
      <c r="G114" s="0" t="s">
        <v>69</v>
      </c>
      <c r="H114" s="0" t="n">
        <v>3985.84</v>
      </c>
      <c r="I114" s="0" t="n">
        <v>9328</v>
      </c>
      <c r="J114" s="0" t="n">
        <v>8760.08</v>
      </c>
      <c r="K114" s="0" t="n">
        <v>9328</v>
      </c>
      <c r="L114" s="0" t="n">
        <v>0.455</v>
      </c>
      <c r="M114" s="0" t="n">
        <v>0.64</v>
      </c>
      <c r="N114" s="0" t="n">
        <v>3.27</v>
      </c>
      <c r="O114" s="0" t="n">
        <v>-36472.48</v>
      </c>
      <c r="P114" s="0" t="n">
        <v>1725.68</v>
      </c>
      <c r="Q114" s="0" t="n">
        <v>1620.6148</v>
      </c>
      <c r="R114" s="0" t="s">
        <v>22</v>
      </c>
      <c r="S114" s="0" t="s">
        <v>23</v>
      </c>
      <c r="T114" s="0" t="s">
        <v>29</v>
      </c>
      <c r="U114" s="0" t="s">
        <v>30</v>
      </c>
      <c r="V114" s="0" t="s">
        <v>69</v>
      </c>
      <c r="W114" s="0" t="n">
        <v>1</v>
      </c>
      <c r="X114" s="0" t="n">
        <v>1</v>
      </c>
      <c r="Y114" s="0" t="n">
        <v>43.8</v>
      </c>
      <c r="Z114" s="0" t="n">
        <v>39009</v>
      </c>
      <c r="AA114" s="0" t="s">
        <v>70</v>
      </c>
      <c r="AB114" s="0" t="s">
        <v>32</v>
      </c>
      <c r="AC114" s="0" t="n">
        <v>3</v>
      </c>
      <c r="AD114" s="0" t="n">
        <v>0</v>
      </c>
      <c r="AE114" s="0" t="n">
        <v>36459.45</v>
      </c>
      <c r="AF114" s="0" t="n">
        <v>8760.08</v>
      </c>
      <c r="AG114" s="0" t="n">
        <v>1</v>
      </c>
    </row>
    <row r="115" customFormat="false" ht="12.8" hidden="false" customHeight="false" outlineLevel="0" collapsed="false">
      <c r="A115" s="0" t="n">
        <v>28422</v>
      </c>
      <c r="B115" s="0" t="n">
        <v>858</v>
      </c>
      <c r="C115" s="64" t="n">
        <v>37176</v>
      </c>
      <c r="D115" s="64" t="n">
        <v>37926</v>
      </c>
      <c r="E115" s="0" t="n">
        <v>9996668</v>
      </c>
      <c r="F115" s="0" t="s">
        <v>28</v>
      </c>
      <c r="G115" s="0" t="s">
        <v>69</v>
      </c>
      <c r="H115" s="0" t="n">
        <v>1225.84</v>
      </c>
      <c r="I115" s="0" t="n">
        <v>2881</v>
      </c>
      <c r="J115" s="0" t="n">
        <v>2694.16</v>
      </c>
      <c r="K115" s="0" t="n">
        <v>2881</v>
      </c>
      <c r="L115" s="0" t="n">
        <v>0.455</v>
      </c>
      <c r="M115" s="0" t="n">
        <v>0.72</v>
      </c>
      <c r="N115" s="0" t="n">
        <v>3.41</v>
      </c>
      <c r="O115" s="0" t="n">
        <v>-11898.53</v>
      </c>
      <c r="P115" s="0" t="n">
        <v>763.465</v>
      </c>
      <c r="Q115" s="0" t="n">
        <v>713.9524</v>
      </c>
      <c r="R115" s="0" t="s">
        <v>22</v>
      </c>
      <c r="S115" s="0" t="s">
        <v>23</v>
      </c>
      <c r="T115" s="0" t="s">
        <v>29</v>
      </c>
      <c r="U115" s="0" t="s">
        <v>30</v>
      </c>
      <c r="V115" s="0" t="s">
        <v>69</v>
      </c>
      <c r="W115" s="0" t="n">
        <v>1</v>
      </c>
      <c r="X115" s="0" t="n">
        <v>1</v>
      </c>
      <c r="Y115" s="0" t="n">
        <v>255.95</v>
      </c>
      <c r="Z115" s="0" t="n">
        <v>12725</v>
      </c>
      <c r="AA115" s="0" t="s">
        <v>70</v>
      </c>
      <c r="AB115" s="0" t="s">
        <v>32</v>
      </c>
      <c r="AC115" s="0" t="n">
        <v>3</v>
      </c>
      <c r="AD115" s="0" t="n">
        <v>0</v>
      </c>
      <c r="AE115" s="0" t="n">
        <v>11819.29</v>
      </c>
      <c r="AF115" s="0" t="n">
        <v>2694.16</v>
      </c>
      <c r="AG115" s="0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2002-01-02T09:51:55Z</dcterms:created>
  <dc:creator>thermans</dc:creator>
  <dc:description/>
  <dc:language>en-US</dc:language>
  <cp:lastModifiedBy>Gail A. Dapoliite</cp:lastModifiedBy>
  <cp:lastPrinted>2002-01-02T20:45:12Z</cp:lastPrinted>
  <cp:revision>0</cp:revision>
  <dc:subject/>
  <dc:title/>
</cp:coreProperties>
</file>