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ctrlProps/ctrlProps16.xml" ContentType="application/vnd.ms-excel.controlproperties+xml"/>
  <Override PartName="/xl/ctrlProps/ctrlProps10.xml" ContentType="application/vnd.ms-excel.controlproperties+xml"/>
  <Override PartName="/xl/ctrlProps/ctrlProps19.xml" ContentType="application/vnd.ms-excel.controlproperties+xml"/>
  <Override PartName="/xl/ctrlProps/ctrlProps2.xml" ContentType="application/vnd.ms-excel.controlproperties+xml"/>
  <Override PartName="/xl/ctrlProps/ctrlProps11.xml" ContentType="application/vnd.ms-excel.controlproperties+xml"/>
  <Override PartName="/xl/ctrlProps/ctrlProps3.xml" ContentType="application/vnd.ms-excel.controlproperties+xml"/>
  <Override PartName="/xl/ctrlProps/ctrlProps12.xml" ContentType="application/vnd.ms-excel.controlproperties+xml"/>
  <Override PartName="/xl/ctrlProps/ctrlProps4.xml" ContentType="application/vnd.ms-excel.controlproperties+xml"/>
  <Override PartName="/xl/ctrlProps/ctrlProps5.xml" ContentType="application/vnd.ms-excel.controlproperties+xml"/>
  <Override PartName="/xl/ctrlProps/ctrlProps14.xml" ContentType="application/vnd.ms-excel.controlproperties+xml"/>
  <Override PartName="/xl/ctrlProps/ctrlProps6.xml" ContentType="application/vnd.ms-excel.controlproperties+xml"/>
  <Override PartName="/xl/ctrlProps/ctrlProps15.xml" ContentType="application/vnd.ms-excel.controlproperties+xml"/>
  <Override PartName="/xl/ctrlProps/ctrlProps17.xml" ContentType="application/vnd.ms-excel.controlproperties+xml"/>
  <Override PartName="/xl/ctrlProps/ctrlProps8.xml" ContentType="application/vnd.ms-excel.controlproperties+xml"/>
  <Override PartName="/xl/ctrlProps/ctrlProps9.xml" ContentType="application/vnd.ms-excel.controlproperties+xml"/>
  <Override PartName="/xl/ctrlProps/ctrlProps18.xml" ContentType="application/vnd.ms-excel.controlproperties+xml"/>
  <Override PartName="/xl/comments1.xml" ContentType="application/vnd.openxmlformats-officedocument.spreadsheetml.comments+xml"/>
  <Override PartName="/xl/drawings/_rels/drawing13.xml.rels" ContentType="application/vnd.openxmlformats-package.relationships+xml"/>
  <Override PartName="/xl/drawings/_rels/drawing7.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7.xml" ContentType="application/vnd.openxmlformats-officedocument.drawing+xml"/>
  <Override PartName="/xl/drawings/vmlDrawing2.vml" ContentType="application/vnd.openxmlformats-officedocument.vmlDrawing"/>
  <Override PartName="/xl/drawings/drawing13.xml" ContentType="application/vnd.openxmlformats-officedocument.drawing+xml"/>
  <Override PartName="/xl/_rels/workbook.xml.rels" ContentType="application/vnd.openxmlformats-package.relationships+xml"/>
  <Override PartName="/xl/media/image1.png" ContentType="image/png"/>
  <Override PartName="/xl/comments2.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WAP" sheetId="1" state="visible" r:id="rId3"/>
    <sheet name="OPTION" sheetId="2" state="visible" r:id="rId4"/>
    <sheet name="SPREAD" sheetId="3" state="visible" r:id="rId5"/>
  </sheets>
  <definedNames>
    <definedName function="false" hidden="false" localSheetId="1" name="_xlnm.Print_Titles" vbProcedure="false">OPTION!$38:$55</definedName>
    <definedName function="false" hidden="false" localSheetId="2" name="_xlnm.Print_Titles" vbProcedure="false">SPREAD!$A:$Q,SPREAD!$38:$55</definedName>
    <definedName function="false" hidden="false" localSheetId="0" name="_xlnm.Print_Area" vbProcedure="false">SWAP!$A$37:$AF$159</definedName>
    <definedName function="false" hidden="false" localSheetId="0" name="_xlnm.Print_Titles" vbProcedure="false">SWAP!$38:$54</definedName>
    <definedName function="false" hidden="false" name="AnnuitizedKWMO" vbProcedure="false">#REF!</definedName>
    <definedName function="false" hidden="false" name="AnnuitizedMWH" vbProcedure="false">#REF!</definedName>
    <definedName function="false" hidden="false" name="BuySell" vbProcedure="false">SWAP!$B$55</definedName>
    <definedName function="false" hidden="false" name="BuySellFlag" vbProcedure="false">SWAP!$C$55</definedName>
    <definedName function="false" hidden="false" name="CallPut" vbProcedure="false">OPTION!$D$56</definedName>
    <definedName function="false" hidden="false" name="CallPutFlag" vbProcedure="false">OPTION!$E$56</definedName>
    <definedName function="false" hidden="false" name="CheckNumDeals" vbProcedure="false">SWAP!$A$55:$A$554</definedName>
    <definedName function="false" hidden="false" name="ContractPrice" vbProcedure="false">SWAP!$W$55</definedName>
    <definedName function="false" hidden="false" name="CurveAndDates" vbProcedure="false">SWAP!$U$43:$U$47</definedName>
    <definedName function="false" hidden="false" name="CurveDate" vbProcedure="false">SWAP!$D$48</definedName>
    <definedName function="false" hidden="false" name="DelivFlag" vbProcedure="false">SWAP!$J$55</definedName>
    <definedName function="false" hidden="false" name="DelivPt" vbProcedure="false">SWAP!$I$55</definedName>
    <definedName function="false" hidden="false" name="DemChgDiv" vbProcedure="false">OPTION!$AI$56</definedName>
    <definedName function="false" hidden="false" name="EndDate" vbProcedure="false">SWAP!$E$55</definedName>
    <definedName function="false" hidden="false" name="GasBasis" vbProcedure="false">SPREAD!$AJ$56</definedName>
    <definedName function="false" hidden="false" name="GasIndex" vbProcedure="false">SPREAD!$AK$56</definedName>
    <definedName function="false" hidden="false" name="GasSwap" vbProcedure="false">SPREAD!$AW$56</definedName>
    <definedName function="false" hidden="false" name="GasSwapPerMWH" vbProcedure="false">#REF!</definedName>
    <definedName function="false" hidden="false" name="GasVolCurve" vbProcedure="false">SPREAD!$AH$56</definedName>
    <definedName function="false" hidden="false" name="GasVolFlag" vbProcedure="false">SPREAD!$AI$56</definedName>
    <definedName function="false" hidden="false" name="ImpliedVol" vbProcedure="false">OPTION!$AP$56</definedName>
    <definedName function="false" hidden="false" name="Intrinsic" vbProcedure="false">OPTION!$AM$56</definedName>
    <definedName function="false" hidden="false" name="IntrinsicPerKWMO" vbProcedure="false">OPTION!$AO$56</definedName>
    <definedName function="false" hidden="false" name="IntrinsicPerMWH" vbProcedure="false">OPTION!$AN$56</definedName>
    <definedName function="false" hidden="false" name="LoadFact" vbProcedure="false">SWAP!$N$55</definedName>
    <definedName function="false" hidden="false" name="MidPrice" vbProcedure="false">SWAP!$V$55</definedName>
    <definedName function="false" hidden="false" name="MostLeast" vbProcedure="false">SWAP!$R$55</definedName>
    <definedName function="false" hidden="false" name="MostLeastFlag" vbProcedure="false">SWAP!$Q$55</definedName>
    <definedName function="false" hidden="false" name="NomMWH" vbProcedure="false">SWAP!$T$55</definedName>
    <definedName function="false" hidden="false" name="NymexCurve" vbProcedure="false">SPREAD!$AF$56</definedName>
    <definedName function="false" hidden="false" name="NymexCurveFlag" vbProcedure="false">SPREAD!$AG$56</definedName>
    <definedName function="false" hidden="false" name="OandM" vbProcedure="false">SPREAD!$Y$56</definedName>
    <definedName function="false" hidden="false" name="OffPeakATMheatRate" vbProcedure="false">SPREAD!$BH$56</definedName>
    <definedName function="false" hidden="false" name="OffPeakHeatRate" vbProcedure="false">SPREAD!$AB$56</definedName>
    <definedName function="false" hidden="false" name="OffPeakPremium" vbProcedure="false">SPREAD!$BA$56</definedName>
    <definedName function="false" hidden="false" name="OmicronFlag" vbProcedure="false">SPREAD!$AE$56</definedName>
    <definedName function="false" hidden="false" name="OmicronReg" vbProcedure="false">SPREAD!$AD$56</definedName>
    <definedName function="false" hidden="false" name="OptType" vbProcedure="false">OPTION!$F$56</definedName>
    <definedName function="false" hidden="false" name="OptTypeFlag" vbProcedure="false">OPTION!$G$56</definedName>
    <definedName function="false" hidden="false" name="OutputBlock" vbProcedure="false">SWAP!$T$55:$Y$554</definedName>
    <definedName function="false" hidden="false" name="PeakATMheatRate" vbProcedure="false">SPREAD!$BG$56</definedName>
    <definedName function="false" hidden="false" name="PeakHeatRate" vbProcedure="false">SPREAD!$AA$56</definedName>
    <definedName function="false" hidden="false" name="PeakPremium" vbProcedure="false">SPREAD!$AZ$56</definedName>
    <definedName function="false" hidden="false" name="PowerContract" vbProcedure="false">OPTION!$AH$56</definedName>
    <definedName function="false" hidden="false" name="PowerGasCorrel" vbProcedure="false">SPREAD!$AC$56</definedName>
    <definedName function="false" hidden="false" name="PowerMid" vbProcedure="false">OPTION!$AG$56</definedName>
    <definedName function="false" hidden="false" name="PowerSwap" vbProcedure="false">SPREAD!$AV$56</definedName>
    <definedName function="false" hidden="false" name="Premium" vbProcedure="false">OPTION!$AJ$56</definedName>
    <definedName function="false" hidden="false" name="PremiumPerKWMO" vbProcedure="false">OPTION!$AL$56</definedName>
    <definedName function="false" hidden="false" name="PremiumPerMWH" vbProcedure="false">OPTION!$AK$56</definedName>
    <definedName function="false" hidden="false" name="PriceCurve" vbProcedure="false">OPTION!$S$56</definedName>
    <definedName function="false" hidden="false" name="PriceCurveFlag" vbProcedure="false">OPTION!$T$56</definedName>
    <definedName function="false" hidden="false" name="PricingDate" vbProcedure="false">SWAP!$D$47</definedName>
    <definedName function="false" hidden="false" name="PVmwh" vbProcedure="false">SWAP!$U$55</definedName>
    <definedName function="false" hidden="false" name="PVtoContract" vbProcedure="false">SWAP!$Y$55</definedName>
    <definedName function="false" hidden="false" name="PVtoMid" vbProcedure="false">SWAP!$X$55</definedName>
    <definedName function="false" hidden="false" name="Region" vbProcedure="false">SWAP!$G$55</definedName>
    <definedName function="false" hidden="false" name="RegionFlag" vbProcedure="false">SWAP!$H$55</definedName>
    <definedName function="false" hidden="false" name="SpreadOptStrike" vbProcedure="false">SPREAD!$Z$56</definedName>
    <definedName function="false" hidden="false" name="StartDate" vbProcedure="false">SWAP!$D$55</definedName>
    <definedName function="false" hidden="false" name="StartHere" vbProcedure="false">SWAP!$A$55</definedName>
    <definedName function="false" hidden="false" name="Strike" vbProcedure="false">OPTION!$R$56</definedName>
    <definedName function="false" hidden="false" name="TakeFlag" vbProcedure="false">SWAP!$P$55</definedName>
    <definedName function="false" hidden="false" name="TakeType" vbProcedure="false">SWAP!$O$55</definedName>
    <definedName function="false" hidden="false" name="TransportChg" vbProcedure="false">SPREAD!$AL$56</definedName>
    <definedName function="false" hidden="false" name="TransportPercent" vbProcedure="false">SPREAD!$AM$56</definedName>
    <definedName function="false" hidden="false" name="UpfrontKWMO" vbProcedure="false">#REF!</definedName>
    <definedName function="false" hidden="false" name="UpfrontMWH" vbProcedure="false">#REF!</definedName>
    <definedName function="false" hidden="false" name="VolCurve" vbProcedure="false">OPTION!$U$56</definedName>
    <definedName function="false" hidden="false" name="VolCurveFlag" vbProcedure="false">OPTION!$V$56</definedName>
    <definedName function="false" hidden="false" name="VolSmile" vbProcedure="false">OPTION!$W$56</definedName>
    <definedName function="false" hidden="false" name="VolSmileFlag" vbProcedure="false">OPTION!$X$56</definedName>
    <definedName function="false" hidden="false" name="Volume" vbProcedure="false">SWAP!$M$55</definedName>
    <definedName function="false" hidden="false" name="WeekDef" vbProcedure="false">SWAP!$K$55</definedName>
    <definedName function="false" hidden="false" name="WeekFlag" vbProcedure="false">SWAP!$L$55</definedName>
    <definedName function="false" hidden="false" name="Wheeling" vbProcedure="false">SPREAD!$X$56</definedName>
    <definedName function="false" hidden="false" name="_Order1" vbProcedure="false">255</definedName>
    <definedName function="false" hidden="false" name="_Order2" vbProcedure="false">0</definedName>
    <definedName function="false" hidden="false" localSheetId="1" name="BuySell" vbProcedure="false">OPTION!$B$56</definedName>
    <definedName function="false" hidden="false" localSheetId="1" name="BuySellFlag" vbProcedure="false">OPTION!$C$56</definedName>
    <definedName function="false" hidden="false" localSheetId="1" name="CheckNumDeals" vbProcedure="false">OPTION!$A$56:$A$555</definedName>
    <definedName function="false" hidden="false" localSheetId="1" name="ContractPrice" vbProcedure="false">#REF!</definedName>
    <definedName function="false" hidden="false" localSheetId="1" name="CurveAndDates" vbProcedure="false">#REF!</definedName>
    <definedName function="false" hidden="false" localSheetId="1" name="CurveDate" vbProcedure="false">OPTION!$D$48</definedName>
    <definedName function="false" hidden="false" localSheetId="1" name="DelivFlag" vbProcedure="false">OPTION!$N$56</definedName>
    <definedName function="false" hidden="false" localSheetId="1" name="DelivPt" vbProcedure="false">OPTION!$M$56</definedName>
    <definedName function="false" hidden="false" localSheetId="1" name="EndDate" vbProcedure="false">OPTION!$I$56</definedName>
    <definedName function="false" hidden="false" localSheetId="1" name="LoadFact" vbProcedure="false">OPTION!$Y$56</definedName>
    <definedName function="false" hidden="false" localSheetId="1" name="MidPrice" vbProcedure="false">#REF!</definedName>
    <definedName function="false" hidden="false" localSheetId="1" name="MostLeast" vbProcedure="false">OPTION!$AC$56</definedName>
    <definedName function="false" hidden="false" localSheetId="1" name="MostLeastFlag" vbProcedure="false">OPTION!$AB$56</definedName>
    <definedName function="false" hidden="false" localSheetId="1" name="NomMWH" vbProcedure="false">OPTION!$AE$56</definedName>
    <definedName function="false" hidden="false" localSheetId="1" name="OutputBlock" vbProcedure="false">OPTION!$AE$56:$AP$555</definedName>
    <definedName function="false" hidden="false" localSheetId="1" name="PricingDate" vbProcedure="false">OPTION!$D$47</definedName>
    <definedName function="false" hidden="false" localSheetId="1" name="PVmwh" vbProcedure="false">OPTION!$AF$56</definedName>
    <definedName function="false" hidden="false" localSheetId="1" name="PVtoContract" vbProcedure="false">#REF!</definedName>
    <definedName function="false" hidden="false" localSheetId="1" name="PVtoMid" vbProcedure="false">#REF!</definedName>
    <definedName function="false" hidden="false" localSheetId="1" name="Region" vbProcedure="false">OPTION!$K$56</definedName>
    <definedName function="false" hidden="false" localSheetId="1" name="RegionFlag" vbProcedure="false">OPTION!$L$56</definedName>
    <definedName function="false" hidden="false" localSheetId="1" name="StartDate" vbProcedure="false">OPTION!$H$56</definedName>
    <definedName function="false" hidden="false" localSheetId="1" name="StartHere" vbProcedure="false">OPTION!$A$56</definedName>
    <definedName function="false" hidden="false" localSheetId="1" name="TakeFlag" vbProcedure="false">OPTION!$AA$56</definedName>
    <definedName function="false" hidden="false" localSheetId="1" name="TakeType" vbProcedure="false">OPTION!$Z$56</definedName>
    <definedName function="false" hidden="false" localSheetId="1" name="Volume" vbProcedure="false">OPTION!$Q$56</definedName>
    <definedName function="false" hidden="false" localSheetId="1" name="WeekDef" vbProcedure="false">OPTION!$O$56</definedName>
    <definedName function="false" hidden="false" localSheetId="1" name="WeekFlag" vbProcedure="false">OPTION!$P$56</definedName>
    <definedName function="false" hidden="false" localSheetId="2" name="AnnuitizedKWMO" vbProcedure="false">#REF!</definedName>
    <definedName function="false" hidden="false" localSheetId="2" name="AnnuitizedMWH" vbProcedure="false">#REF!</definedName>
    <definedName function="false" hidden="false" localSheetId="2" name="BuySell" vbProcedure="false">SPREAD!$B$56</definedName>
    <definedName function="false" hidden="false" localSheetId="2" name="BuySellFlag" vbProcedure="false">SPREAD!$C$56</definedName>
    <definedName function="false" hidden="false" localSheetId="2" name="CallPut" vbProcedure="false">SPREAD!$D$56</definedName>
    <definedName function="false" hidden="false" localSheetId="2" name="CallPutFlag" vbProcedure="false">SPREAD!$E$56</definedName>
    <definedName function="false" hidden="false" localSheetId="2" name="CheckNumDeals" vbProcedure="false">SPREAD!$A$56:$A$540</definedName>
    <definedName function="false" hidden="false" localSheetId="2" name="ContractPrice" vbProcedure="false">#REF!</definedName>
    <definedName function="false" hidden="false" localSheetId="2" name="CurveAndDates" vbProcedure="false">#REF!</definedName>
    <definedName function="false" hidden="false" localSheetId="2" name="CurveDate" vbProcedure="false">SPREAD!$D$48</definedName>
    <definedName function="false" hidden="false" localSheetId="2" name="DelivFlag" vbProcedure="false">SPREAD!$N$56</definedName>
    <definedName function="false" hidden="false" localSheetId="2" name="DelivPt" vbProcedure="false">SPREAD!$M$56</definedName>
    <definedName function="false" hidden="false" localSheetId="2" name="DemChgDiv" vbProcedure="false">SPREAD!$AX$56</definedName>
    <definedName function="false" hidden="false" localSheetId="2" name="EndDate" vbProcedure="false">SPREAD!$I$56</definedName>
    <definedName function="false" hidden="false" localSheetId="2" name="ImpliedVol" vbProcedure="false">SPREAD!$BI$56</definedName>
    <definedName function="false" hidden="false" localSheetId="2" name="Intrinsic" vbProcedure="false">SPREAD!$BD$56</definedName>
    <definedName function="false" hidden="false" localSheetId="2" name="IntrinsicPerKWMO" vbProcedure="false">SPREAD!$BF$56</definedName>
    <definedName function="false" hidden="false" localSheetId="2" name="IntrinsicPerMWH" vbProcedure="false">SPREAD!$BE$56</definedName>
    <definedName function="false" hidden="false" localSheetId="2" name="LoadFact" vbProcedure="false">SPREAD!$AN$56</definedName>
    <definedName function="false" hidden="false" localSheetId="2" name="MidPrice" vbProcedure="false">#REF!</definedName>
    <definedName function="false" hidden="false" localSheetId="2" name="MostLeast" vbProcedure="false">SPREAD!$AR$56</definedName>
    <definedName function="false" hidden="false" localSheetId="2" name="MostLeastFlag" vbProcedure="false">SPREAD!$AQ$56</definedName>
    <definedName function="false" hidden="false" localSheetId="2" name="NomMWH" vbProcedure="false">SPREAD!$AT$56</definedName>
    <definedName function="false" hidden="false" localSheetId="2" name="OptType" vbProcedure="false">SPREAD!$F$56</definedName>
    <definedName function="false" hidden="false" localSheetId="2" name="OptTypeFlag" vbProcedure="false">SPREAD!$G$56</definedName>
    <definedName function="false" hidden="false" localSheetId="2" name="OutputBlock" vbProcedure="false">SPREAD!$AT$56:$BI$540</definedName>
    <definedName function="false" hidden="false" localSheetId="2" name="Premium" vbProcedure="false">SPREAD!$AY$56</definedName>
    <definedName function="false" hidden="false" localSheetId="2" name="PremiumPerKWMO" vbProcedure="false">SPREAD!$BC$56</definedName>
    <definedName function="false" hidden="false" localSheetId="2" name="PremiumPerMWH" vbProcedure="false">SPREAD!$BB$56</definedName>
    <definedName function="false" hidden="false" localSheetId="2" name="PriceCurve" vbProcedure="false">SPREAD!$R$56</definedName>
    <definedName function="false" hidden="false" localSheetId="2" name="PriceCurveFlag" vbProcedure="false">SPREAD!$S$56</definedName>
    <definedName function="false" hidden="false" localSheetId="2" name="PricingDate" vbProcedure="false">SPREAD!$D$47</definedName>
    <definedName function="false" hidden="false" localSheetId="2" name="PVmwh" vbProcedure="false">SPREAD!$AU$56</definedName>
    <definedName function="false" hidden="false" localSheetId="2" name="PVtoContract" vbProcedure="false">#REF!</definedName>
    <definedName function="false" hidden="false" localSheetId="2" name="PVtoMid" vbProcedure="false">#REF!</definedName>
    <definedName function="false" hidden="false" localSheetId="2" name="Region" vbProcedure="false">SPREAD!$K$56</definedName>
    <definedName function="false" hidden="false" localSheetId="2" name="RegionFlag" vbProcedure="false">SPREAD!$L$56</definedName>
    <definedName function="false" hidden="false" localSheetId="2" name="StartDate" vbProcedure="false">SPREAD!$H$56</definedName>
    <definedName function="false" hidden="false" localSheetId="2" name="StartHere" vbProcedure="false">SPREAD!$A$56</definedName>
    <definedName function="false" hidden="false" localSheetId="2" name="Strike" vbProcedure="false">SPREAD!$Z$56</definedName>
    <definedName function="false" hidden="false" localSheetId="2" name="TakeFlag" vbProcedure="false">SPREAD!$AP$56</definedName>
    <definedName function="false" hidden="false" localSheetId="2" name="TakeType" vbProcedure="false">SPREAD!$AO$56</definedName>
    <definedName function="false" hidden="false" localSheetId="2" name="UpfrontKWMO" vbProcedure="false">#REF!</definedName>
    <definedName function="false" hidden="false" localSheetId="2" name="UpfrontMWH" vbProcedure="false">#REF!</definedName>
    <definedName function="false" hidden="false" localSheetId="2" name="VolCurve" vbProcedure="false">SPREAD!$T$56</definedName>
    <definedName function="false" hidden="false" localSheetId="2" name="VolCurveFlag" vbProcedure="false">SPREAD!$U$56</definedName>
    <definedName function="false" hidden="false" localSheetId="2" name="VolSmile" vbProcedure="false">SPREAD!$V$56</definedName>
    <definedName function="false" hidden="false" localSheetId="2" name="VolSmileFlag" vbProcedure="false">SPREAD!$W$56</definedName>
    <definedName function="false" hidden="false" localSheetId="2" name="Volume" vbProcedure="false">SPREAD!$Q$56</definedName>
    <definedName function="false" hidden="false" localSheetId="2" name="WeekDef" vbProcedure="false">SPREAD!$O$56</definedName>
    <definedName function="false" hidden="false" localSheetId="2" name="WeekFlag" vbProcedure="false">SPREAD!$P$56</definedName>
  </definedNames>
  <calcPr iterateCount="3" refMode="A1" iterate="tru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K52" authorId="0">
      <text>
        <r>
          <rPr>
            <b val="true"/>
            <sz val="10"/>
            <color rgb="FF000000"/>
            <rFont val="Tahoma"/>
            <family val="2"/>
          </rPr>
          <t xml:space="preserve">Yo' Daddy:
</t>
        </r>
        <r>
          <rPr>
            <sz val="10"/>
            <color rgb="FF000000"/>
            <rFont val="Tahoma"/>
            <family val="2"/>
          </rPr>
          <t xml:space="preserve">If you enter "Custom" as your week definition, you must first set up the custom week in the Structuring Model before running scenarios.  Note that you can specify only one custom week definition, although you may run multiple scenarios using this custom week, and you may combine them with scenarios using predefined week definitions if so desired.</t>
        </r>
      </text>
      <mc:AlternateContent>
        <mc:Choice Requires="v2">
          <commentPr autoFill="true" autoScale="false" colHidden="false" locked="false" rowHidden="false" textHAlign="justify" textVAlign="top">
            <anchor moveWithCells="false" sizeWithCells="false">
              <xdr:from>
                <xdr:col>10</xdr:col>
                <xdr:colOff>68</xdr:colOff>
                <xdr:row>44</xdr:row>
                <xdr:rowOff>16</xdr:rowOff>
              </xdr:from>
              <xdr:to>
                <xdr:col>19</xdr:col>
                <xdr:colOff>47</xdr:colOff>
                <xdr:row>51</xdr:row>
                <xdr:rowOff>14</xdr:rowOff>
              </xdr:to>
            </anchor>
          </commentPr>
        </mc:Choice>
        <mc:Fallback/>
      </mc:AlternateContent>
    </comment>
    <comment ref="M52" authorId="0">
      <text>
        <r>
          <rPr>
            <b val="true"/>
            <sz val="10"/>
            <color rgb="FF000000"/>
            <rFont val="Tahoma"/>
            <family val="2"/>
          </rPr>
          <t xml:space="preserve">Yo' Daddy:
</t>
        </r>
        <r>
          <rPr>
            <sz val="10"/>
            <color rgb="FF000000"/>
            <rFont val="Tahoma"/>
            <family val="2"/>
          </rPr>
          <t xml:space="preserve">If you enter "Custom" as the volume, you must first set up the monthly volume override/knockout table in the Structuring Model before running scenarios.  Note that you can specify only one custom volume schedule, although you may run multiple scenarios using this custom schedule and you may combine them with "regular" scenarios using fixed volumes if so desired.</t>
        </r>
      </text>
      <mc:AlternateContent>
        <mc:Choice Requires="v2">
          <commentPr autoFill="true" autoScale="false" colHidden="false" locked="false" rowHidden="false" textHAlign="justify" textVAlign="top">
            <anchor moveWithCells="false" sizeWithCells="false">
              <xdr:from>
                <xdr:col>10</xdr:col>
                <xdr:colOff>79</xdr:colOff>
                <xdr:row>60</xdr:row>
                <xdr:rowOff>1</xdr:rowOff>
              </xdr:from>
              <xdr:to>
                <xdr:col>19</xdr:col>
                <xdr:colOff>58</xdr:colOff>
                <xdr:row>67</xdr:row>
                <xdr:rowOff>16</xdr:rowOff>
              </xdr:to>
            </anchor>
          </commentPr>
        </mc:Choice>
        <mc:Fallback/>
      </mc:AlternateContent>
    </comment>
  </commentList>
</comments>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O53" authorId="0">
      <text>
        <r>
          <rPr>
            <b val="true"/>
            <sz val="10"/>
            <color rgb="FF000000"/>
            <rFont val="Tahoma"/>
            <family val="2"/>
          </rPr>
          <t xml:space="preserve">Yo' Daddy:
</t>
        </r>
        <r>
          <rPr>
            <sz val="10"/>
            <color rgb="FF000000"/>
            <rFont val="Tahoma"/>
            <family val="2"/>
          </rPr>
          <t xml:space="preserve">If you enter "Custom" as your week definition, you must first set up the custom week in the Structuring Model before running scenarios.  Note that you can specify only one custom week definition, although you may run multiple scenarios using this custom week, and you may combine them with scenarios using predefined week definitions if so desired.</t>
        </r>
      </text>
      <mc:AlternateContent>
        <mc:Choice Requires="v2">
          <commentPr autoFill="true" autoScale="false" colHidden="false" locked="false" rowHidden="false" textHAlign="justify" textVAlign="top">
            <anchor moveWithCells="false" sizeWithCells="false">
              <xdr:from>
                <xdr:col>14</xdr:col>
                <xdr:colOff>112</xdr:colOff>
                <xdr:row>56</xdr:row>
                <xdr:rowOff>14</xdr:rowOff>
              </xdr:from>
              <xdr:to>
                <xdr:col>25</xdr:col>
                <xdr:colOff>7</xdr:colOff>
                <xdr:row>65</xdr:row>
                <xdr:rowOff>15</xdr:rowOff>
              </xdr:to>
            </anchor>
          </commentPr>
        </mc:Choice>
        <mc:Fallback/>
      </mc:AlternateContent>
    </comment>
    <comment ref="Q53" authorId="0">
      <text>
        <r>
          <rPr>
            <b val="true"/>
            <sz val="10"/>
            <color rgb="FF000000"/>
            <rFont val="Tahoma"/>
            <family val="2"/>
          </rPr>
          <t xml:space="preserve">Yo' Daddy:
</t>
        </r>
        <r>
          <rPr>
            <sz val="10"/>
            <color rgb="FF000000"/>
            <rFont val="Tahoma"/>
            <family val="2"/>
          </rPr>
          <t xml:space="preserve">If you enter "Custom" as the volume, you must first set up the monthly volume override/knockout table in the Structuring Model before running scenarios.  Note that you can specify only one custom volume schedule, although you may run multiple scenarios using this custom schedule and you may combine them with "regular" scenarios using fixed volumes if so desired.</t>
        </r>
      </text>
      <mc:AlternateContent>
        <mc:Choice Requires="v2">
          <commentPr autoFill="true" autoScale="false" colHidden="false" locked="false" rowHidden="false" textHAlign="justify" textVAlign="top">
            <anchor moveWithCells="false" sizeWithCells="false">
              <xdr:from>
                <xdr:col>16</xdr:col>
                <xdr:colOff>62</xdr:colOff>
                <xdr:row>56</xdr:row>
                <xdr:rowOff>14</xdr:rowOff>
              </xdr:from>
              <xdr:to>
                <xdr:col>28</xdr:col>
                <xdr:colOff>9</xdr:colOff>
                <xdr:row>66</xdr:row>
                <xdr:rowOff>13</xdr:rowOff>
              </xdr:to>
            </anchor>
          </commentPr>
        </mc:Choice>
        <mc:Fallback/>
      </mc:AlternateContent>
    </comment>
    <comment ref="R53" authorId="0">
      <text>
        <r>
          <rPr>
            <b val="true"/>
            <sz val="10"/>
            <color rgb="FF000000"/>
            <rFont val="Tahoma"/>
            <family val="2"/>
          </rPr>
          <t xml:space="preserve">Yo' Daddy:
</t>
        </r>
        <r>
          <rPr>
            <sz val="10"/>
            <color rgb="FF000000"/>
            <rFont val="Tahoma"/>
            <family val="2"/>
          </rPr>
          <t xml:space="preserve">Enter "ATM" if you want to price the option At-the-Money; otherwise, enter a custom strike price.</t>
        </r>
      </text>
      <mc:AlternateContent>
        <mc:Choice Requires="v2">
          <commentPr autoFill="true" autoScale="false" colHidden="false" locked="false" rowHidden="false" textHAlign="justify" textVAlign="top">
            <anchor moveWithCells="false" sizeWithCells="false">
              <xdr:from>
                <xdr:col>24</xdr:col>
                <xdr:colOff>3</xdr:colOff>
                <xdr:row>45</xdr:row>
                <xdr:rowOff>4</xdr:rowOff>
              </xdr:from>
              <xdr:to>
                <xdr:col>29</xdr:col>
                <xdr:colOff>5</xdr:colOff>
                <xdr:row>49</xdr:row>
                <xdr:rowOff>2</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3" authorId="0">
      <text>
        <r>
          <rPr>
            <b val="true"/>
            <sz val="8"/>
            <color rgb="FF000000"/>
            <rFont val="Tahoma"/>
            <family val="0"/>
          </rPr>
          <t xml:space="preserve">Yo' Daddy:
</t>
        </r>
        <r>
          <rPr>
            <sz val="8"/>
            <color rgb="FF000000"/>
            <rFont val="Tahoma"/>
            <family val="0"/>
          </rPr>
          <t xml:space="preserve">Buy Call = ENA delivers gas, takes power.
Buy Put = ENA delivers power, takes gas
Sell Call = Counterparty delivers gas, takes power.
Sell Put = Counterparty delivers power, takes gas.</t>
        </r>
      </text>
      <mc:AlternateContent>
        <mc:Choice Requires="v2">
          <commentPr autoFill="true" autoScale="false" colHidden="false" locked="false" rowHidden="false" textHAlign="justify" textVAlign="top">
            <anchor moveWithCells="false" sizeWithCells="false">
              <xdr:from>
                <xdr:col>1</xdr:col>
                <xdr:colOff>9</xdr:colOff>
                <xdr:row>50</xdr:row>
                <xdr:rowOff>6</xdr:rowOff>
              </xdr:from>
              <xdr:to>
                <xdr:col>8</xdr:col>
                <xdr:colOff>21</xdr:colOff>
                <xdr:row>55</xdr:row>
                <xdr:rowOff>12</xdr:rowOff>
              </xdr:to>
            </anchor>
          </commentPr>
        </mc:Choice>
        <mc:Fallback/>
      </mc:AlternateContent>
    </comment>
    <comment ref="O53" authorId="0">
      <text>
        <r>
          <rPr>
            <b val="true"/>
            <sz val="10"/>
            <color rgb="FF000000"/>
            <rFont val="Tahoma"/>
            <family val="2"/>
          </rPr>
          <t xml:space="preserve">Yo' Daddy:
</t>
        </r>
        <r>
          <rPr>
            <sz val="10"/>
            <color rgb="FF000000"/>
            <rFont val="Tahoma"/>
            <family val="2"/>
          </rPr>
          <t xml:space="preserve">If you enter "Custom" as your week definition, you must first set up the custom week in the Structuring Model before running scenarios.  Note that you can specify only one custom week definition, although you may run multiple scenarios using this custom week, and you may combine them with scenarios using predefined week definitions if so desired.</t>
        </r>
      </text>
      <mc:AlternateContent>
        <mc:Choice Requires="v2">
          <commentPr autoFill="true" autoScale="false" colHidden="false" locked="false" rowHidden="false" textHAlign="justify" textVAlign="top">
            <anchor moveWithCells="false" sizeWithCells="false">
              <xdr:from>
                <xdr:col>16</xdr:col>
                <xdr:colOff>16</xdr:colOff>
                <xdr:row>56</xdr:row>
                <xdr:rowOff>14</xdr:rowOff>
              </xdr:from>
              <xdr:to>
                <xdr:col>24</xdr:col>
                <xdr:colOff>12</xdr:colOff>
                <xdr:row>65</xdr:row>
                <xdr:rowOff>15</xdr:rowOff>
              </xdr:to>
            </anchor>
          </commentPr>
        </mc:Choice>
        <mc:Fallback/>
      </mc:AlternateContent>
    </comment>
    <comment ref="Q53" authorId="0">
      <text>
        <r>
          <rPr>
            <b val="true"/>
            <sz val="10"/>
            <color rgb="FF000000"/>
            <rFont val="Tahoma"/>
            <family val="2"/>
          </rPr>
          <t xml:space="preserve">Yo' Daddy:
</t>
        </r>
        <r>
          <rPr>
            <sz val="10"/>
            <color rgb="FF000000"/>
            <rFont val="Tahoma"/>
            <family val="2"/>
          </rPr>
          <t xml:space="preserve">If you enter "Custom" as the volume, you must first set up the monthly volume override/knockout table in the Structuring Model before running scenarios.  Note that you can specify only one custom volume schedule, although you may run multiple scenarios using this custom schedule and you may combine them with "regular" scenarios using fixed volumes if so desired.</t>
        </r>
      </text>
      <mc:AlternateContent>
        <mc:Choice Requires="v2">
          <commentPr autoFill="true" autoScale="false" colHidden="false" locked="false" rowHidden="false" textHAlign="justify" textVAlign="top">
            <anchor moveWithCells="false" sizeWithCells="false">
              <xdr:from>
                <xdr:col>17</xdr:col>
                <xdr:colOff>16</xdr:colOff>
                <xdr:row>56</xdr:row>
                <xdr:rowOff>14</xdr:rowOff>
              </xdr:from>
              <xdr:to>
                <xdr:col>24</xdr:col>
                <xdr:colOff>77</xdr:colOff>
                <xdr:row>66</xdr:row>
                <xdr:rowOff>13</xdr:rowOff>
              </xdr:to>
            </anchor>
          </commentPr>
        </mc:Choice>
        <mc:Fallback/>
      </mc:AlternateContent>
    </comment>
  </commentList>
</comments>
</file>

<file path=xl/sharedStrings.xml><?xml version="1.0" encoding="utf-8"?>
<sst xmlns="http://schemas.openxmlformats.org/spreadsheetml/2006/main" count="1271" uniqueCount="205">
  <si>
    <t xml:space="preserve">Buy</t>
  </si>
  <si>
    <t xml:space="preserve">NY East</t>
  </si>
  <si>
    <t xml:space="preserve">No Basis</t>
  </si>
  <si>
    <t xml:space="preserve">Mon-Sun, 7x24</t>
  </si>
  <si>
    <t xml:space="preserve">Annual</t>
  </si>
  <si>
    <t xml:space="preserve">Most</t>
  </si>
  <si>
    <t xml:space="preserve">Sell</t>
  </si>
  <si>
    <t xml:space="preserve">PJM</t>
  </si>
  <si>
    <t xml:space="preserve">BusBar</t>
  </si>
  <si>
    <t xml:space="preserve">Mon-Sat, 6x16</t>
  </si>
  <si>
    <t xml:space="preserve">Monthly</t>
  </si>
  <si>
    <t xml:space="preserve">Least</t>
  </si>
  <si>
    <t xml:space="preserve">NEPOOL</t>
  </si>
  <si>
    <t xml:space="preserve">Midway</t>
  </si>
  <si>
    <t xml:space="preserve">6x8+24</t>
  </si>
  <si>
    <t xml:space="preserve">Daily</t>
  </si>
  <si>
    <t xml:space="preserve">NY West</t>
  </si>
  <si>
    <t xml:space="preserve">Mead</t>
  </si>
  <si>
    <t xml:space="preserve">Mon-Fri, 5x16</t>
  </si>
  <si>
    <t xml:space="preserve">East Hub</t>
  </si>
  <si>
    <t xml:space="preserve">Four C</t>
  </si>
  <si>
    <t xml:space="preserve">5x8+2x24</t>
  </si>
  <si>
    <t xml:space="preserve">West Hub</t>
  </si>
  <si>
    <t xml:space="preserve">Craig</t>
  </si>
  <si>
    <t xml:space="preserve">Mon-Sun, 7x16</t>
  </si>
  <si>
    <t xml:space="preserve">Firm LD</t>
  </si>
  <si>
    <t xml:space="preserve">MCdeliv</t>
  </si>
  <si>
    <t xml:space="preserve">Mon-Sun, 7x8</t>
  </si>
  <si>
    <t xml:space="preserve">NE Dispatch</t>
  </si>
  <si>
    <t xml:space="preserve">Ameren</t>
  </si>
  <si>
    <t xml:space="preserve">Custom</t>
  </si>
  <si>
    <t xml:space="preserve">10 Min Spin</t>
  </si>
  <si>
    <t xml:space="preserve">Wisconsin</t>
  </si>
  <si>
    <t xml:space="preserve">10 Min Non Spin</t>
  </si>
  <si>
    <t xml:space="preserve">Michigan</t>
  </si>
  <si>
    <t xml:space="preserve">30 min Operating</t>
  </si>
  <si>
    <t xml:space="preserve">West PJM</t>
  </si>
  <si>
    <t xml:space="preserve">AGC</t>
  </si>
  <si>
    <t xml:space="preserve">PG</t>
  </si>
  <si>
    <t xml:space="preserve">IN CITY NY</t>
  </si>
  <si>
    <t xml:space="preserve">PXNorthDeliv</t>
  </si>
  <si>
    <t xml:space="preserve">ECAR</t>
  </si>
  <si>
    <t xml:space="preserve">PXSouthDeliv</t>
  </si>
  <si>
    <t xml:space="preserve">AEP</t>
  </si>
  <si>
    <t xml:space="preserve">NOB</t>
  </si>
  <si>
    <t xml:space="preserve">Eastern ECAR</t>
  </si>
  <si>
    <t xml:space="preserve">LA1-Sylmar</t>
  </si>
  <si>
    <t xml:space="preserve">SERC</t>
  </si>
  <si>
    <t xml:space="preserve">LA4-Victorville</t>
  </si>
  <si>
    <t xml:space="preserve">SERC Florida</t>
  </si>
  <si>
    <t xml:space="preserve">MX-IV/TJ</t>
  </si>
  <si>
    <t xml:space="preserve">TVA</t>
  </si>
  <si>
    <t xml:space="preserve">NWdeliv</t>
  </si>
  <si>
    <t xml:space="preserve">Cinergy</t>
  </si>
  <si>
    <t xml:space="preserve">MAPP</t>
  </si>
  <si>
    <t xml:space="preserve">Mona</t>
  </si>
  <si>
    <t xml:space="preserve">Southern MAPP</t>
  </si>
  <si>
    <t xml:space="preserve">COMED</t>
  </si>
  <si>
    <t xml:space="preserve">Entergy</t>
  </si>
  <si>
    <t xml:space="preserve">Associated</t>
  </si>
  <si>
    <t xml:space="preserve">ERCOT</t>
  </si>
  <si>
    <t xml:space="preserve">Palo Verde</t>
  </si>
  <si>
    <t xml:space="preserve">Rockies</t>
  </si>
  <si>
    <t xml:space="preserve">COB</t>
  </si>
  <si>
    <t xml:space="preserve">Mid Columbia</t>
  </si>
  <si>
    <t xml:space="preserve">NP-15</t>
  </si>
  <si>
    <t xml:space="preserve">SP-15</t>
  </si>
  <si>
    <t xml:space="preserve">ZP26</t>
  </si>
  <si>
    <t xml:space="preserve">Total scenario limit = 500</t>
  </si>
  <si>
    <t xml:space="preserve">Exhibit B </t>
  </si>
  <si>
    <t xml:space="preserve">Enron West Power Structuring</t>
  </si>
  <si>
    <t xml:space="preserve">Scenario Analysis -- SWAPS</t>
  </si>
  <si>
    <t xml:space="preserve">Counterparty</t>
  </si>
  <si>
    <t xml:space="preserve">CanFibre</t>
  </si>
  <si>
    <t xml:space="preserve">Originator</t>
  </si>
  <si>
    <t xml:space="preserve">Chris Foster</t>
  </si>
  <si>
    <t xml:space="preserve">Structurer</t>
  </si>
  <si>
    <t xml:space="preserve">Kristian Lande</t>
  </si>
  <si>
    <t xml:space="preserve">Aggregated Gains =</t>
  </si>
  <si>
    <t xml:space="preserve">Pricing Date</t>
  </si>
  <si>
    <t xml:space="preserve">Aggregate Losses =</t>
  </si>
  <si>
    <t xml:space="preserve">Curve Date</t>
  </si>
  <si>
    <t xml:space="preserve"> </t>
  </si>
  <si>
    <t xml:space="preserve">Mid/Offer</t>
  </si>
  <si>
    <t xml:space="preserve">Net Present Value =</t>
  </si>
  <si>
    <t xml:space="preserve">T&amp;D Cost</t>
  </si>
  <si>
    <t xml:space="preserve">Contract Price</t>
  </si>
  <si>
    <t xml:space="preserve">Scenario Inputs</t>
  </si>
  <si>
    <t xml:space="preserve">Scenario Outputs</t>
  </si>
  <si>
    <t xml:space="preserve">Analysis</t>
  </si>
  <si>
    <t xml:space="preserve">Deal</t>
  </si>
  <si>
    <t xml:space="preserve">Buy or</t>
  </si>
  <si>
    <t xml:space="preserve">Buy/Sell</t>
  </si>
  <si>
    <t xml:space="preserve">Start</t>
  </si>
  <si>
    <t xml:space="preserve">End</t>
  </si>
  <si>
    <t xml:space="preserve">Term</t>
  </si>
  <si>
    <t xml:space="preserve">Reg</t>
  </si>
  <si>
    <t xml:space="preserve">Delivery</t>
  </si>
  <si>
    <t xml:space="preserve">Deliv</t>
  </si>
  <si>
    <t xml:space="preserve">Week</t>
  </si>
  <si>
    <t xml:space="preserve">Load</t>
  </si>
  <si>
    <t xml:space="preserve">Take</t>
  </si>
  <si>
    <t xml:space="preserve">Exp</t>
  </si>
  <si>
    <t xml:space="preserve">Most or</t>
  </si>
  <si>
    <t xml:space="preserve">Nominal</t>
  </si>
  <si>
    <t xml:space="preserve">PV</t>
  </si>
  <si>
    <t xml:space="preserve">Mid </t>
  </si>
  <si>
    <t xml:space="preserve">Contract</t>
  </si>
  <si>
    <t xml:space="preserve">PV$ to </t>
  </si>
  <si>
    <t xml:space="preserve">PV$ to</t>
  </si>
  <si>
    <t xml:space="preserve">Cost to</t>
  </si>
  <si>
    <t xml:space="preserve">Profit/</t>
  </si>
  <si>
    <t xml:space="preserve">Num</t>
  </si>
  <si>
    <t xml:space="preserve">Sell?</t>
  </si>
  <si>
    <t xml:space="preserve">Flag</t>
  </si>
  <si>
    <t xml:space="preserve">Date</t>
  </si>
  <si>
    <t xml:space="preserve">Yrs</t>
  </si>
  <si>
    <t xml:space="preserve">Region</t>
  </si>
  <si>
    <t xml:space="preserve">Point</t>
  </si>
  <si>
    <t xml:space="preserve">Definition</t>
  </si>
  <si>
    <t xml:space="preserve">Volume</t>
  </si>
  <si>
    <t xml:space="preserve">Fact</t>
  </si>
  <si>
    <t xml:space="preserve">Type</t>
  </si>
  <si>
    <t xml:space="preserve">Least Exp?</t>
  </si>
  <si>
    <t xml:space="preserve">MWHs</t>
  </si>
  <si>
    <t xml:space="preserve">Price</t>
  </si>
  <si>
    <t xml:space="preserve">Mid</t>
  </si>
  <si>
    <t xml:space="preserve">Serve</t>
  </si>
  <si>
    <t xml:space="preserve">Loss</t>
  </si>
  <si>
    <t xml:space="preserve">Call</t>
  </si>
  <si>
    <t xml:space="preserve">Hourly</t>
  </si>
  <si>
    <t xml:space="preserve">Bid/Offer</t>
  </si>
  <si>
    <t xml:space="preserve">None</t>
  </si>
  <si>
    <t xml:space="preserve">Put</t>
  </si>
  <si>
    <t xml:space="preserve">Book</t>
  </si>
  <si>
    <t xml:space="preserve">Model</t>
  </si>
  <si>
    <t xml:space="preserve">Scenario Analysis -- OPTIONS</t>
  </si>
  <si>
    <t xml:space="preserve">Power Swap Prices</t>
  </si>
  <si>
    <t xml:space="preserve">Total Option Premium</t>
  </si>
  <si>
    <t xml:space="preserve">Intrinsic Value</t>
  </si>
  <si>
    <t xml:space="preserve">Call or</t>
  </si>
  <si>
    <t xml:space="preserve">Call/Put</t>
  </si>
  <si>
    <t xml:space="preserve">Option</t>
  </si>
  <si>
    <t xml:space="preserve">OptType</t>
  </si>
  <si>
    <t xml:space="preserve">Strike</t>
  </si>
  <si>
    <t xml:space="preserve">Pr Crv</t>
  </si>
  <si>
    <t xml:space="preserve">Vol</t>
  </si>
  <si>
    <t xml:space="preserve">Vol Crv</t>
  </si>
  <si>
    <t xml:space="preserve">Smile</t>
  </si>
  <si>
    <t xml:space="preserve">Dem Chg</t>
  </si>
  <si>
    <t xml:space="preserve">Total</t>
  </si>
  <si>
    <t xml:space="preserve">$/mwh</t>
  </si>
  <si>
    <t xml:space="preserve">$/kw-mo</t>
  </si>
  <si>
    <t xml:space="preserve">Implied</t>
  </si>
  <si>
    <t xml:space="preserve">Put?</t>
  </si>
  <si>
    <t xml:space="preserve">Curve</t>
  </si>
  <si>
    <t xml:space="preserve">Divisor</t>
  </si>
  <si>
    <t xml:space="preserve">Prem</t>
  </si>
  <si>
    <t xml:space="preserve">(Nominal)</t>
  </si>
  <si>
    <t xml:space="preserve">(Annuitized)</t>
  </si>
  <si>
    <t xml:space="preserve">Volatility</t>
  </si>
  <si>
    <t xml:space="preserve">ATM</t>
  </si>
  <si>
    <t xml:space="preserve">LA-Onshore So</t>
  </si>
  <si>
    <t xml:space="preserve">HSC-E TX-Katy</t>
  </si>
  <si>
    <t xml:space="preserve">OK-Mid Cont</t>
  </si>
  <si>
    <t xml:space="preserve">Permian-San Juan</t>
  </si>
  <si>
    <t xml:space="preserve">N Ventura-N Demarc</t>
  </si>
  <si>
    <t xml:space="preserve">Mkt Area: NE</t>
  </si>
  <si>
    <t xml:space="preserve">Appalachia</t>
  </si>
  <si>
    <t xml:space="preserve">Alberta - Sumas</t>
  </si>
  <si>
    <t xml:space="preserve">Sithe (ANR/LA_ONSHO)</t>
  </si>
  <si>
    <t xml:space="preserve">Scenario Analysis -- GAS/POWER SPREAD OPTIONS</t>
  </si>
  <si>
    <t xml:space="preserve">Power Inputs</t>
  </si>
  <si>
    <t xml:space="preserve">Peak</t>
  </si>
  <si>
    <t xml:space="preserve">Off Peak</t>
  </si>
  <si>
    <t xml:space="preserve">Power-</t>
  </si>
  <si>
    <t xml:space="preserve">Gas Inputs</t>
  </si>
  <si>
    <t xml:space="preserve">Underlying Prices</t>
  </si>
  <si>
    <t xml:space="preserve">Option Premium</t>
  </si>
  <si>
    <t xml:space="preserve">Wheeling</t>
  </si>
  <si>
    <t xml:space="preserve">O&amp;M</t>
  </si>
  <si>
    <t xml:space="preserve">Heat Rate</t>
  </si>
  <si>
    <t xml:space="preserve">Gas</t>
  </si>
  <si>
    <t xml:space="preserve">Omicron</t>
  </si>
  <si>
    <t xml:space="preserve">NYMEX</t>
  </si>
  <si>
    <t xml:space="preserve">Basis</t>
  </si>
  <si>
    <t xml:space="preserve">Index</t>
  </si>
  <si>
    <t xml:space="preserve">Transport</t>
  </si>
  <si>
    <r>
      <rPr>
        <b val="true"/>
        <sz val="10"/>
        <rFont val="Arial"/>
        <family val="0"/>
      </rPr>
      <t xml:space="preserve">Power </t>
    </r>
    <r>
      <rPr>
        <sz val="10"/>
        <rFont val="Arial"/>
        <family val="2"/>
      </rPr>
      <t xml:space="preserve">(Mid)</t>
    </r>
  </si>
  <si>
    <r>
      <rPr>
        <b val="true"/>
        <sz val="10"/>
        <rFont val="Arial"/>
        <family val="0"/>
      </rPr>
      <t xml:space="preserve">Gas </t>
    </r>
    <r>
      <rPr>
        <sz val="10"/>
        <rFont val="Arial"/>
        <family val="2"/>
      </rPr>
      <t xml:space="preserve">(Contr)</t>
    </r>
  </si>
  <si>
    <t xml:space="preserve">ATM Heat Rates</t>
  </si>
  <si>
    <t xml:space="preserve">Reg Flag</t>
  </si>
  <si>
    <t xml:space="preserve">Deliv Flag</t>
  </si>
  <si>
    <t xml:space="preserve">Week Flag</t>
  </si>
  <si>
    <t xml:space="preserve">Pr Crv Flag</t>
  </si>
  <si>
    <t xml:space="preserve">Vol Crv Flag</t>
  </si>
  <si>
    <t xml:space="preserve">Smile Flag</t>
  </si>
  <si>
    <t xml:space="preserve">($/mwh)</t>
  </si>
  <si>
    <t xml:space="preserve">(btu/kwh)</t>
  </si>
  <si>
    <t xml:space="preserve">(% of Pk)</t>
  </si>
  <si>
    <t xml:space="preserve">Correl</t>
  </si>
  <si>
    <t xml:space="preserve">Om Flag</t>
  </si>
  <si>
    <t xml:space="preserve">($/mmBtu)</t>
  </si>
  <si>
    <t xml:space="preserve">(%)</t>
  </si>
  <si>
    <t xml:space="preserve">$/mmbtu</t>
  </si>
</sst>
</file>

<file path=xl/styles.xml><?xml version="1.0" encoding="utf-8"?>
<styleSheet xmlns="http://schemas.openxmlformats.org/spreadsheetml/2006/main">
  <numFmts count="21">
    <numFmt numFmtId="164" formatCode="General"/>
    <numFmt numFmtId="165" formatCode="0.000000_)"/>
    <numFmt numFmtId="166" formatCode="dd\-mmm\-yy"/>
    <numFmt numFmtId="167" formatCode="0%"/>
    <numFmt numFmtId="168" formatCode="\$#,##0.00_);[RED]&quot;($&quot;#,##0.00\)"/>
    <numFmt numFmtId="169" formatCode="\$#,##0_);[RED]&quot;($&quot;#,##0\)"/>
    <numFmt numFmtId="170" formatCode="[$-409]d\-mmm\-yy"/>
    <numFmt numFmtId="171" formatCode="[$-409]m/d/yyyy"/>
    <numFmt numFmtId="172" formatCode="&quot;# &quot;#,##0"/>
    <numFmt numFmtId="173" formatCode="m/d/yy\ h:mm\ AM/PM"/>
    <numFmt numFmtId="174" formatCode="[$-409]h:mm\ AM/PM"/>
    <numFmt numFmtId="175" formatCode="[$-409]#,##0_);[RED]\(#,##0\)"/>
    <numFmt numFmtId="176" formatCode="_(* #,##0.00_);_(* \(#,##0.00\);_(* \-??_);_(@_)"/>
    <numFmt numFmtId="177" formatCode="0.00"/>
    <numFmt numFmtId="178" formatCode="[$-409]d\-mmm"/>
    <numFmt numFmtId="179" formatCode="[$-409]#,##0.00_);[RED]\(#,##0.00\)"/>
    <numFmt numFmtId="180" formatCode="#,##0"/>
    <numFmt numFmtId="181" formatCode="0.00%"/>
    <numFmt numFmtId="182" formatCode="\$#,##0.000_);[RED]&quot;($&quot;#,##0.000\)"/>
    <numFmt numFmtId="183" formatCode="0.0%"/>
    <numFmt numFmtId="184" formatCode="\$#,##0.0000_);[RED]&quot;($&quot;#,##0.0000\)"/>
  </numFmts>
  <fonts count="25">
    <font>
      <sz val="10"/>
      <name val="Arial"/>
      <family val="0"/>
    </font>
    <font>
      <sz val="10"/>
      <name val="Arial"/>
      <family val="0"/>
    </font>
    <font>
      <sz val="10"/>
      <name val="Arial"/>
      <family val="0"/>
    </font>
    <font>
      <sz val="10"/>
      <name val="Arial"/>
      <family val="0"/>
    </font>
    <font>
      <sz val="11"/>
      <name val="Arial"/>
      <family val="0"/>
    </font>
    <font>
      <sz val="10"/>
      <name val="Courier New"/>
      <family val="0"/>
    </font>
    <font>
      <sz val="10"/>
      <name val="Arial"/>
      <family val="2"/>
    </font>
    <font>
      <b val="true"/>
      <sz val="12"/>
      <color rgb="FFFF0000"/>
      <name val="Arial"/>
      <family val="2"/>
    </font>
    <font>
      <b val="true"/>
      <sz val="10"/>
      <color rgb="FFFF0000"/>
      <name val="Arial"/>
      <family val="2"/>
    </font>
    <font>
      <sz val="10"/>
      <color rgb="FF808080"/>
      <name val="Arial"/>
      <family val="2"/>
    </font>
    <font>
      <b val="true"/>
      <sz val="12"/>
      <name val="Arial"/>
      <family val="2"/>
    </font>
    <font>
      <sz val="12"/>
      <name val="Arial"/>
      <family val="2"/>
    </font>
    <font>
      <b val="true"/>
      <sz val="10"/>
      <name val="Arial"/>
      <family val="2"/>
    </font>
    <font>
      <b val="true"/>
      <sz val="10"/>
      <name val="Arial"/>
      <family val="0"/>
    </font>
    <font>
      <sz val="8"/>
      <name val="Arial"/>
      <family val="2"/>
    </font>
    <font>
      <b val="true"/>
      <sz val="8"/>
      <name val="Arial"/>
      <family val="2"/>
    </font>
    <font>
      <b val="true"/>
      <sz val="10"/>
      <color rgb="FFFFFFFF"/>
      <name val="Arial"/>
      <family val="2"/>
    </font>
    <font>
      <b val="true"/>
      <sz val="10"/>
      <color rgb="FF00FF00"/>
      <name val="Arial"/>
      <family val="2"/>
    </font>
    <font>
      <sz val="10"/>
      <color rgb="FF000000"/>
      <name val="Arial"/>
      <family val="2"/>
    </font>
    <font>
      <b val="true"/>
      <sz val="10"/>
      <color rgb="FF000000"/>
      <name val="Tahoma"/>
      <family val="2"/>
    </font>
    <font>
      <sz val="10"/>
      <color rgb="FF000000"/>
      <name val="Tahoma"/>
      <family val="2"/>
    </font>
    <font>
      <sz val="10"/>
      <color rgb="FFFFFF00"/>
      <name val="Arial"/>
      <family val="2"/>
    </font>
    <font>
      <b val="true"/>
      <sz val="10"/>
      <color rgb="FFFFFF00"/>
      <name val="Arial"/>
      <family val="2"/>
    </font>
    <font>
      <b val="true"/>
      <sz val="8"/>
      <color rgb="FF000000"/>
      <name val="Tahoma"/>
      <family val="0"/>
    </font>
    <font>
      <sz val="8"/>
      <color rgb="FF000000"/>
      <name val="Tahoma"/>
      <family val="0"/>
    </font>
  </fonts>
  <fills count="9">
    <fill>
      <patternFill patternType="none"/>
    </fill>
    <fill>
      <patternFill patternType="gray125"/>
    </fill>
    <fill>
      <patternFill patternType="solid">
        <fgColor rgb="FFFFFFFF"/>
        <bgColor rgb="FFFFFFCC"/>
      </patternFill>
    </fill>
    <fill>
      <patternFill patternType="solid">
        <fgColor rgb="FF000000"/>
        <bgColor rgb="FF003300"/>
      </patternFill>
    </fill>
    <fill>
      <patternFill patternType="solid">
        <fgColor rgb="FFFFFF99"/>
        <bgColor rgb="FFFFFFCC"/>
      </patternFill>
    </fill>
    <fill>
      <patternFill patternType="solid">
        <fgColor rgb="FFCCFFCC"/>
        <bgColor rgb="FFCCFFFF"/>
      </patternFill>
    </fill>
    <fill>
      <patternFill patternType="solid">
        <fgColor rgb="FF69FFFF"/>
        <bgColor rgb="FF33CCCC"/>
      </patternFill>
    </fill>
    <fill>
      <patternFill patternType="solid">
        <fgColor rgb="FF00FF00"/>
        <bgColor rgb="FF33CCCC"/>
      </patternFill>
    </fill>
    <fill>
      <patternFill patternType="solid">
        <fgColor rgb="FFFFFF00"/>
        <bgColor rgb="FFFFFF00"/>
      </patternFill>
    </fill>
  </fills>
  <borders count="20">
    <border diagonalUp="false" diagonalDown="false">
      <left/>
      <right/>
      <top/>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top/>
      <bottom style="thin"/>
      <diagonal/>
    </border>
    <border diagonalUp="false" diagonalDown="false">
      <left style="thin"/>
      <right/>
      <top style="thin"/>
      <bottom style="thin"/>
      <diagonal/>
    </border>
    <border diagonalUp="false" diagonalDown="false">
      <left/>
      <right style="thin"/>
      <top style="thin"/>
      <bottom/>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top/>
      <bottom style="medium"/>
      <diagonal/>
    </border>
    <border diagonalUp="false" diagonalDown="false">
      <left/>
      <right/>
      <top/>
      <bottom style="medium"/>
      <diagonal/>
    </border>
    <border diagonalUp="false" diagonalDown="false">
      <left style="thin"/>
      <right style="thin"/>
      <top/>
      <bottom style="medium"/>
      <diagonal/>
    </border>
    <border diagonalUp="false" diagonalDown="false">
      <left/>
      <right style="thin"/>
      <top/>
      <bottom style="mediu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style="thin"/>
      <top/>
      <bottom style="thin"/>
      <diagonal/>
    </border>
  </borders>
  <cellStyleXfs count="29">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5"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5"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190">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4" fontId="6" fillId="0" borderId="2" xfId="0" applyFont="true" applyBorder="true" applyAlignment="false" applyProtection="false">
      <alignment horizontal="general" vertical="bottom" textRotation="0" wrapText="false" indent="0" shrinkToFit="false"/>
      <protection locked="true" hidden="false"/>
    </xf>
    <xf numFmtId="164" fontId="6" fillId="0" borderId="3" xfId="0" applyFont="true" applyBorder="true" applyAlignment="false" applyProtection="false">
      <alignment horizontal="general" vertical="bottom" textRotation="0" wrapText="false" indent="0" shrinkToFit="false"/>
      <protection locked="true" hidden="false"/>
    </xf>
    <xf numFmtId="164" fontId="6" fillId="0" borderId="3" xfId="0" applyFont="true" applyBorder="true" applyAlignment="true" applyProtection="false">
      <alignment horizontal="left" vertical="bottom" textRotation="0" wrapText="false" indent="0" shrinkToFit="false"/>
      <protection locked="true" hidden="false"/>
    </xf>
    <xf numFmtId="164" fontId="6" fillId="0" borderId="2" xfId="0" applyFont="true" applyBorder="true" applyAlignment="true" applyProtection="false">
      <alignment horizontal="left" vertical="bottom" textRotation="0" wrapText="false" indent="0" shrinkToFit="false"/>
      <protection locked="true" hidden="false"/>
    </xf>
    <xf numFmtId="167" fontId="6" fillId="0" borderId="2" xfId="0" applyFont="true" applyBorder="true" applyAlignment="true" applyProtection="false">
      <alignment horizontal="left"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6" fontId="6" fillId="2" borderId="0" xfId="0" applyFont="true" applyBorder="false" applyAlignment="true" applyProtection="false">
      <alignment horizontal="center"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bottom" textRotation="0" wrapText="false" indent="0" shrinkToFit="false"/>
      <protection locked="true" hidden="false"/>
    </xf>
    <xf numFmtId="164" fontId="10" fillId="2" borderId="0" xfId="0" applyFont="true" applyBorder="false" applyAlignment="false" applyProtection="false">
      <alignment horizontal="general" vertical="bottom" textRotation="0" wrapText="false" indent="0" shrinkToFit="false"/>
      <protection locked="true" hidden="false"/>
    </xf>
    <xf numFmtId="164" fontId="11" fillId="2" borderId="0" xfId="0" applyFont="true" applyBorder="false" applyAlignment="false" applyProtection="false">
      <alignment horizontal="general" vertical="bottom" textRotation="0" wrapText="false" indent="0" shrinkToFit="false"/>
      <protection locked="true" hidden="false"/>
    </xf>
    <xf numFmtId="168" fontId="6"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false" applyAlignment="false" applyProtection="false">
      <alignment horizontal="general" vertical="bottom" textRotation="0" wrapText="false" indent="0" shrinkToFit="false"/>
      <protection locked="true" hidden="false"/>
    </xf>
    <xf numFmtId="166" fontId="0" fillId="2" borderId="0" xfId="0" applyFont="true" applyBorder="true" applyAlignment="true" applyProtection="false">
      <alignment horizontal="left"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0" fillId="2" borderId="0" xfId="0" applyFont="true" applyBorder="true" applyAlignment="true" applyProtection="false">
      <alignment horizontal="left"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9" fontId="6"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true" applyAlignment="true" applyProtection="false">
      <alignment horizontal="left" vertical="bottom" textRotation="0" wrapText="false" indent="0" shrinkToFit="false"/>
      <protection locked="true" hidden="false"/>
    </xf>
    <xf numFmtId="170" fontId="6" fillId="2" borderId="0" xfId="0" applyFont="true" applyBorder="true" applyAlignment="true" applyProtection="false">
      <alignment horizontal="left" vertical="bottom" textRotation="0" wrapText="false" indent="0" shrinkToFit="false"/>
      <protection locked="true" hidden="false"/>
    </xf>
    <xf numFmtId="164" fontId="0" fillId="2" borderId="0" xfId="0" applyFont="true" applyBorder="true" applyAlignment="false" applyProtection="false">
      <alignment horizontal="general" vertical="bottom" textRotation="0" wrapText="false" indent="0" shrinkToFit="false"/>
      <protection locked="true" hidden="false"/>
    </xf>
    <xf numFmtId="169" fontId="6" fillId="2" borderId="0" xfId="0" applyFont="true" applyBorder="true" applyAlignment="false" applyProtection="false">
      <alignment horizontal="general" vertical="bottom" textRotation="0" wrapText="false" indent="0" shrinkToFit="false"/>
      <protection locked="true" hidden="false"/>
    </xf>
    <xf numFmtId="164" fontId="13" fillId="2" borderId="0" xfId="0" applyFont="true" applyBorder="true" applyAlignment="true" applyProtection="false">
      <alignment horizontal="right" vertical="bottom" textRotation="0" wrapText="false" indent="0" shrinkToFit="false"/>
      <protection locked="true" hidden="false"/>
    </xf>
    <xf numFmtId="171" fontId="0" fillId="2" borderId="0" xfId="0" applyFont="true" applyBorder="true" applyAlignment="true" applyProtection="false">
      <alignment horizontal="left" vertical="bottom" textRotation="0" wrapText="fals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2"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false" applyAlignment="true" applyProtection="false">
      <alignment horizontal="left" vertical="bottom" textRotation="0" wrapText="false" indent="0" shrinkToFit="false"/>
      <protection locked="true" hidden="false"/>
    </xf>
    <xf numFmtId="172" fontId="0" fillId="2" borderId="0" xfId="0" applyFont="true" applyBorder="true" applyAlignment="true" applyProtection="false">
      <alignment horizontal="left" vertical="bottom" textRotation="0" wrapText="false" indent="0" shrinkToFit="false"/>
      <protection locked="true" hidden="false"/>
    </xf>
    <xf numFmtId="168" fontId="12" fillId="2" borderId="0" xfId="0" applyFont="true" applyBorder="true" applyAlignment="true" applyProtection="false">
      <alignment horizontal="center" vertical="bottom" textRotation="0" wrapText="false" indent="0" shrinkToFit="false"/>
      <protection locked="true" hidden="false"/>
    </xf>
    <xf numFmtId="173" fontId="14" fillId="2" borderId="4" xfId="0" applyFont="true" applyBorder="true" applyAlignment="true" applyProtection="false">
      <alignment horizontal="left" vertical="bottom" textRotation="0" wrapText="false" indent="0" shrinkToFit="false"/>
      <protection locked="true" hidden="false"/>
    </xf>
    <xf numFmtId="164" fontId="15" fillId="2" borderId="0" xfId="0" applyFont="true" applyBorder="false" applyAlignment="true" applyProtection="false">
      <alignment horizontal="left" vertical="bottom" textRotation="0" wrapText="false" indent="0" shrinkToFit="false"/>
      <protection locked="true" hidden="false"/>
    </xf>
    <xf numFmtId="164" fontId="6" fillId="2" borderId="0" xfId="0" applyFont="true" applyBorder="false" applyAlignment="true" applyProtection="false">
      <alignment horizontal="center" vertical="bottom" textRotation="0" wrapText="false" indent="0" shrinkToFit="false"/>
      <protection locked="true" hidden="false"/>
    </xf>
    <xf numFmtId="170" fontId="14" fillId="2" borderId="0" xfId="0" applyFont="true" applyBorder="false" applyAlignment="true" applyProtection="false">
      <alignment horizontal="right" vertical="bottom" textRotation="0" wrapText="false" indent="0" shrinkToFit="false"/>
      <protection locked="true" hidden="false"/>
    </xf>
    <xf numFmtId="174" fontId="14" fillId="2" borderId="0" xfId="0" applyFont="true" applyBorder="false" applyAlignment="true" applyProtection="false">
      <alignment horizontal="right" vertical="bottom" textRotation="0" wrapText="false" indent="0" shrinkToFit="false"/>
      <protection locked="true" hidden="false"/>
    </xf>
    <xf numFmtId="175" fontId="6" fillId="2" borderId="0" xfId="0" applyFont="true" applyBorder="false" applyAlignment="true" applyProtection="false">
      <alignment horizontal="right" vertical="bottom" textRotation="0" wrapText="false" indent="0" shrinkToFit="false"/>
      <protection locked="true" hidden="false"/>
    </xf>
    <xf numFmtId="168" fontId="6" fillId="2" borderId="0" xfId="0" applyFont="true" applyBorder="false" applyAlignment="true" applyProtection="false">
      <alignment horizontal="right" vertical="bottom" textRotation="0" wrapText="false" indent="0" shrinkToFit="false"/>
      <protection locked="true" hidden="false"/>
    </xf>
    <xf numFmtId="164" fontId="16" fillId="3" borderId="5" xfId="0" applyFont="true" applyBorder="true" applyAlignment="true" applyProtection="false">
      <alignment horizontal="center" vertical="bottom" textRotation="0" wrapText="false" indent="0" shrinkToFit="false"/>
      <protection locked="true" hidden="false"/>
    </xf>
    <xf numFmtId="164" fontId="13" fillId="2" borderId="3" xfId="0" applyFont="true" applyBorder="true" applyAlignment="true" applyProtection="false">
      <alignment horizontal="center" vertical="bottom" textRotation="0" wrapText="false" indent="0" shrinkToFit="false"/>
      <protection locked="true" hidden="false"/>
    </xf>
    <xf numFmtId="175" fontId="16" fillId="3" borderId="6" xfId="0" applyFont="true" applyBorder="true" applyAlignment="true" applyProtection="false">
      <alignment horizontal="center" vertical="bottom" textRotation="0" wrapText="false" indent="0" shrinkToFit="false"/>
      <protection locked="true" hidden="false"/>
    </xf>
    <xf numFmtId="175" fontId="16" fillId="3" borderId="7"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true" applyProtection="false">
      <alignment horizontal="center" vertical="bottom" textRotation="0" wrapText="false" indent="0" shrinkToFit="false"/>
      <protection locked="true" hidden="false"/>
    </xf>
    <xf numFmtId="164" fontId="12" fillId="4" borderId="8" xfId="0" applyFont="true" applyBorder="true" applyAlignment="true" applyProtection="false">
      <alignment horizontal="center" vertical="bottom" textRotation="0" wrapText="false" indent="0" shrinkToFit="false"/>
      <protection locked="true" hidden="false"/>
    </xf>
    <xf numFmtId="164" fontId="12" fillId="4" borderId="9" xfId="0" applyFont="true" applyBorder="true" applyAlignment="true" applyProtection="false">
      <alignment horizontal="center" vertical="bottom" textRotation="0" wrapText="false" indent="0" shrinkToFit="false"/>
      <protection locked="true" hidden="false"/>
    </xf>
    <xf numFmtId="164" fontId="13" fillId="4" borderId="9" xfId="0" applyFont="true" applyBorder="true" applyAlignment="true" applyProtection="false">
      <alignment horizontal="center" vertical="bottom" textRotation="0" wrapText="false" indent="0" shrinkToFit="false"/>
      <protection locked="true" hidden="false"/>
    </xf>
    <xf numFmtId="166" fontId="13" fillId="4" borderId="9" xfId="0" applyFont="true" applyBorder="true" applyAlignment="true" applyProtection="false">
      <alignment horizontal="center" vertical="bottom" textRotation="0" wrapText="false" indent="0" shrinkToFit="false"/>
      <protection locked="true" hidden="false"/>
    </xf>
    <xf numFmtId="164" fontId="13" fillId="4" borderId="9" xfId="0" applyFont="true" applyBorder="true" applyAlignment="true" applyProtection="false">
      <alignment horizontal="center" vertical="bottom" textRotation="0" wrapText="false" indent="0" shrinkToFit="false"/>
      <protection locked="true" hidden="false"/>
    </xf>
    <xf numFmtId="175" fontId="13" fillId="5" borderId="9" xfId="0" applyFont="true" applyBorder="true" applyAlignment="true" applyProtection="false">
      <alignment horizontal="center" vertical="bottom" textRotation="0" wrapText="false" indent="0" shrinkToFit="false"/>
      <protection locked="true" hidden="false"/>
    </xf>
    <xf numFmtId="164" fontId="13" fillId="5" borderId="9" xfId="0" applyFont="true" applyBorder="true" applyAlignment="true" applyProtection="false">
      <alignment horizontal="center" vertical="bottom" textRotation="0" wrapText="false" indent="0" shrinkToFit="false"/>
      <protection locked="true" hidden="false"/>
    </xf>
    <xf numFmtId="164" fontId="13" fillId="5" borderId="6" xfId="0" applyFont="true" applyBorder="true" applyAlignment="true" applyProtection="false">
      <alignment horizontal="center" vertical="bottom" textRotation="0" wrapText="false" indent="0" shrinkToFit="false"/>
      <protection locked="true" hidden="false"/>
    </xf>
    <xf numFmtId="175" fontId="13" fillId="5" borderId="8" xfId="0" applyFont="true" applyBorder="true" applyAlignment="true" applyProtection="false">
      <alignment horizontal="center" vertical="bottom" textRotation="0" wrapText="false" indent="0" shrinkToFit="false"/>
      <protection locked="true" hidden="false"/>
    </xf>
    <xf numFmtId="175" fontId="13" fillId="5" borderId="6" xfId="0" applyFont="true" applyBorder="true" applyAlignment="true" applyProtection="false">
      <alignment horizontal="center" vertical="bottom"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12" fillId="4" borderId="10" xfId="0" applyFont="true" applyBorder="true" applyAlignment="true" applyProtection="false">
      <alignment horizontal="center" vertical="bottom" textRotation="0" wrapText="false" indent="0" shrinkToFit="false"/>
      <protection locked="true" hidden="false"/>
    </xf>
    <xf numFmtId="164" fontId="12" fillId="4" borderId="11" xfId="0" applyFont="true" applyBorder="true" applyAlignment="true" applyProtection="false">
      <alignment horizontal="center" vertical="bottom" textRotation="0" wrapText="false" indent="0" shrinkToFit="false"/>
      <protection locked="true" hidden="false"/>
    </xf>
    <xf numFmtId="164" fontId="13" fillId="4" borderId="11" xfId="0" applyFont="true" applyBorder="true" applyAlignment="true" applyProtection="false">
      <alignment horizontal="center" vertical="bottom" textRotation="0" wrapText="false" indent="0" shrinkToFit="false"/>
      <protection locked="true" hidden="false"/>
    </xf>
    <xf numFmtId="166" fontId="13" fillId="4" borderId="11" xfId="0" applyFont="true" applyBorder="true" applyAlignment="true" applyProtection="false">
      <alignment horizontal="center" vertical="bottom" textRotation="0" wrapText="false" indent="0" shrinkToFit="false"/>
      <protection locked="true" hidden="false"/>
    </xf>
    <xf numFmtId="164" fontId="13" fillId="4" borderId="11" xfId="0" applyFont="true" applyBorder="true" applyAlignment="true" applyProtection="false">
      <alignment horizontal="center" vertical="bottom" textRotation="0" wrapText="false" indent="0" shrinkToFit="false"/>
      <protection locked="true" hidden="false"/>
    </xf>
    <xf numFmtId="167" fontId="13" fillId="4" borderId="11" xfId="0" applyFont="true" applyBorder="true" applyAlignment="true" applyProtection="false">
      <alignment horizontal="center" vertical="bottom" textRotation="0" wrapText="false" indent="0" shrinkToFit="false"/>
      <protection locked="true" hidden="false"/>
    </xf>
    <xf numFmtId="164" fontId="13" fillId="2" borderId="12" xfId="0" applyFont="true" applyBorder="true" applyAlignment="true" applyProtection="false">
      <alignment horizontal="center" vertical="bottom" textRotation="0" wrapText="false" indent="0" shrinkToFit="false"/>
      <protection locked="true" hidden="false"/>
    </xf>
    <xf numFmtId="175" fontId="13" fillId="5" borderId="11" xfId="0" applyFont="true" applyBorder="true" applyAlignment="true" applyProtection="false">
      <alignment horizontal="center" vertical="bottom" textRotation="0" wrapText="false" indent="0" shrinkToFit="false"/>
      <protection locked="true" hidden="false"/>
    </xf>
    <xf numFmtId="164" fontId="13" fillId="5" borderId="11" xfId="0" applyFont="true" applyBorder="true" applyAlignment="true" applyProtection="false">
      <alignment horizontal="center" vertical="bottom" textRotation="0" wrapText="false" indent="0" shrinkToFit="false"/>
      <protection locked="true" hidden="false"/>
    </xf>
    <xf numFmtId="164" fontId="13" fillId="5" borderId="13" xfId="0" applyFont="true" applyBorder="true" applyAlignment="true" applyProtection="false">
      <alignment horizontal="center" vertical="bottom" textRotation="0" wrapText="false" indent="0" shrinkToFit="false"/>
      <protection locked="true" hidden="false"/>
    </xf>
    <xf numFmtId="175" fontId="13" fillId="5" borderId="10" xfId="0" applyFont="true" applyBorder="true" applyAlignment="true" applyProtection="false">
      <alignment horizontal="center" vertical="bottom" textRotation="0" wrapText="false" indent="0" shrinkToFit="false"/>
      <protection locked="true" hidden="false"/>
    </xf>
    <xf numFmtId="175" fontId="13" fillId="5" borderId="13" xfId="0" applyFont="true" applyBorder="true" applyAlignment="true" applyProtection="false">
      <alignment horizontal="center" vertical="bottom" textRotation="0" wrapText="false" indent="0" shrinkToFit="false"/>
      <protection locked="true" hidden="false"/>
    </xf>
    <xf numFmtId="164" fontId="12" fillId="0" borderId="14"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6" fontId="12"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true" applyAlignment="true" applyProtection="false">
      <alignment horizontal="center" vertical="bottom" textRotation="0" wrapText="false" indent="0" shrinkToFit="false"/>
      <protection locked="true" hidden="false"/>
    </xf>
    <xf numFmtId="175" fontId="12" fillId="0" borderId="0" xfId="0" applyFont="true" applyBorder="true" applyAlignment="true" applyProtection="false">
      <alignment horizontal="right" vertical="bottom" textRotation="0" wrapText="false" indent="0" shrinkToFit="false"/>
      <protection locked="true" hidden="false"/>
    </xf>
    <xf numFmtId="175" fontId="18" fillId="0" borderId="0" xfId="15" applyFont="true" applyBorder="true" applyAlignment="true" applyProtection="true">
      <alignment horizontal="right" vertical="bottom" textRotation="0" wrapText="false" indent="0" shrinkToFit="false"/>
      <protection locked="true" hidden="false"/>
    </xf>
    <xf numFmtId="168" fontId="18" fillId="0" borderId="0" xfId="15" applyFont="true" applyBorder="true" applyAlignment="true" applyProtection="true">
      <alignment horizontal="general" vertical="bottom" textRotation="0" wrapText="false" indent="0" shrinkToFit="false"/>
      <protection locked="true" hidden="false"/>
    </xf>
    <xf numFmtId="169" fontId="18" fillId="0" borderId="0" xfId="15" applyFont="true" applyBorder="true" applyAlignment="true" applyProtection="true">
      <alignment horizontal="general" vertical="bottom" textRotation="0" wrapText="false" indent="0" shrinkToFit="false"/>
      <protection locked="true" hidden="false"/>
    </xf>
    <xf numFmtId="169" fontId="18" fillId="0" borderId="15" xfId="15" applyFont="tru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6" fillId="0" borderId="15" xfId="0" applyFont="true" applyBorder="true" applyAlignment="false" applyProtection="false">
      <alignment horizontal="general" vertical="bottom" textRotation="0" wrapText="false" indent="0" shrinkToFit="false"/>
      <protection locked="true" hidden="false"/>
    </xf>
    <xf numFmtId="164" fontId="6" fillId="0" borderId="14"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6" fillId="6" borderId="7" xfId="0" applyFont="true" applyBorder="true" applyAlignment="true" applyProtection="false">
      <alignment horizontal="center" vertical="bottom" textRotation="0" wrapText="false" indent="0" shrinkToFit="false"/>
      <protection locked="true" hidden="false"/>
    </xf>
    <xf numFmtId="171" fontId="6" fillId="0" borderId="0" xfId="0" applyFont="true" applyBorder="true" applyAlignment="true" applyProtection="false">
      <alignment horizontal="right" vertical="bottom" textRotation="0" wrapText="false" indent="0" shrinkToFit="false"/>
      <protection locked="true" hidden="false"/>
    </xf>
    <xf numFmtId="177" fontId="6" fillId="0" borderId="0" xfId="0" applyFont="true" applyBorder="true" applyAlignment="true" applyProtection="false">
      <alignment horizontal="right" vertical="bottom" textRotation="0" wrapText="false" indent="0" shrinkToFit="false"/>
      <protection locked="true" hidden="false"/>
    </xf>
    <xf numFmtId="178" fontId="6" fillId="0" borderId="0" xfId="0" applyFont="true" applyBorder="true" applyAlignment="true" applyProtection="false">
      <alignment horizontal="right" vertical="bottom" textRotation="0" wrapText="false" indent="0" shrinkToFit="false"/>
      <protection locked="true" hidden="false"/>
    </xf>
    <xf numFmtId="164" fontId="6" fillId="0" borderId="0" xfId="0" applyFont="true" applyBorder="true" applyAlignment="true" applyProtection="false">
      <alignment horizontal="right" vertical="bottom" textRotation="0" wrapText="false" indent="0" shrinkToFit="false"/>
      <protection locked="true" hidden="false"/>
    </xf>
    <xf numFmtId="167" fontId="6" fillId="0" borderId="0" xfId="0" applyFont="true" applyBorder="true" applyAlignment="true" applyProtection="false">
      <alignment horizontal="right" vertical="bottom" textRotation="0" wrapText="false" indent="0" shrinkToFit="false"/>
      <protection locked="true" hidden="false"/>
    </xf>
    <xf numFmtId="167" fontId="6" fillId="0" borderId="3" xfId="0" applyFont="true" applyBorder="true" applyAlignment="true" applyProtection="false">
      <alignment horizontal="right" vertical="bottom" textRotation="0" wrapText="false" indent="0" shrinkToFit="false"/>
      <protection locked="true" hidden="false"/>
    </xf>
    <xf numFmtId="175" fontId="18" fillId="0" borderId="14" xfId="15" applyFont="true" applyBorder="true" applyAlignment="true" applyProtection="true">
      <alignment horizontal="center" vertical="bottom" textRotation="0" wrapText="false" indent="0" shrinkToFit="false"/>
      <protection locked="true" hidden="false"/>
    </xf>
    <xf numFmtId="179" fontId="18" fillId="5" borderId="0" xfId="15" applyFont="true" applyBorder="true" applyAlignment="true" applyProtection="true">
      <alignment horizontal="center" vertical="bottom" textRotation="0" wrapText="false" indent="0" shrinkToFit="false"/>
      <protection locked="true" hidden="false"/>
    </xf>
    <xf numFmtId="168" fontId="18" fillId="0" borderId="0" xfId="15" applyFont="true" applyBorder="true" applyAlignment="true" applyProtection="true">
      <alignment horizontal="center" vertical="bottom" textRotation="0" wrapText="false" indent="0" shrinkToFit="false"/>
      <protection locked="true" hidden="false"/>
    </xf>
    <xf numFmtId="168" fontId="18" fillId="0" borderId="15" xfId="15" applyFont="true" applyBorder="true" applyAlignment="true" applyProtection="true">
      <alignment horizontal="center" vertical="bottom" textRotation="0" wrapText="false" indent="0" shrinkToFit="false"/>
      <protection locked="true" hidden="false"/>
    </xf>
    <xf numFmtId="180" fontId="6" fillId="0" borderId="0" xfId="0" applyFont="true" applyBorder="false" applyAlignment="false" applyProtection="false">
      <alignment horizontal="general" vertical="bottom" textRotation="0" wrapText="false" indent="0" shrinkToFit="false"/>
      <protection locked="true" hidden="false"/>
    </xf>
    <xf numFmtId="179" fontId="6" fillId="5" borderId="0" xfId="0" applyFont="true" applyBorder="true" applyAlignment="true" applyProtection="false">
      <alignment horizontal="center" vertical="bottom" textRotation="0" wrapText="false" indent="0" shrinkToFit="false"/>
      <protection locked="true" hidden="false"/>
    </xf>
    <xf numFmtId="168" fontId="6" fillId="0" borderId="0" xfId="0" applyFont="true" applyBorder="true" applyAlignment="true" applyProtection="false">
      <alignment horizontal="center" vertical="bottom" textRotation="0" wrapText="false" indent="0" shrinkToFit="false"/>
      <protection locked="true" hidden="false"/>
    </xf>
    <xf numFmtId="169" fontId="18" fillId="0" borderId="16" xfId="15" applyFont="true" applyBorder="true" applyAlignment="true" applyProtection="true">
      <alignment horizontal="general" vertical="bottom" textRotation="0" wrapText="false" indent="0" shrinkToFit="false"/>
      <protection locked="true" hidden="false"/>
    </xf>
    <xf numFmtId="169" fontId="18" fillId="0" borderId="4" xfId="15" applyFont="true" applyBorder="true" applyAlignment="true" applyProtection="true">
      <alignment horizontal="general" vertical="bottom" textRotation="0" wrapText="false" indent="0" shrinkToFit="false"/>
      <protection locked="true" hidden="false"/>
    </xf>
    <xf numFmtId="169" fontId="6" fillId="0" borderId="0" xfId="0" applyFont="true" applyBorder="false" applyAlignment="false" applyProtection="false">
      <alignment horizontal="general" vertical="bottom" textRotation="0" wrapText="false" indent="0" shrinkToFit="false"/>
      <protection locked="true" hidden="false"/>
    </xf>
    <xf numFmtId="164" fontId="6" fillId="0" borderId="14" xfId="0" applyFont="true" applyBorder="true" applyAlignment="false" applyProtection="false">
      <alignment horizontal="general"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4" fontId="16" fillId="3" borderId="7" xfId="0" applyFont="true" applyBorder="true" applyAlignment="true" applyProtection="false">
      <alignment horizontal="center" vertical="bottom" textRotation="0" wrapText="false" indent="0" shrinkToFit="false"/>
      <protection locked="true" hidden="false"/>
    </xf>
    <xf numFmtId="164" fontId="16" fillId="3" borderId="8" xfId="0" applyFont="true" applyBorder="true" applyAlignment="true" applyProtection="false">
      <alignment horizontal="center" vertical="bottom" textRotation="0" wrapText="false" indent="0" shrinkToFit="false"/>
      <protection locked="true" hidden="false"/>
    </xf>
    <xf numFmtId="164" fontId="21" fillId="3" borderId="9" xfId="0" applyFont="true" applyBorder="true" applyAlignment="true" applyProtection="false">
      <alignment horizontal="center" vertical="bottom" textRotation="0" wrapText="false" indent="0" shrinkToFit="false"/>
      <protection locked="true" hidden="false"/>
    </xf>
    <xf numFmtId="166" fontId="22" fillId="3" borderId="9" xfId="0" applyFont="true" applyBorder="true" applyAlignment="true" applyProtection="false">
      <alignment horizontal="center" vertical="bottom" textRotation="0" wrapText="false" indent="0" shrinkToFit="false"/>
      <protection locked="true" hidden="false"/>
    </xf>
    <xf numFmtId="164" fontId="22" fillId="3" borderId="9" xfId="0" applyFont="true" applyBorder="true" applyAlignment="true" applyProtection="false">
      <alignment horizontal="center" vertical="bottom" textRotation="0" wrapText="false" indent="0" shrinkToFit="false"/>
      <protection locked="true" hidden="false"/>
    </xf>
    <xf numFmtId="164" fontId="22" fillId="3" borderId="9" xfId="0" applyFont="true" applyBorder="true" applyAlignment="true" applyProtection="false">
      <alignment horizontal="center" vertical="bottom" textRotation="0" wrapText="false" indent="0" shrinkToFit="false"/>
      <protection locked="true" hidden="false"/>
    </xf>
    <xf numFmtId="164" fontId="13" fillId="3" borderId="0" xfId="0" applyFont="true" applyBorder="true" applyAlignment="true" applyProtection="false">
      <alignment horizontal="center" vertical="bottom" textRotation="0" wrapText="false" indent="0" shrinkToFit="false"/>
      <protection locked="true" hidden="false"/>
    </xf>
    <xf numFmtId="164" fontId="22" fillId="3" borderId="6" xfId="0" applyFont="true" applyBorder="true" applyAlignment="true" applyProtection="false">
      <alignment horizontal="center" vertical="bottom" textRotation="0" wrapText="false" indent="0" shrinkToFit="false"/>
      <protection locked="true" hidden="false"/>
    </xf>
    <xf numFmtId="175" fontId="16" fillId="3" borderId="5" xfId="0" applyFont="true" applyBorder="true" applyAlignment="true" applyProtection="false">
      <alignment horizontal="center" vertical="bottom" textRotation="0" wrapText="false" indent="0" shrinkToFit="false"/>
      <protection locked="true" hidden="false"/>
    </xf>
    <xf numFmtId="175" fontId="16" fillId="3" borderId="17" xfId="0" applyFont="true" applyBorder="true" applyAlignment="true" applyProtection="false">
      <alignment horizontal="center" vertical="bottom" textRotation="0" wrapText="false" indent="0" shrinkToFit="false"/>
      <protection locked="true" hidden="false"/>
    </xf>
    <xf numFmtId="175" fontId="13" fillId="7" borderId="7" xfId="0" applyFont="true" applyBorder="true" applyAlignment="true" applyProtection="false">
      <alignment horizontal="center" vertical="bottom" textRotation="0" wrapText="false" indent="0" shrinkToFit="false"/>
      <protection locked="true" hidden="false"/>
    </xf>
    <xf numFmtId="175" fontId="16" fillId="3" borderId="4" xfId="0" applyFont="true" applyBorder="true" applyAlignment="true" applyProtection="false">
      <alignment horizontal="general" vertical="bottom" textRotation="0" wrapText="false" indent="0" shrinkToFit="false"/>
      <protection locked="true" hidden="false"/>
    </xf>
    <xf numFmtId="175" fontId="16" fillId="3" borderId="18" xfId="0" applyFont="true" applyBorder="true" applyAlignment="true" applyProtection="false">
      <alignment horizontal="left" vertical="bottom" textRotation="0" wrapText="false" indent="0" shrinkToFit="false"/>
      <protection locked="true" hidden="false"/>
    </xf>
    <xf numFmtId="164" fontId="13" fillId="4" borderId="6" xfId="0" applyFont="true" applyBorder="true" applyAlignment="true" applyProtection="false">
      <alignment horizontal="center" vertical="bottom" textRotation="0" wrapText="false" indent="0" shrinkToFit="false"/>
      <protection locked="true" hidden="false"/>
    </xf>
    <xf numFmtId="175" fontId="13" fillId="5" borderId="14" xfId="0" applyFont="true" applyBorder="true" applyAlignment="true" applyProtection="false">
      <alignment horizontal="center" vertical="bottom" textRotation="0" wrapText="false" indent="0" shrinkToFit="false"/>
      <protection locked="true" hidden="false"/>
    </xf>
    <xf numFmtId="175" fontId="13" fillId="5" borderId="0" xfId="0" applyFont="true" applyBorder="true" applyAlignment="true" applyProtection="false">
      <alignment horizontal="center" vertical="bottom" textRotation="0" wrapText="false" indent="0" shrinkToFit="false"/>
      <protection locked="true" hidden="false"/>
    </xf>
    <xf numFmtId="175" fontId="12" fillId="5" borderId="0" xfId="0" applyFont="true" applyBorder="true" applyAlignment="true" applyProtection="false">
      <alignment horizontal="center" vertical="bottom" textRotation="0" wrapText="false" indent="0" shrinkToFit="false"/>
      <protection locked="true" hidden="false"/>
    </xf>
    <xf numFmtId="175" fontId="13" fillId="5" borderId="15" xfId="0" applyFont="true" applyBorder="true" applyAlignment="true" applyProtection="false">
      <alignment horizontal="center" vertical="bottom" textRotation="0" wrapText="false" indent="0" shrinkToFit="false"/>
      <protection locked="true" hidden="false"/>
    </xf>
    <xf numFmtId="164" fontId="13" fillId="4" borderId="13" xfId="0" applyFont="true" applyBorder="true" applyAlignment="true" applyProtection="false">
      <alignment horizontal="center" vertical="bottom" textRotation="0" wrapText="false" indent="0" shrinkToFit="false"/>
      <protection locked="true" hidden="false"/>
    </xf>
    <xf numFmtId="175" fontId="6" fillId="5" borderId="11" xfId="0" applyFont="true" applyBorder="true" applyAlignment="true" applyProtection="false">
      <alignment horizontal="center" vertical="bottom" textRotation="0" wrapText="false" indent="0" shrinkToFit="false"/>
      <protection locked="true" hidden="false"/>
    </xf>
    <xf numFmtId="175" fontId="12" fillId="5" borderId="11" xfId="0" applyFont="true" applyBorder="true" applyAlignment="true" applyProtection="false">
      <alignment horizontal="center" vertical="bottom" textRotation="0" wrapText="false" indent="0" shrinkToFit="false"/>
      <protection locked="true" hidden="false"/>
    </xf>
    <xf numFmtId="175" fontId="12" fillId="0" borderId="14" xfId="0" applyFont="true" applyBorder="true" applyAlignment="true" applyProtection="false">
      <alignment horizontal="right" vertical="bottom" textRotation="0" wrapText="false" indent="0" shrinkToFit="false"/>
      <protection locked="true" hidden="false"/>
    </xf>
    <xf numFmtId="175" fontId="18" fillId="0" borderId="15" xfId="15" applyFont="true" applyBorder="true" applyAlignment="true" applyProtection="true">
      <alignment horizontal="right"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8" fontId="6" fillId="0" borderId="0" xfId="0" applyFont="true" applyBorder="true" applyAlignment="true" applyProtection="false">
      <alignment horizontal="right" vertical="bottom" textRotation="0" wrapText="false" indent="0" shrinkToFit="false"/>
      <protection locked="true" hidden="false"/>
    </xf>
    <xf numFmtId="167" fontId="6" fillId="0" borderId="15" xfId="0" applyFont="true" applyBorder="true" applyAlignment="true" applyProtection="false">
      <alignment horizontal="right" vertical="bottom" textRotation="0" wrapText="false" indent="0" shrinkToFit="false"/>
      <protection locked="true" hidden="false"/>
    </xf>
    <xf numFmtId="175" fontId="18" fillId="0" borderId="14" xfId="15" applyFont="true" applyBorder="true" applyAlignment="true" applyProtection="true">
      <alignment horizontal="right" vertical="bottom" textRotation="0" wrapText="false" indent="0" shrinkToFit="false"/>
      <protection locked="true" hidden="false"/>
    </xf>
    <xf numFmtId="168" fontId="18" fillId="0" borderId="0" xfId="15" applyFont="true" applyBorder="true" applyAlignment="true" applyProtection="true">
      <alignment horizontal="right" vertical="bottom" textRotation="0" wrapText="false" indent="0" shrinkToFit="false"/>
      <protection locked="true" hidden="false"/>
    </xf>
    <xf numFmtId="169" fontId="18" fillId="0" borderId="0" xfId="15" applyFont="true" applyBorder="true" applyAlignment="true" applyProtection="true">
      <alignment horizontal="right" vertical="bottom" textRotation="0" wrapText="false" indent="0" shrinkToFit="false"/>
      <protection locked="true" hidden="false"/>
    </xf>
    <xf numFmtId="181" fontId="18" fillId="0" borderId="15" xfId="15" applyFont="true" applyBorder="true" applyAlignment="true" applyProtection="true">
      <alignment horizontal="right" vertical="bottom" textRotation="0" wrapText="false" indent="0" shrinkToFit="false"/>
      <protection locked="true" hidden="false"/>
    </xf>
    <xf numFmtId="181" fontId="18" fillId="0" borderId="0" xfId="15" applyFont="true" applyBorder="true" applyAlignment="true" applyProtection="true">
      <alignment horizontal="right" vertical="bottom" textRotation="0" wrapText="false" indent="0" shrinkToFit="false"/>
      <protection locked="true" hidden="false"/>
    </xf>
    <xf numFmtId="167" fontId="6" fillId="0" borderId="3" xfId="0" applyFont="true" applyBorder="true" applyAlignment="true" applyProtection="false">
      <alignment horizontal="right" vertical="bottom" textRotation="0" wrapText="false" indent="0" shrinkToFit="false"/>
      <protection locked="true" hidden="false"/>
    </xf>
    <xf numFmtId="164" fontId="6" fillId="0" borderId="14"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77" fontId="6" fillId="0" borderId="0" xfId="0" applyFont="true" applyBorder="true" applyAlignment="true" applyProtection="false">
      <alignment horizontal="right"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right" vertical="bottom" textRotation="0" wrapText="false" indent="0" shrinkToFit="false"/>
      <protection locked="true" hidden="false"/>
    </xf>
    <xf numFmtId="167" fontId="6" fillId="0" borderId="0" xfId="0" applyFont="true" applyBorder="true" applyAlignment="true" applyProtection="false">
      <alignment horizontal="right" vertical="bottom" textRotation="0" wrapText="false" indent="0" shrinkToFit="false"/>
      <protection locked="true" hidden="false"/>
    </xf>
    <xf numFmtId="164" fontId="6" fillId="6" borderId="1" xfId="0" applyFont="true" applyBorder="true" applyAlignment="true" applyProtection="false">
      <alignment horizontal="center" vertical="bottom" textRotation="0" wrapText="false" indent="0" shrinkToFit="false"/>
      <protection locked="true" hidden="false"/>
    </xf>
    <xf numFmtId="182" fontId="0" fillId="2" borderId="0" xfId="0" applyFont="true" applyBorder="true" applyAlignment="false" applyProtection="false">
      <alignment horizontal="general" vertical="bottom" textRotation="0" wrapText="false" indent="0" shrinkToFit="false"/>
      <protection locked="true" hidden="false"/>
    </xf>
    <xf numFmtId="169" fontId="0" fillId="2" borderId="0" xfId="0" applyFont="true" applyBorder="true" applyAlignment="false" applyProtection="false">
      <alignment horizontal="general" vertical="bottom" textRotation="0" wrapText="false" indent="0" shrinkToFit="false"/>
      <protection locked="true" hidden="false"/>
    </xf>
    <xf numFmtId="164" fontId="13" fillId="8" borderId="7" xfId="0" applyFont="true" applyBorder="true" applyAlignment="true" applyProtection="false">
      <alignment horizontal="center" vertical="bottom" textRotation="0" wrapText="false" indent="0" shrinkToFit="false"/>
      <protection locked="true" hidden="false"/>
    </xf>
    <xf numFmtId="164" fontId="12" fillId="8" borderId="7" xfId="0" applyFont="true" applyBorder="true" applyAlignment="true" applyProtection="false">
      <alignment horizontal="center" vertical="bottom" textRotation="0" wrapText="false" indent="0" shrinkToFit="false"/>
      <protection locked="true" hidden="false"/>
    </xf>
    <xf numFmtId="164" fontId="12" fillId="3" borderId="5" xfId="0" applyFont="true" applyBorder="true" applyAlignment="true" applyProtection="false">
      <alignment horizontal="center" vertical="bottom" textRotation="0" wrapText="false" indent="0" shrinkToFit="false"/>
      <protection locked="true" hidden="false"/>
    </xf>
    <xf numFmtId="164" fontId="12" fillId="3" borderId="17" xfId="0" applyFont="true" applyBorder="true" applyAlignment="true" applyProtection="false">
      <alignment horizontal="center" vertical="bottom" textRotation="0" wrapText="false" indent="0" shrinkToFit="false"/>
      <protection locked="true" hidden="false"/>
    </xf>
    <xf numFmtId="164" fontId="13" fillId="0" borderId="3" xfId="0" applyFont="true" applyBorder="true" applyAlignment="true" applyProtection="false">
      <alignment horizontal="center" vertical="bottom" textRotation="0" wrapText="false" indent="0" shrinkToFit="false"/>
      <protection locked="true" hidden="false"/>
    </xf>
    <xf numFmtId="175" fontId="16" fillId="3" borderId="4" xfId="0" applyFont="true" applyBorder="true" applyAlignment="true" applyProtection="false">
      <alignment horizontal="left" vertical="bottom" textRotation="0" wrapText="false" indent="0" shrinkToFit="false"/>
      <protection locked="true" hidden="false"/>
    </xf>
    <xf numFmtId="175" fontId="12" fillId="7" borderId="7" xfId="0" applyFont="true" applyBorder="true" applyAlignment="true" applyProtection="false">
      <alignment horizontal="center" vertical="bottom" textRotation="0" wrapText="false" indent="0" shrinkToFit="false"/>
      <protection locked="true" hidden="false"/>
    </xf>
    <xf numFmtId="175" fontId="16" fillId="3" borderId="19" xfId="0" applyFont="true" applyBorder="true" applyAlignment="true" applyProtection="false">
      <alignment horizontal="left" vertical="bottom" textRotation="0" wrapText="false" indent="0" shrinkToFit="false"/>
      <protection locked="true" hidden="false"/>
    </xf>
    <xf numFmtId="164" fontId="6" fillId="4" borderId="0" xfId="0" applyFont="true" applyBorder="true" applyAlignment="true" applyProtection="false">
      <alignment horizontal="center" vertical="bottom" textRotation="0" wrapText="false" indent="0" shrinkToFit="false"/>
      <protection locked="true" hidden="false"/>
    </xf>
    <xf numFmtId="164" fontId="12" fillId="4" borderId="0" xfId="0" applyFont="true" applyBorder="true" applyAlignment="true" applyProtection="false">
      <alignment horizontal="center" vertical="bottom" textRotation="0" wrapText="false" indent="0" shrinkToFit="false"/>
      <protection locked="true" hidden="false"/>
    </xf>
    <xf numFmtId="164" fontId="13" fillId="4" borderId="0" xfId="0" applyFont="true" applyBorder="true" applyAlignment="true" applyProtection="false">
      <alignment horizontal="center" vertical="bottom" textRotation="0" wrapText="false" indent="0" shrinkToFit="false"/>
      <protection locked="true" hidden="false"/>
    </xf>
    <xf numFmtId="164" fontId="13" fillId="4" borderId="0" xfId="0" applyFont="true" applyBorder="true" applyAlignment="true" applyProtection="false">
      <alignment horizontal="center" vertical="bottom" textRotation="0" wrapText="false" indent="0" shrinkToFit="false"/>
      <protection locked="true" hidden="false"/>
    </xf>
    <xf numFmtId="164" fontId="6" fillId="4" borderId="11" xfId="0" applyFont="true" applyBorder="true" applyAlignment="true" applyProtection="false">
      <alignment horizontal="center" vertical="bottom" textRotation="0" wrapText="false" indent="0" shrinkToFit="false"/>
      <protection locked="true" hidden="false"/>
    </xf>
    <xf numFmtId="167" fontId="6" fillId="4" borderId="11" xfId="0" applyFont="true" applyBorder="true" applyAlignment="true" applyProtection="false">
      <alignment horizontal="center" vertical="bottom" textRotation="0" wrapText="false" indent="0" shrinkToFit="false"/>
      <protection locked="true" hidden="false"/>
    </xf>
    <xf numFmtId="167" fontId="12" fillId="4" borderId="11" xfId="0" applyFont="true" applyBorder="true" applyAlignment="true" applyProtection="false">
      <alignment horizontal="center" vertical="bottom" textRotation="0" wrapText="false" indent="0" shrinkToFit="false"/>
      <protection locked="true" hidden="false"/>
    </xf>
    <xf numFmtId="175" fontId="12" fillId="5" borderId="13" xfId="0" applyFont="true" applyBorder="true" applyAlignment="true" applyProtection="false">
      <alignment horizontal="center" vertical="bottom" textRotation="0" wrapText="false" indent="0" shrinkToFit="false"/>
      <protection locked="true" hidden="false"/>
    </xf>
    <xf numFmtId="168" fontId="6" fillId="0" borderId="0" xfId="0" applyFont="true" applyBorder="true" applyAlignment="true" applyProtection="false">
      <alignment horizontal="right" vertical="bottom" textRotation="0" wrapText="false" indent="0" shrinkToFit="false"/>
      <protection locked="true" hidden="false"/>
    </xf>
    <xf numFmtId="175" fontId="6" fillId="0" borderId="0" xfId="0" applyFont="true" applyBorder="true" applyAlignment="true" applyProtection="false">
      <alignment horizontal="right" vertical="bottom" textRotation="0" wrapText="false" indent="0" shrinkToFit="false"/>
      <protection locked="true" hidden="false"/>
    </xf>
    <xf numFmtId="183" fontId="6" fillId="0" borderId="0" xfId="0" applyFont="true" applyBorder="true" applyAlignment="true" applyProtection="false">
      <alignment horizontal="right" vertical="bottom" textRotation="0" wrapText="false" indent="0" shrinkToFit="false"/>
      <protection locked="true" hidden="false"/>
    </xf>
    <xf numFmtId="164" fontId="6" fillId="0" borderId="0" xfId="0" applyFont="true" applyBorder="true" applyAlignment="true" applyProtection="false">
      <alignment horizontal="right" vertical="bottom" textRotation="0" wrapText="false" indent="0" shrinkToFit="false"/>
      <protection locked="true" hidden="false"/>
    </xf>
    <xf numFmtId="184" fontId="6" fillId="0" borderId="0" xfId="0" applyFont="true" applyBorder="true" applyAlignment="true" applyProtection="false">
      <alignment horizontal="right" vertical="bottom" textRotation="0" wrapText="false" indent="0" shrinkToFit="false"/>
      <protection locked="true" hidden="false"/>
    </xf>
    <xf numFmtId="181" fontId="6" fillId="0" borderId="0" xfId="0" applyFont="true" applyBorder="true" applyAlignment="true" applyProtection="false">
      <alignment horizontal="right" vertical="bottom" textRotation="0" wrapText="false" indent="0" shrinkToFit="false"/>
      <protection locked="true" hidden="false"/>
    </xf>
    <xf numFmtId="182" fontId="18" fillId="0" borderId="0" xfId="15" applyFont="true" applyBorder="true" applyAlignment="true" applyProtection="true">
      <alignment horizontal="right" vertical="bottom" textRotation="0" wrapText="false" indent="0" shrinkToFit="false"/>
      <protection locked="true" hidden="false"/>
    </xf>
    <xf numFmtId="181" fontId="6" fillId="0" borderId="15" xfId="19" applyFont="true" applyBorder="true" applyAlignment="true" applyProtection="true">
      <alignment horizontal="general" vertical="bottom" textRotation="0" wrapText="false" indent="0" shrinkToFit="false"/>
      <protection locked="true" hidden="false"/>
    </xf>
    <xf numFmtId="181" fontId="18" fillId="0" borderId="15" xfId="19" applyFont="true" applyBorder="true" applyAlignment="true" applyProtection="true">
      <alignment horizontal="right" vertical="bottom" textRotation="0" wrapText="false" indent="0" shrinkToFit="false"/>
      <protection locked="true" hidden="false"/>
    </xf>
    <xf numFmtId="164" fontId="6" fillId="0" borderId="7" xfId="0" applyFont="true" applyBorder="true" applyAlignment="true" applyProtection="false">
      <alignment horizontal="center" vertical="bottom" textRotation="0" wrapText="false" indent="0" shrinkToFit="false"/>
      <protection locked="true" hidden="false"/>
    </xf>
    <xf numFmtId="181" fontId="6" fillId="0" borderId="0" xfId="0" applyFont="true" applyBorder="true" applyAlignment="true" applyProtection="false">
      <alignment horizontal="right" vertical="bottom" textRotation="0" wrapText="false" indent="0" shrinkToFit="false"/>
      <protection locked="true" hidden="false"/>
    </xf>
    <xf numFmtId="171" fontId="6" fillId="0" borderId="0" xfId="0" applyFont="true" applyBorder="true" applyAlignment="true" applyProtection="false">
      <alignment horizontal="right" vertical="bottom" textRotation="0" wrapText="false" indent="0" shrinkToFit="false"/>
      <protection locked="true" hidden="false"/>
    </xf>
    <xf numFmtId="178" fontId="6" fillId="0" borderId="0"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77" fontId="6" fillId="0" borderId="0" xfId="0" applyFont="true" applyBorder="false" applyAlignment="false" applyProtection="false">
      <alignment horizontal="general" vertical="bottom" textRotation="0" wrapText="false" indent="0" shrinkToFit="false"/>
      <protection locked="true" hidden="false"/>
    </xf>
    <xf numFmtId="178" fontId="6" fillId="0" borderId="0" xfId="0" applyFont="true" applyBorder="false" applyAlignment="true" applyProtection="false">
      <alignment horizontal="right" vertical="bottom" textRotation="0" wrapText="false" indent="0" shrinkToFit="false"/>
      <protection locked="true" hidden="false"/>
    </xf>
    <xf numFmtId="167" fontId="6" fillId="0" borderId="0" xfId="0" applyFont="true" applyBorder="false" applyAlignment="true" applyProtection="false">
      <alignment horizontal="right" vertical="bottom" textRotation="0" wrapText="false" indent="0" shrinkToFit="false"/>
      <protection locked="true" hidden="false"/>
    </xf>
    <xf numFmtId="175" fontId="6" fillId="0" borderId="0" xfId="0" applyFont="true" applyBorder="false" applyAlignment="false" applyProtection="false">
      <alignment horizontal="general" vertical="bottom" textRotation="0" wrapText="false" indent="0" shrinkToFit="false"/>
      <protection locked="true" hidden="false"/>
    </xf>
  </cellXfs>
  <cellStyles count="15">
    <cellStyle name="Normal" xfId="0" builtinId="0"/>
    <cellStyle name="Comma" xfId="15" builtinId="3"/>
    <cellStyle name="Comma [0]" xfId="16" builtinId="6"/>
    <cellStyle name="Currency" xfId="17" builtinId="4"/>
    <cellStyle name="Currency [0]" xfId="18" builtinId="7"/>
    <cellStyle name="Percent" xfId="19" builtinId="5"/>
    <cellStyle name="Normal_Curves" xfId="20"/>
    <cellStyle name="Normal_INT" xfId="21"/>
    <cellStyle name="Normal_OPCALC" xfId="22"/>
    <cellStyle name="Normal_OPCALC_1" xfId="23"/>
    <cellStyle name="Normal_PriceSheet" xfId="24"/>
    <cellStyle name="Normal_PriceSheet_1" xfId="25"/>
    <cellStyle name="Normal_Sheet1" xfId="26"/>
    <cellStyle name="Normal_Spread" xfId="27"/>
    <cellStyle name="Normal_Spread_1" xfId="2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ctrlProps/ctrlProps10.xml><?xml version="1.0" encoding="utf-8"?>
<formControlPr xmlns="http://schemas.microsoft.com/office/spreadsheetml/2009/9/main" objectType="Button" lockText="1"/>
</file>

<file path=xl/ctrlProps/ctrlProps11.xml><?xml version="1.0" encoding="utf-8"?>
<formControlPr xmlns="http://schemas.microsoft.com/office/spreadsheetml/2009/9/main" objectType="Button" lockText="1"/>
</file>

<file path=xl/ctrlProps/ctrlProps12.xml><?xml version="1.0" encoding="utf-8"?>
<formControlPr xmlns="http://schemas.microsoft.com/office/spreadsheetml/2009/9/main" objectType="Button" lockText="1"/>
</file>

<file path=xl/ctrlProps/ctrlProps14.xml><?xml version="1.0" encoding="utf-8"?>
<formControlPr xmlns="http://schemas.microsoft.com/office/spreadsheetml/2009/9/main" objectType="Button" lockText="1"/>
</file>

<file path=xl/ctrlProps/ctrlProps15.xml><?xml version="1.0" encoding="utf-8"?>
<formControlPr xmlns="http://schemas.microsoft.com/office/spreadsheetml/2009/9/main" objectType="Button" lockText="1"/>
</file>

<file path=xl/ctrlProps/ctrlProps16.xml><?xml version="1.0" encoding="utf-8"?>
<formControlPr xmlns="http://schemas.microsoft.com/office/spreadsheetml/2009/9/main" objectType="Button" lockText="1"/>
</file>

<file path=xl/ctrlProps/ctrlProps17.xml><?xml version="1.0" encoding="utf-8"?>
<formControlPr xmlns="http://schemas.microsoft.com/office/spreadsheetml/2009/9/main" objectType="Button" lockText="1"/>
</file>

<file path=xl/ctrlProps/ctrlProps18.xml><?xml version="1.0" encoding="utf-8"?>
<formControlPr xmlns="http://schemas.microsoft.com/office/spreadsheetml/2009/9/main" objectType="Button" lockText="1"/>
</file>

<file path=xl/ctrlProps/ctrlProps19.xml><?xml version="1.0" encoding="utf-8"?>
<formControlPr xmlns="http://schemas.microsoft.com/office/spreadsheetml/2009/9/main" objectType="Button" lockText="1"/>
</file>

<file path=xl/ctrlProps/ctrlProps2.xml><?xml version="1.0" encoding="utf-8"?>
<formControlPr xmlns="http://schemas.microsoft.com/office/spreadsheetml/2009/9/main" objectType="Button" lockText="1"/>
</file>

<file path=xl/ctrlProps/ctrlProps3.xml><?xml version="1.0" encoding="utf-8"?>
<formControlPr xmlns="http://schemas.microsoft.com/office/spreadsheetml/2009/9/main" objectType="Button" lockText="1"/>
</file>

<file path=xl/ctrlProps/ctrlProps4.xml><?xml version="1.0" encoding="utf-8"?>
<formControlPr xmlns="http://schemas.microsoft.com/office/spreadsheetml/2009/9/main" objectType="Button" lockText="1"/>
</file>

<file path=xl/ctrlProps/ctrlProps5.xml><?xml version="1.0" encoding="utf-8"?>
<formControlPr xmlns="http://schemas.microsoft.com/office/spreadsheetml/2009/9/main" objectType="Button" lockText="1"/>
</file>

<file path=xl/ctrlProps/ctrlProps6.xml><?xml version="1.0" encoding="utf-8"?>
<formControlPr xmlns="http://schemas.microsoft.com/office/spreadsheetml/2009/9/main" objectType="Button" lockText="1"/>
</file>

<file path=xl/ctrlProps/ctrlProps8.xml><?xml version="1.0" encoding="utf-8"?>
<formControlPr xmlns="http://schemas.microsoft.com/office/spreadsheetml/2009/9/main" objectType="Button" lockText="1"/>
</file>

<file path=xl/ctrlProps/ctrlProps9.xml><?xml version="1.0" encoding="utf-8"?>
<formControlPr xmlns="http://schemas.microsoft.com/office/spreadsheetml/2009/9/main" objectType="Button" lockText="1"/>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13.xml.rels><?xml version="1.0" encoding="UTF-8"?>
<Relationships xmlns="http://schemas.openxmlformats.org/package/2006/relationships"><Relationship Id="rId1" Type="http://schemas.openxmlformats.org/officeDocument/2006/relationships/image" Target="../media/image1.png"/>
</Relationships>
</file>

<file path=xl/drawings/_rels/drawing7.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10080</xdr:colOff>
          <xdr:row>40</xdr:row>
          <xdr:rowOff>0</xdr:rowOff>
        </xdr:from>
        <xdr:to>
          <xdr:col>1</xdr:col>
          <xdr:colOff>443160</xdr:colOff>
          <xdr:row>41</xdr:row>
          <xdr:rowOff>0</xdr:rowOff>
        </xdr:to>
        <xdr:sp>
          <xdr:nvSpPr>
            <xdr:cNvPr id="1001" name="Button 55" descr="Iterate ALL" hidden="0"/>
            <xdr:cNvSpPr/>
          </xdr:nvSpPr>
          <xdr:spPr>
            <a:xfrm>
              <a:off x="0" y="0"/>
              <a:ext cx="0" cy="0"/>
            </a:xfrm>
            <a:prstGeom prst="rect">
              <a:avLst/>
            </a:prstGeom>
          </xdr:spPr>
          <xdr:txBody>
            <a:bodyPr anchor="ctr">
              <a:noAutofit/>
            </a:bodyPr>
            <a:p>
              <a:r>
                <a:t>Iterate ALL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10080</xdr:colOff>
          <xdr:row>40</xdr:row>
          <xdr:rowOff>0</xdr:rowOff>
        </xdr:from>
        <xdr:to>
          <xdr:col>4</xdr:col>
          <xdr:colOff>392760</xdr:colOff>
          <xdr:row>41</xdr:row>
          <xdr:rowOff>0</xdr:rowOff>
        </xdr:to>
        <xdr:sp>
          <xdr:nvSpPr>
            <xdr:cNvPr id="1002" name="Button 56" descr="Iterate SOME" hidden="0"/>
            <xdr:cNvSpPr/>
          </xdr:nvSpPr>
          <xdr:spPr>
            <a:xfrm>
              <a:off x="0" y="0"/>
              <a:ext cx="0" cy="0"/>
            </a:xfrm>
            <a:prstGeom prst="rect">
              <a:avLst/>
            </a:prstGeom>
          </xdr:spPr>
          <xdr:txBody>
            <a:bodyPr anchor="ctr">
              <a:noAutofit/>
            </a:bodyPr>
            <a:p>
              <a:r>
                <a:t>Iterate SOME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603000</xdr:colOff>
          <xdr:row>40</xdr:row>
          <xdr:rowOff>0</xdr:rowOff>
        </xdr:from>
        <xdr:to>
          <xdr:col>6</xdr:col>
          <xdr:colOff>493560</xdr:colOff>
          <xdr:row>41</xdr:row>
          <xdr:rowOff>0</xdr:rowOff>
        </xdr:to>
        <xdr:sp>
          <xdr:nvSpPr>
            <xdr:cNvPr id="1003" name="Button 57" descr="PRINT" hidden="0"/>
            <xdr:cNvSpPr/>
          </xdr:nvSpPr>
          <xdr:spPr>
            <a:xfrm>
              <a:off x="0" y="0"/>
              <a:ext cx="0" cy="0"/>
            </a:xfrm>
            <a:prstGeom prst="rect">
              <a:avLst/>
            </a:prstGeom>
          </xdr:spPr>
          <xdr:txBody>
            <a:bodyPr anchor="ctr">
              <a:noAutofit/>
            </a:bodyPr>
            <a:p>
              <a:r>
                <a:t>PRINT</a:t>
              </a:r>
            </a:p>
          </xdr:txBody>
        </xdr:sp>
        <xdr:clientData/>
      </xdr:twoCellAnchor>
    </mc:Choice>
  </mc:AlternateContent>
  <xdr:twoCellAnchor editAs="oneCell">
    <xdr:from>
      <xdr:col>0</xdr:col>
      <xdr:colOff>70560</xdr:colOff>
      <xdr:row>37</xdr:row>
      <xdr:rowOff>0</xdr:rowOff>
    </xdr:from>
    <xdr:to>
      <xdr:col>0</xdr:col>
      <xdr:colOff>533880</xdr:colOff>
      <xdr:row>39</xdr:row>
      <xdr:rowOff>56880</xdr:rowOff>
    </xdr:to>
    <xdr:pic>
      <xdr:nvPicPr>
        <xdr:cNvPr id="0" name="Picture 58" descr=""/>
        <xdr:cNvPicPr/>
      </xdr:nvPicPr>
      <xdr:blipFill>
        <a:blip r:embed="rId1"/>
        <a:stretch/>
      </xdr:blipFill>
      <xdr:spPr>
        <a:xfrm>
          <a:off x="70560" y="704880"/>
          <a:ext cx="463320" cy="44748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0</xdr:col>
          <xdr:colOff>0</xdr:colOff>
          <xdr:row>34</xdr:row>
          <xdr:rowOff>9360</xdr:rowOff>
        </xdr:from>
        <xdr:to>
          <xdr:col>3</xdr:col>
          <xdr:colOff>563760</xdr:colOff>
          <xdr:row>35</xdr:row>
          <xdr:rowOff>-28440</xdr:rowOff>
        </xdr:to>
        <xdr:sp>
          <xdr:nvSpPr>
            <xdr:cNvPr id="1004" name="Button 72" descr="Add A Deal" hidden="0"/>
            <xdr:cNvSpPr/>
          </xdr:nvSpPr>
          <xdr:spPr>
            <a:xfrm>
              <a:off x="0" y="0"/>
              <a:ext cx="0" cy="0"/>
            </a:xfrm>
            <a:prstGeom prst="rect">
              <a:avLst/>
            </a:prstGeom>
          </xdr:spPr>
          <xdr:txBody>
            <a:bodyPr anchor="ctr">
              <a:noAutofit/>
            </a:bodyPr>
            <a:p>
              <a:r>
                <a:t>Add A Deal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573120</xdr:colOff>
          <xdr:row>34</xdr:row>
          <xdr:rowOff>9360</xdr:rowOff>
        </xdr:from>
        <xdr:to>
          <xdr:col>6</xdr:col>
          <xdr:colOff>523800</xdr:colOff>
          <xdr:row>35</xdr:row>
          <xdr:rowOff>-28440</xdr:rowOff>
        </xdr:to>
        <xdr:sp>
          <xdr:nvSpPr>
            <xdr:cNvPr id="1005" name="Button 73" descr="Raw Curve Adder" hidden="0"/>
            <xdr:cNvSpPr/>
          </xdr:nvSpPr>
          <xdr:spPr>
            <a:xfrm>
              <a:off x="0" y="0"/>
              <a:ext cx="0" cy="0"/>
            </a:xfrm>
            <a:prstGeom prst="rect">
              <a:avLst/>
            </a:prstGeom>
          </xdr:spPr>
          <xdr:txBody>
            <a:bodyPr anchor="ctr">
              <a:noAutofit/>
            </a:bodyPr>
            <a:p>
              <a:r>
                <a:t>Raw Curve Adder</a:t>
              </a:r>
            </a:p>
          </xdr:txBody>
        </xdr:sp>
        <xdr:clientData/>
      </xdr:twoCellAnchor>
    </mc:Choice>
  </mc:AlternateContent>
</xdr:wsDr>
</file>

<file path=xl/drawings/drawing13.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10080</xdr:colOff>
          <xdr:row>40</xdr:row>
          <xdr:rowOff>0</xdr:rowOff>
        </xdr:from>
        <xdr:to>
          <xdr:col>1</xdr:col>
          <xdr:colOff>443160</xdr:colOff>
          <xdr:row>41</xdr:row>
          <xdr:rowOff>0</xdr:rowOff>
        </xdr:to>
        <xdr:sp>
          <xdr:nvSpPr>
            <xdr:cNvPr id="1001" name="Button 1" descr="Iterate ALL" hidden="0"/>
            <xdr:cNvSpPr/>
          </xdr:nvSpPr>
          <xdr:spPr>
            <a:xfrm>
              <a:off x="0" y="0"/>
              <a:ext cx="0" cy="0"/>
            </a:xfrm>
            <a:prstGeom prst="rect">
              <a:avLst/>
            </a:prstGeom>
          </xdr:spPr>
          <xdr:txBody>
            <a:bodyPr anchor="ctr">
              <a:noAutofit/>
            </a:bodyPr>
            <a:p>
              <a:r>
                <a:t>Iterate ALL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5</xdr:col>
          <xdr:colOff>392760</xdr:colOff>
          <xdr:row>41</xdr:row>
          <xdr:rowOff>0</xdr:rowOff>
        </xdr:to>
        <xdr:sp>
          <xdr:nvSpPr>
            <xdr:cNvPr id="1002" name="Button 2" descr="Iterate SOME" hidden="0"/>
            <xdr:cNvSpPr/>
          </xdr:nvSpPr>
          <xdr:spPr>
            <a:xfrm>
              <a:off x="0" y="0"/>
              <a:ext cx="0" cy="0"/>
            </a:xfrm>
            <a:prstGeom prst="rect">
              <a:avLst/>
            </a:prstGeom>
          </xdr:spPr>
          <xdr:txBody>
            <a:bodyPr anchor="ctr">
              <a:noAutofit/>
            </a:bodyPr>
            <a:p>
              <a:r>
                <a:t>Iterate SOME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593280</xdr:colOff>
          <xdr:row>40</xdr:row>
          <xdr:rowOff>0</xdr:rowOff>
        </xdr:from>
        <xdr:to>
          <xdr:col>8</xdr:col>
          <xdr:colOff>392760</xdr:colOff>
          <xdr:row>41</xdr:row>
          <xdr:rowOff>0</xdr:rowOff>
        </xdr:to>
        <xdr:sp>
          <xdr:nvSpPr>
            <xdr:cNvPr id="1003" name="Button 3" descr="PRINT Inputs" hidden="0"/>
            <xdr:cNvSpPr/>
          </xdr:nvSpPr>
          <xdr:spPr>
            <a:xfrm>
              <a:off x="0" y="0"/>
              <a:ext cx="0" cy="0"/>
            </a:xfrm>
            <a:prstGeom prst="rect">
              <a:avLst/>
            </a:prstGeom>
          </xdr:spPr>
          <xdr:txBody>
            <a:bodyPr anchor="ctr">
              <a:noAutofit/>
            </a:bodyPr>
            <a:p>
              <a:r>
                <a:t>PRINT Inputs</a:t>
              </a:r>
            </a:p>
          </xdr:txBody>
        </xdr:sp>
        <xdr:clientData/>
      </xdr:twoCellAnchor>
    </mc:Choice>
  </mc:AlternateContent>
  <xdr:twoCellAnchor editAs="oneCell">
    <xdr:from>
      <xdr:col>0</xdr:col>
      <xdr:colOff>70560</xdr:colOff>
      <xdr:row>37</xdr:row>
      <xdr:rowOff>0</xdr:rowOff>
    </xdr:from>
    <xdr:to>
      <xdr:col>0</xdr:col>
      <xdr:colOff>533880</xdr:colOff>
      <xdr:row>39</xdr:row>
      <xdr:rowOff>56880</xdr:rowOff>
    </xdr:to>
    <xdr:pic>
      <xdr:nvPicPr>
        <xdr:cNvPr id="2" name="Picture 4" descr=""/>
        <xdr:cNvPicPr/>
      </xdr:nvPicPr>
      <xdr:blipFill>
        <a:blip r:embed="rId1"/>
        <a:stretch/>
      </xdr:blipFill>
      <xdr:spPr>
        <a:xfrm>
          <a:off x="70560" y="666720"/>
          <a:ext cx="463320" cy="44748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8</xdr:col>
          <xdr:colOff>401760</xdr:colOff>
          <xdr:row>40</xdr:row>
          <xdr:rowOff>0</xdr:rowOff>
        </xdr:from>
        <xdr:to>
          <xdr:col>10</xdr:col>
          <xdr:colOff>373320</xdr:colOff>
          <xdr:row>41</xdr:row>
          <xdr:rowOff>0</xdr:rowOff>
        </xdr:to>
        <xdr:sp>
          <xdr:nvSpPr>
            <xdr:cNvPr id="1004" name="Button 17" descr="PRINT Results" hidden="0"/>
            <xdr:cNvSpPr/>
          </xdr:nvSpPr>
          <xdr:spPr>
            <a:xfrm>
              <a:off x="0" y="0"/>
              <a:ext cx="0" cy="0"/>
            </a:xfrm>
            <a:prstGeom prst="rect">
              <a:avLst/>
            </a:prstGeom>
          </xdr:spPr>
          <xdr:txBody>
            <a:bodyPr anchor="ctr">
              <a:noAutofit/>
            </a:bodyPr>
            <a:p>
              <a:r>
                <a:t>PRINT Results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34</xdr:row>
          <xdr:rowOff>9360</xdr:rowOff>
        </xdr:from>
        <xdr:to>
          <xdr:col>3</xdr:col>
          <xdr:colOff>563760</xdr:colOff>
          <xdr:row>35</xdr:row>
          <xdr:rowOff>-28440</xdr:rowOff>
        </xdr:to>
        <xdr:sp>
          <xdr:nvSpPr>
            <xdr:cNvPr id="1005" name="Button 34" descr="Add A Deal" hidden="0"/>
            <xdr:cNvSpPr/>
          </xdr:nvSpPr>
          <xdr:spPr>
            <a:xfrm>
              <a:off x="0" y="0"/>
              <a:ext cx="0" cy="0"/>
            </a:xfrm>
            <a:prstGeom prst="rect">
              <a:avLst/>
            </a:prstGeom>
          </xdr:spPr>
          <xdr:txBody>
            <a:bodyPr anchor="ctr">
              <a:noAutofit/>
            </a:bodyPr>
            <a:p>
              <a:r>
                <a:t>Add A Deal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573120</xdr:colOff>
          <xdr:row>34</xdr:row>
          <xdr:rowOff>9360</xdr:rowOff>
        </xdr:from>
        <xdr:to>
          <xdr:col>8</xdr:col>
          <xdr:colOff>432720</xdr:colOff>
          <xdr:row>35</xdr:row>
          <xdr:rowOff>-28440</xdr:rowOff>
        </xdr:to>
        <xdr:sp>
          <xdr:nvSpPr>
            <xdr:cNvPr id="1006" name="Button 35" descr="Raw Curve Adder" hidden="0"/>
            <xdr:cNvSpPr/>
          </xdr:nvSpPr>
          <xdr:spPr>
            <a:xfrm>
              <a:off x="0" y="0"/>
              <a:ext cx="0" cy="0"/>
            </a:xfrm>
            <a:prstGeom prst="rect">
              <a:avLst/>
            </a:prstGeom>
          </xdr:spPr>
          <xdr:txBody>
            <a:bodyPr anchor="ctr">
              <a:noAutofit/>
            </a:bodyPr>
            <a:p>
              <a:r>
                <a:t>Raw Curve Adder</a:t>
              </a:r>
            </a:p>
          </xdr:txBody>
        </xdr:sp>
        <xdr:clientData/>
      </xdr:twoCellAnchor>
    </mc:Choice>
  </mc:AlternateContent>
</xdr:wsDr>
</file>

<file path=xl/drawings/drawing7.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10080</xdr:colOff>
          <xdr:row>40</xdr:row>
          <xdr:rowOff>0</xdr:rowOff>
        </xdr:from>
        <xdr:to>
          <xdr:col>1</xdr:col>
          <xdr:colOff>443160</xdr:colOff>
          <xdr:row>41</xdr:row>
          <xdr:rowOff>0</xdr:rowOff>
        </xdr:to>
        <xdr:sp>
          <xdr:nvSpPr>
            <xdr:cNvPr id="1001" name="Button 1" descr="Iterate ALL" hidden="0"/>
            <xdr:cNvSpPr/>
          </xdr:nvSpPr>
          <xdr:spPr>
            <a:xfrm>
              <a:off x="0" y="0"/>
              <a:ext cx="0" cy="0"/>
            </a:xfrm>
            <a:prstGeom prst="rect">
              <a:avLst/>
            </a:prstGeom>
          </xdr:spPr>
          <xdr:txBody>
            <a:bodyPr anchor="ctr">
              <a:noAutofit/>
            </a:bodyPr>
            <a:p>
              <a:r>
                <a:t>Iterate ALL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5</xdr:col>
          <xdr:colOff>392760</xdr:colOff>
          <xdr:row>41</xdr:row>
          <xdr:rowOff>0</xdr:rowOff>
        </xdr:to>
        <xdr:sp>
          <xdr:nvSpPr>
            <xdr:cNvPr id="1002" name="Button 2" descr="Iterate SOME" hidden="0"/>
            <xdr:cNvSpPr/>
          </xdr:nvSpPr>
          <xdr:spPr>
            <a:xfrm>
              <a:off x="0" y="0"/>
              <a:ext cx="0" cy="0"/>
            </a:xfrm>
            <a:prstGeom prst="rect">
              <a:avLst/>
            </a:prstGeom>
          </xdr:spPr>
          <xdr:txBody>
            <a:bodyPr anchor="ctr">
              <a:noAutofit/>
            </a:bodyPr>
            <a:p>
              <a:r>
                <a:t>Iterate SOME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593280</xdr:colOff>
          <xdr:row>40</xdr:row>
          <xdr:rowOff>0</xdr:rowOff>
        </xdr:from>
        <xdr:to>
          <xdr:col>8</xdr:col>
          <xdr:colOff>392760</xdr:colOff>
          <xdr:row>41</xdr:row>
          <xdr:rowOff>0</xdr:rowOff>
        </xdr:to>
        <xdr:sp>
          <xdr:nvSpPr>
            <xdr:cNvPr id="1003" name="Button 3" descr="PRINT" hidden="0"/>
            <xdr:cNvSpPr/>
          </xdr:nvSpPr>
          <xdr:spPr>
            <a:xfrm>
              <a:off x="0" y="0"/>
              <a:ext cx="0" cy="0"/>
            </a:xfrm>
            <a:prstGeom prst="rect">
              <a:avLst/>
            </a:prstGeom>
          </xdr:spPr>
          <xdr:txBody>
            <a:bodyPr anchor="ctr">
              <a:noAutofit/>
            </a:bodyPr>
            <a:p>
              <a:r>
                <a:t>PRINT</a:t>
              </a:r>
            </a:p>
          </xdr:txBody>
        </xdr:sp>
        <xdr:clientData/>
      </xdr:twoCellAnchor>
    </mc:Choice>
  </mc:AlternateContent>
  <xdr:twoCellAnchor editAs="oneCell">
    <xdr:from>
      <xdr:col>0</xdr:col>
      <xdr:colOff>70560</xdr:colOff>
      <xdr:row>37</xdr:row>
      <xdr:rowOff>0</xdr:rowOff>
    </xdr:from>
    <xdr:to>
      <xdr:col>0</xdr:col>
      <xdr:colOff>533880</xdr:colOff>
      <xdr:row>39</xdr:row>
      <xdr:rowOff>56880</xdr:rowOff>
    </xdr:to>
    <xdr:pic>
      <xdr:nvPicPr>
        <xdr:cNvPr id="1" name="Picture 4" descr=""/>
        <xdr:cNvPicPr/>
      </xdr:nvPicPr>
      <xdr:blipFill>
        <a:blip r:embed="rId1"/>
        <a:stretch/>
      </xdr:blipFill>
      <xdr:spPr>
        <a:xfrm>
          <a:off x="70560" y="666720"/>
          <a:ext cx="463320" cy="44748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0</xdr:col>
          <xdr:colOff>0</xdr:colOff>
          <xdr:row>34</xdr:row>
          <xdr:rowOff>9360</xdr:rowOff>
        </xdr:from>
        <xdr:to>
          <xdr:col>3</xdr:col>
          <xdr:colOff>563760</xdr:colOff>
          <xdr:row>35</xdr:row>
          <xdr:rowOff>-28440</xdr:rowOff>
        </xdr:to>
        <xdr:sp>
          <xdr:nvSpPr>
            <xdr:cNvPr id="1004" name="Button 30" descr="Add A Deal" hidden="0"/>
            <xdr:cNvSpPr/>
          </xdr:nvSpPr>
          <xdr:spPr>
            <a:xfrm>
              <a:off x="0" y="0"/>
              <a:ext cx="0" cy="0"/>
            </a:xfrm>
            <a:prstGeom prst="rect">
              <a:avLst/>
            </a:prstGeom>
          </xdr:spPr>
          <xdr:txBody>
            <a:bodyPr anchor="ctr">
              <a:noAutofit/>
            </a:bodyPr>
            <a:p>
              <a:r>
                <a:t>Add A Deal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573120</xdr:colOff>
          <xdr:row>34</xdr:row>
          <xdr:rowOff>9360</xdr:rowOff>
        </xdr:from>
        <xdr:to>
          <xdr:col>8</xdr:col>
          <xdr:colOff>432720</xdr:colOff>
          <xdr:row>35</xdr:row>
          <xdr:rowOff>-28440</xdr:rowOff>
        </xdr:to>
        <xdr:sp>
          <xdr:nvSpPr>
            <xdr:cNvPr id="1005" name="Button 31" descr="Raw Curve Adder" hidden="0"/>
            <xdr:cNvSpPr/>
          </xdr:nvSpPr>
          <xdr:spPr>
            <a:xfrm>
              <a:off x="0" y="0"/>
              <a:ext cx="0" cy="0"/>
            </a:xfrm>
            <a:prstGeom prst="rect">
              <a:avLst/>
            </a:prstGeom>
          </xdr:spPr>
          <xdr:txBody>
            <a:bodyPr anchor="ctr">
              <a:noAutofit/>
            </a:bodyPr>
            <a:p>
              <a:r>
                <a:t>Raw Curve Adder</a:t>
              </a:r>
            </a:p>
          </xdr:txBody>
        </xdr:sp>
        <xdr:clientData/>
      </xdr:twoCellAnchor>
    </mc:Choice>
  </mc:AlternateContent>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ctrlProp" Target="../ctrlProps/ctrlProps2.xml"/><Relationship Id="rId5" Type="http://schemas.openxmlformats.org/officeDocument/2006/relationships/ctrlProp" Target="../ctrlProps/ctrlProps3.xml"/><Relationship Id="rId6" Type="http://schemas.openxmlformats.org/officeDocument/2006/relationships/ctrlProp" Target="../ctrlProps/ctrlProps4.xml"/><Relationship Id="rId7" Type="http://schemas.openxmlformats.org/officeDocument/2006/relationships/ctrlProp" Target="../ctrlProps/ctrlProps5.xml"/><Relationship Id="rId8" Type="http://schemas.openxmlformats.org/officeDocument/2006/relationships/ctrlProp" Target="../ctrlProps/ctrlProps6.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7.xml"/><Relationship Id="rId3" Type="http://schemas.openxmlformats.org/officeDocument/2006/relationships/vmlDrawing" Target="../drawings/vmlDrawing2.vml"/><Relationship Id="rId4" Type="http://schemas.openxmlformats.org/officeDocument/2006/relationships/ctrlProp" Target="../ctrlProps/ctrlProps8.xml"/><Relationship Id="rId5" Type="http://schemas.openxmlformats.org/officeDocument/2006/relationships/ctrlProp" Target="../ctrlProps/ctrlProps9.xml"/><Relationship Id="rId6" Type="http://schemas.openxmlformats.org/officeDocument/2006/relationships/ctrlProp" Target="../ctrlProps/ctrlProps10.xml"/><Relationship Id="rId7" Type="http://schemas.openxmlformats.org/officeDocument/2006/relationships/ctrlProp" Target="../ctrlProps/ctrlProps11.xml"/><Relationship Id="rId8" Type="http://schemas.openxmlformats.org/officeDocument/2006/relationships/ctrlProp" Target="../ctrlProps/ctrlProps12.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13.xml"/><Relationship Id="rId3" Type="http://schemas.openxmlformats.org/officeDocument/2006/relationships/vmlDrawing" Target="../drawings/vmlDrawing3.vml"/><Relationship Id="rId4" Type="http://schemas.openxmlformats.org/officeDocument/2006/relationships/ctrlProp" Target="../ctrlProps/ctrlProps14.xml"/><Relationship Id="rId5" Type="http://schemas.openxmlformats.org/officeDocument/2006/relationships/ctrlProp" Target="../ctrlProps/ctrlProps15.xml"/><Relationship Id="rId6" Type="http://schemas.openxmlformats.org/officeDocument/2006/relationships/ctrlProp" Target="../ctrlProps/ctrlProps16.xml"/><Relationship Id="rId7" Type="http://schemas.openxmlformats.org/officeDocument/2006/relationships/ctrlProp" Target="../ctrlProps/ctrlProps17.xml"/><Relationship Id="rId8" Type="http://schemas.openxmlformats.org/officeDocument/2006/relationships/ctrlProp" Target="../ctrlProps/ctrlProps18.xml"/><Relationship Id="rId9" Type="http://schemas.openxmlformats.org/officeDocument/2006/relationships/ctrlProp" Target="../ctrlProps/ctrlProps1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90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1" outlineLevelCol="0"/>
  <cols>
    <col collapsed="false" customWidth="true" hidden="false" outlineLevel="0" max="2" min="1" style="1" width="8.7"/>
    <col collapsed="false" customWidth="true" hidden="true" outlineLevel="0" max="3" min="3" style="1" width="9.28"/>
    <col collapsed="false" customWidth="true" hidden="false" outlineLevel="0" max="4" min="4" style="2" width="9.7"/>
    <col collapsed="false" customWidth="true" hidden="false" outlineLevel="0" max="5" min="5" style="2" width="9.56"/>
    <col collapsed="false" customWidth="true" hidden="false" outlineLevel="0" max="6" min="6" style="1" width="6.85"/>
    <col collapsed="false" customWidth="true" hidden="false" outlineLevel="0" max="7" min="7" style="1" width="15.13"/>
    <col collapsed="false" customWidth="true" hidden="true" outlineLevel="0" max="8" min="8" style="1" width="7.56"/>
    <col collapsed="false" customWidth="true" hidden="false" outlineLevel="0" max="9" min="9" style="1" width="12.7"/>
    <col collapsed="false" customWidth="true" hidden="true" outlineLevel="0" max="10" min="10" style="1" width="7.56"/>
    <col collapsed="false" customWidth="true" hidden="false" outlineLevel="0" max="11" min="11" style="1" width="15.41"/>
    <col collapsed="false" customWidth="true" hidden="true" outlineLevel="0" max="12" min="12" style="1" width="9.56"/>
    <col collapsed="false" customWidth="true" hidden="false" outlineLevel="0" max="15" min="13" style="1" width="8.7"/>
    <col collapsed="false" customWidth="true" hidden="true" outlineLevel="0" max="16" min="16" style="3" width="8.85"/>
    <col collapsed="false" customWidth="true" hidden="true" outlineLevel="0" max="17" min="17" style="1" width="8.85"/>
    <col collapsed="false" customWidth="true" hidden="false" outlineLevel="0" max="18" min="18" style="1" width="12.42"/>
    <col collapsed="false" customWidth="true" hidden="false" outlineLevel="0" max="19" min="19" style="1" width="2.7"/>
    <col collapsed="false" customWidth="true" hidden="false" outlineLevel="0" max="21" min="20" style="1" width="14.14"/>
    <col collapsed="false" customWidth="true" hidden="false" outlineLevel="0" max="23" min="22" style="1" width="10.56"/>
    <col collapsed="false" customWidth="true" hidden="false" outlineLevel="0" max="25" min="24" style="1" width="14.14"/>
    <col collapsed="false" customWidth="true" hidden="false" outlineLevel="0" max="26" min="26" style="0" width="9.06"/>
    <col collapsed="false" customWidth="true" hidden="false" outlineLevel="0" max="27" min="27" style="0" width="11.7"/>
    <col collapsed="false" customWidth="true" hidden="false" outlineLevel="0" max="28" min="28" style="1" width="11.7"/>
    <col collapsed="false" customWidth="true" hidden="false" outlineLevel="0" max="29" min="29" style="1" width="20.85"/>
    <col collapsed="false" customWidth="true" hidden="false" outlineLevel="0" max="30" min="30" style="1" width="13.85"/>
    <col collapsed="false" customWidth="true" hidden="false" outlineLevel="0" max="32" min="31" style="1" width="11.7"/>
    <col collapsed="false" customWidth="true" hidden="false" outlineLevel="0" max="33" min="33" style="1" width="14.14"/>
    <col collapsed="false" customWidth="false" hidden="false" outlineLevel="0" max="257" min="34" style="1" width="9.14"/>
  </cols>
  <sheetData>
    <row r="1" customFormat="false" ht="12.75" hidden="true" customHeight="false" outlineLevel="1" collapsed="false"/>
    <row r="2" customFormat="false" ht="12.75" hidden="true" customHeight="false" outlineLevel="1" collapsed="false">
      <c r="B2" s="4" t="s">
        <v>0</v>
      </c>
      <c r="G2" s="4" t="s">
        <v>1</v>
      </c>
      <c r="I2" s="4" t="s">
        <v>2</v>
      </c>
      <c r="K2" s="4" t="s">
        <v>3</v>
      </c>
      <c r="O2" s="5" t="s">
        <v>4</v>
      </c>
      <c r="P2" s="6"/>
      <c r="R2" s="5" t="s">
        <v>5</v>
      </c>
    </row>
    <row r="3" customFormat="false" ht="12.75" hidden="true" customHeight="false" outlineLevel="1" collapsed="false">
      <c r="B3" s="7" t="s">
        <v>6</v>
      </c>
      <c r="G3" s="8" t="s">
        <v>7</v>
      </c>
      <c r="I3" s="8" t="s">
        <v>8</v>
      </c>
      <c r="K3" s="8" t="s">
        <v>9</v>
      </c>
      <c r="O3" s="9" t="s">
        <v>10</v>
      </c>
      <c r="P3" s="6"/>
      <c r="R3" s="10" t="s">
        <v>11</v>
      </c>
    </row>
    <row r="4" customFormat="false" ht="12.75" hidden="true" customHeight="false" outlineLevel="1" collapsed="false">
      <c r="G4" s="8" t="s">
        <v>12</v>
      </c>
      <c r="I4" s="8" t="s">
        <v>13</v>
      </c>
      <c r="K4" s="8" t="s">
        <v>14</v>
      </c>
      <c r="O4" s="9" t="s">
        <v>15</v>
      </c>
      <c r="P4" s="6"/>
    </row>
    <row r="5" customFormat="false" ht="14.25" hidden="true" customHeight="true" outlineLevel="1" collapsed="false">
      <c r="G5" s="8" t="s">
        <v>16</v>
      </c>
      <c r="I5" s="8" t="s">
        <v>17</v>
      </c>
      <c r="K5" s="8" t="s">
        <v>18</v>
      </c>
      <c r="O5" s="11" t="n">
        <v>1</v>
      </c>
      <c r="P5" s="6"/>
    </row>
    <row r="6" customFormat="false" ht="12.75" hidden="true" customHeight="false" outlineLevel="1" collapsed="false">
      <c r="G6" s="8" t="s">
        <v>19</v>
      </c>
      <c r="I6" s="8" t="s">
        <v>20</v>
      </c>
      <c r="K6" s="8" t="s">
        <v>21</v>
      </c>
    </row>
    <row r="7" customFormat="false" ht="12.75" hidden="true" customHeight="false" outlineLevel="1" collapsed="false">
      <c r="G7" s="8" t="s">
        <v>22</v>
      </c>
      <c r="I7" s="8" t="s">
        <v>23</v>
      </c>
      <c r="K7" s="8" t="s">
        <v>24</v>
      </c>
    </row>
    <row r="8" customFormat="false" ht="12.75" hidden="true" customHeight="false" outlineLevel="1" collapsed="false">
      <c r="G8" s="8" t="s">
        <v>25</v>
      </c>
      <c r="I8" s="8" t="s">
        <v>26</v>
      </c>
      <c r="K8" s="8" t="s">
        <v>27</v>
      </c>
    </row>
    <row r="9" customFormat="false" ht="12.75" hidden="true" customHeight="false" outlineLevel="1" collapsed="false">
      <c r="G9" s="8" t="s">
        <v>28</v>
      </c>
      <c r="I9" s="8" t="s">
        <v>29</v>
      </c>
      <c r="K9" s="7" t="s">
        <v>30</v>
      </c>
    </row>
    <row r="10" customFormat="false" ht="12.75" hidden="true" customHeight="false" outlineLevel="1" collapsed="false">
      <c r="G10" s="8" t="s">
        <v>31</v>
      </c>
      <c r="I10" s="8" t="s">
        <v>32</v>
      </c>
      <c r="K10" s="12"/>
    </row>
    <row r="11" customFormat="false" ht="12.75" hidden="true" customHeight="false" outlineLevel="1" collapsed="false">
      <c r="G11" s="8" t="s">
        <v>33</v>
      </c>
      <c r="I11" s="8" t="s">
        <v>34</v>
      </c>
      <c r="K11" s="12"/>
    </row>
    <row r="12" customFormat="false" ht="12.75" hidden="true" customHeight="false" outlineLevel="1" collapsed="false">
      <c r="G12" s="8" t="s">
        <v>35</v>
      </c>
      <c r="I12" s="8" t="s">
        <v>36</v>
      </c>
      <c r="K12" s="12"/>
    </row>
    <row r="13" customFormat="false" ht="12.75" hidden="true" customHeight="false" outlineLevel="1" collapsed="false">
      <c r="G13" s="8" t="s">
        <v>37</v>
      </c>
      <c r="I13" s="8" t="s">
        <v>38</v>
      </c>
      <c r="K13" s="12"/>
    </row>
    <row r="14" customFormat="false" ht="12.75" hidden="true" customHeight="false" outlineLevel="1" collapsed="false">
      <c r="G14" s="8" t="s">
        <v>39</v>
      </c>
      <c r="I14" s="8" t="s">
        <v>40</v>
      </c>
      <c r="K14" s="12"/>
    </row>
    <row r="15" customFormat="false" ht="12.75" hidden="true" customHeight="false" outlineLevel="1" collapsed="false">
      <c r="G15" s="8" t="s">
        <v>41</v>
      </c>
      <c r="I15" s="8" t="s">
        <v>42</v>
      </c>
      <c r="K15" s="12"/>
    </row>
    <row r="16" customFormat="false" ht="12.75" hidden="true" customHeight="false" outlineLevel="1" collapsed="false">
      <c r="G16" s="8" t="s">
        <v>43</v>
      </c>
      <c r="I16" s="8" t="s">
        <v>44</v>
      </c>
      <c r="K16" s="12"/>
    </row>
    <row r="17" customFormat="false" ht="12.75" hidden="true" customHeight="false" outlineLevel="1" collapsed="false">
      <c r="G17" s="8" t="s">
        <v>45</v>
      </c>
      <c r="I17" s="8" t="s">
        <v>46</v>
      </c>
      <c r="K17" s="12"/>
    </row>
    <row r="18" customFormat="false" ht="12.75" hidden="true" customHeight="false" outlineLevel="1" collapsed="false">
      <c r="G18" s="8" t="s">
        <v>47</v>
      </c>
      <c r="I18" s="8" t="s">
        <v>48</v>
      </c>
      <c r="K18" s="12"/>
    </row>
    <row r="19" customFormat="false" ht="12.75" hidden="true" customHeight="false" outlineLevel="1" collapsed="false">
      <c r="G19" s="8" t="s">
        <v>49</v>
      </c>
      <c r="I19" s="8" t="s">
        <v>50</v>
      </c>
      <c r="K19" s="12"/>
    </row>
    <row r="20" customFormat="false" ht="12.75" hidden="true" customHeight="false" outlineLevel="1" collapsed="false">
      <c r="G20" s="8" t="s">
        <v>51</v>
      </c>
      <c r="I20" s="8" t="s">
        <v>52</v>
      </c>
      <c r="K20" s="12"/>
    </row>
    <row r="21" customFormat="false" ht="12.75" hidden="true" customHeight="false" outlineLevel="1" collapsed="false">
      <c r="G21" s="8" t="s">
        <v>53</v>
      </c>
      <c r="I21" s="8"/>
      <c r="K21" s="12"/>
    </row>
    <row r="22" customFormat="false" ht="12.75" hidden="true" customHeight="false" outlineLevel="1" collapsed="false">
      <c r="G22" s="8" t="s">
        <v>54</v>
      </c>
      <c r="I22" s="7" t="s">
        <v>55</v>
      </c>
      <c r="K22" s="12"/>
    </row>
    <row r="23" customFormat="false" ht="12.75" hidden="true" customHeight="false" outlineLevel="1" collapsed="false">
      <c r="G23" s="8" t="s">
        <v>56</v>
      </c>
      <c r="K23" s="12"/>
    </row>
    <row r="24" customFormat="false" ht="12.75" hidden="true" customHeight="false" outlineLevel="1" collapsed="false">
      <c r="G24" s="8" t="s">
        <v>57</v>
      </c>
      <c r="K24" s="12"/>
    </row>
    <row r="25" customFormat="false" ht="12.75" hidden="true" customHeight="false" outlineLevel="1" collapsed="false">
      <c r="G25" s="8" t="s">
        <v>58</v>
      </c>
      <c r="K25" s="12"/>
    </row>
    <row r="26" customFormat="false" ht="12.75" hidden="true" customHeight="false" outlineLevel="1" collapsed="false">
      <c r="G26" s="8" t="s">
        <v>59</v>
      </c>
      <c r="K26" s="12"/>
    </row>
    <row r="27" customFormat="false" ht="12.75" hidden="true" customHeight="false" outlineLevel="1" collapsed="false">
      <c r="G27" s="8" t="s">
        <v>60</v>
      </c>
      <c r="K27" s="12"/>
    </row>
    <row r="28" customFormat="false" ht="12.75" hidden="true" customHeight="false" outlineLevel="1" collapsed="false">
      <c r="G28" s="8" t="s">
        <v>61</v>
      </c>
      <c r="K28" s="12"/>
    </row>
    <row r="29" customFormat="false" ht="12.75" hidden="true" customHeight="false" outlineLevel="1" collapsed="false">
      <c r="G29" s="8" t="s">
        <v>62</v>
      </c>
    </row>
    <row r="30" customFormat="false" ht="12.75" hidden="true" customHeight="false" outlineLevel="1" collapsed="false">
      <c r="G30" s="8" t="s">
        <v>63</v>
      </c>
    </row>
    <row r="31" customFormat="false" ht="12.75" hidden="true" customHeight="false" outlineLevel="1" collapsed="false">
      <c r="G31" s="8" t="s">
        <v>64</v>
      </c>
    </row>
    <row r="32" customFormat="false" ht="12.75" hidden="true" customHeight="false" outlineLevel="1" collapsed="false">
      <c r="G32" s="8" t="s">
        <v>65</v>
      </c>
    </row>
    <row r="33" customFormat="false" ht="12.75" hidden="true" customHeight="false" outlineLevel="1" collapsed="false">
      <c r="G33" s="8" t="s">
        <v>66</v>
      </c>
    </row>
    <row r="34" customFormat="false" ht="12.75" hidden="true" customHeight="false" outlineLevel="1" collapsed="false">
      <c r="G34" s="7" t="s">
        <v>67</v>
      </c>
    </row>
    <row r="35" customFormat="false" ht="27" hidden="false" customHeight="true" outlineLevel="0" collapsed="false">
      <c r="A35" s="13"/>
      <c r="B35" s="14"/>
      <c r="C35" s="14"/>
      <c r="D35" s="15"/>
      <c r="E35" s="15"/>
      <c r="F35" s="14"/>
      <c r="G35" s="14"/>
      <c r="H35" s="14"/>
      <c r="I35" s="14"/>
      <c r="J35" s="14"/>
      <c r="K35" s="14"/>
      <c r="L35" s="14"/>
      <c r="M35" s="14"/>
      <c r="N35" s="14"/>
      <c r="O35" s="14"/>
      <c r="P35" s="16"/>
      <c r="Q35" s="14"/>
      <c r="R35" s="14"/>
      <c r="S35" s="14"/>
      <c r="T35" s="14"/>
      <c r="U35" s="14"/>
      <c r="V35" s="14"/>
      <c r="W35" s="14"/>
      <c r="X35" s="14"/>
      <c r="Y35" s="14"/>
      <c r="Z35" s="17"/>
      <c r="AA35" s="17"/>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row>
    <row r="36" customFormat="false" ht="12.75" hidden="false" customHeight="false" outlineLevel="0" collapsed="false">
      <c r="A36" s="18" t="s">
        <v>68</v>
      </c>
      <c r="B36" s="14"/>
      <c r="C36" s="14"/>
      <c r="D36" s="15"/>
      <c r="E36" s="15"/>
      <c r="F36" s="14"/>
      <c r="G36" s="14"/>
      <c r="H36" s="14"/>
      <c r="I36" s="14"/>
      <c r="J36" s="14"/>
      <c r="K36" s="14"/>
      <c r="L36" s="14"/>
      <c r="M36" s="14"/>
      <c r="N36" s="14"/>
      <c r="O36" s="14"/>
      <c r="P36" s="16"/>
      <c r="Q36" s="14"/>
      <c r="R36" s="14"/>
      <c r="S36" s="14"/>
      <c r="T36" s="14"/>
      <c r="U36" s="14"/>
      <c r="V36" s="19"/>
      <c r="W36" s="20"/>
      <c r="X36" s="14"/>
      <c r="Y36" s="14"/>
      <c r="Z36" s="17"/>
      <c r="AA36" s="17"/>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row>
    <row r="37" customFormat="false" ht="15.75" hidden="false" customHeight="false" outlineLevel="0" collapsed="false">
      <c r="A37" s="21" t="s">
        <v>69</v>
      </c>
      <c r="B37" s="14"/>
      <c r="C37" s="14"/>
      <c r="D37" s="15"/>
      <c r="E37" s="15"/>
      <c r="F37" s="14"/>
      <c r="G37" s="14"/>
      <c r="H37" s="14"/>
      <c r="I37" s="14"/>
      <c r="J37" s="14"/>
      <c r="K37" s="14"/>
      <c r="L37" s="14"/>
      <c r="M37" s="14"/>
      <c r="N37" s="14"/>
      <c r="O37" s="14"/>
      <c r="P37" s="16"/>
      <c r="Q37" s="14"/>
      <c r="R37" s="14"/>
      <c r="S37" s="14"/>
      <c r="T37" s="14"/>
      <c r="U37" s="14"/>
      <c r="V37" s="14"/>
      <c r="W37" s="14"/>
      <c r="X37" s="14"/>
      <c r="Y37" s="14"/>
      <c r="Z37" s="17"/>
      <c r="AA37" s="17"/>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row>
    <row r="38" customFormat="false" ht="15.75" hidden="false" customHeight="false" outlineLevel="0" collapsed="false">
      <c r="A38" s="14"/>
      <c r="B38" s="21" t="s">
        <v>70</v>
      </c>
      <c r="C38" s="14"/>
      <c r="D38" s="15"/>
      <c r="E38" s="15"/>
      <c r="F38" s="14"/>
      <c r="G38" s="14"/>
      <c r="H38" s="14"/>
      <c r="I38" s="14"/>
      <c r="J38" s="14"/>
      <c r="K38" s="14"/>
      <c r="L38" s="14"/>
      <c r="M38" s="14"/>
      <c r="N38" s="14"/>
      <c r="O38" s="14"/>
      <c r="P38" s="16"/>
      <c r="Q38" s="14"/>
      <c r="R38" s="14"/>
      <c r="S38" s="14"/>
      <c r="T38" s="14"/>
      <c r="U38" s="14"/>
      <c r="V38" s="14"/>
      <c r="W38" s="14"/>
      <c r="X38" s="14"/>
      <c r="Y38" s="14"/>
      <c r="Z38" s="17"/>
      <c r="AA38" s="17"/>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row>
    <row r="39" customFormat="false" ht="15" hidden="false" customHeight="false" outlineLevel="0" collapsed="false">
      <c r="A39" s="14"/>
      <c r="B39" s="22" t="s">
        <v>71</v>
      </c>
      <c r="C39" s="14"/>
      <c r="D39" s="15"/>
      <c r="E39" s="15"/>
      <c r="F39" s="14"/>
      <c r="G39" s="14"/>
      <c r="H39" s="14"/>
      <c r="I39" s="14"/>
      <c r="J39" s="14"/>
      <c r="K39" s="14"/>
      <c r="L39" s="14"/>
      <c r="M39" s="14"/>
      <c r="N39" s="14"/>
      <c r="O39" s="14"/>
      <c r="P39" s="16"/>
      <c r="Q39" s="14"/>
      <c r="R39" s="14"/>
      <c r="S39" s="14"/>
      <c r="T39" s="14"/>
      <c r="U39" s="14"/>
      <c r="V39" s="14"/>
      <c r="W39" s="14"/>
      <c r="X39" s="14"/>
      <c r="Y39" s="14"/>
      <c r="Z39" s="17"/>
      <c r="AA39" s="17"/>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row>
    <row r="40" customFormat="false" ht="12.75" hidden="false" customHeight="true" outlineLevel="0" collapsed="false">
      <c r="A40" s="14"/>
      <c r="B40" s="14"/>
      <c r="C40" s="14"/>
      <c r="D40" s="15"/>
      <c r="E40" s="15"/>
      <c r="F40" s="14"/>
      <c r="G40" s="14"/>
      <c r="H40" s="14"/>
      <c r="I40" s="14"/>
      <c r="J40" s="14"/>
      <c r="K40" s="14"/>
      <c r="L40" s="14"/>
      <c r="M40" s="14"/>
      <c r="N40" s="14"/>
      <c r="O40" s="14"/>
      <c r="P40" s="16"/>
      <c r="Q40" s="14"/>
      <c r="R40" s="14"/>
      <c r="S40" s="14"/>
      <c r="T40" s="14"/>
      <c r="U40" s="14"/>
      <c r="V40" s="14"/>
      <c r="W40" s="14"/>
      <c r="X40" s="14"/>
      <c r="Y40" s="14"/>
      <c r="Z40" s="17"/>
      <c r="AA40" s="17"/>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row>
    <row r="41" customFormat="false" ht="24" hidden="false" customHeight="true" outlineLevel="0" collapsed="false">
      <c r="A41" s="14"/>
      <c r="B41" s="14"/>
      <c r="C41" s="14"/>
      <c r="D41" s="15"/>
      <c r="E41" s="15"/>
      <c r="F41" s="14"/>
      <c r="G41" s="14"/>
      <c r="H41" s="14"/>
      <c r="I41" s="14"/>
      <c r="J41" s="14"/>
      <c r="K41" s="14"/>
      <c r="L41" s="14"/>
      <c r="M41" s="14"/>
      <c r="N41" s="14"/>
      <c r="O41" s="14"/>
      <c r="P41" s="16"/>
      <c r="Q41" s="14"/>
      <c r="R41" s="14"/>
      <c r="S41" s="14"/>
      <c r="T41" s="14"/>
      <c r="U41" s="14"/>
      <c r="V41" s="14"/>
      <c r="W41" s="14"/>
      <c r="X41" s="14"/>
      <c r="Y41" s="14"/>
      <c r="Z41" s="17"/>
      <c r="AA41" s="17"/>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row>
    <row r="42" customFormat="false" ht="12.75" hidden="false" customHeight="true" outlineLevel="0" collapsed="false">
      <c r="A42" s="14"/>
      <c r="B42" s="14"/>
      <c r="C42" s="14"/>
      <c r="D42" s="15"/>
      <c r="E42" s="15"/>
      <c r="F42" s="14"/>
      <c r="G42" s="14"/>
      <c r="H42" s="14"/>
      <c r="I42" s="14"/>
      <c r="J42" s="14"/>
      <c r="K42" s="14"/>
      <c r="L42" s="14"/>
      <c r="M42" s="14"/>
      <c r="N42" s="14"/>
      <c r="O42" s="14"/>
      <c r="P42" s="16"/>
      <c r="Q42" s="14"/>
      <c r="R42" s="14"/>
      <c r="S42" s="14"/>
      <c r="T42" s="14"/>
      <c r="U42" s="14"/>
      <c r="V42" s="14"/>
      <c r="W42" s="14"/>
      <c r="X42" s="14"/>
      <c r="Y42" s="14"/>
      <c r="Z42" s="17"/>
      <c r="AA42" s="17"/>
      <c r="AB42" s="14"/>
      <c r="AC42" s="14"/>
      <c r="AD42" s="23"/>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row>
    <row r="43" customFormat="false" ht="12.75" hidden="false" customHeight="true" outlineLevel="0" collapsed="false">
      <c r="A43" s="24" t="s">
        <v>72</v>
      </c>
      <c r="B43" s="24"/>
      <c r="C43" s="24"/>
      <c r="D43" s="25" t="s">
        <v>73</v>
      </c>
      <c r="E43" s="14"/>
      <c r="F43" s="20"/>
      <c r="G43" s="20"/>
      <c r="H43" s="20"/>
      <c r="I43" s="20"/>
      <c r="J43" s="20"/>
      <c r="K43" s="14"/>
      <c r="L43" s="14"/>
      <c r="M43" s="14"/>
      <c r="N43" s="14"/>
      <c r="O43" s="14"/>
      <c r="P43" s="16"/>
      <c r="Q43" s="14"/>
      <c r="R43" s="14"/>
      <c r="S43" s="14"/>
      <c r="T43" s="26"/>
      <c r="U43" s="27"/>
      <c r="V43" s="14"/>
      <c r="W43" s="14"/>
      <c r="X43" s="14"/>
      <c r="Y43" s="28"/>
      <c r="Z43" s="17"/>
      <c r="AA43" s="17"/>
      <c r="AB43" s="14"/>
      <c r="AC43" s="14"/>
      <c r="AD43" s="23"/>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row>
    <row r="44" customFormat="false" ht="12.75" hidden="false" customHeight="true" outlineLevel="0" collapsed="false">
      <c r="A44" s="24" t="s">
        <v>74</v>
      </c>
      <c r="B44" s="24"/>
      <c r="C44" s="24"/>
      <c r="D44" s="25" t="s">
        <v>75</v>
      </c>
      <c r="E44" s="15"/>
      <c r="F44" s="20"/>
      <c r="G44" s="20"/>
      <c r="H44" s="20"/>
      <c r="I44" s="20"/>
      <c r="J44" s="20"/>
      <c r="K44" s="14"/>
      <c r="L44" s="14"/>
      <c r="M44" s="14"/>
      <c r="N44" s="14"/>
      <c r="O44" s="14"/>
      <c r="P44" s="16"/>
      <c r="Q44" s="14"/>
      <c r="R44" s="14"/>
      <c r="S44" s="14"/>
      <c r="T44" s="26"/>
      <c r="U44" s="29"/>
      <c r="V44" s="27"/>
      <c r="W44" s="14"/>
      <c r="X44" s="14"/>
      <c r="Y44" s="28"/>
      <c r="Z44" s="17"/>
      <c r="AA44" s="17"/>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row>
    <row r="45" customFormat="false" ht="12.75" hidden="false" customHeight="true" outlineLevel="0" collapsed="false">
      <c r="A45" s="30" t="s">
        <v>76</v>
      </c>
      <c r="B45" s="30"/>
      <c r="C45" s="30"/>
      <c r="D45" s="31" t="s">
        <v>77</v>
      </c>
      <c r="E45" s="14"/>
      <c r="F45" s="20"/>
      <c r="G45" s="20"/>
      <c r="H45" s="20"/>
      <c r="I45" s="20"/>
      <c r="J45" s="20"/>
      <c r="K45" s="14"/>
      <c r="L45" s="14"/>
      <c r="M45" s="14"/>
      <c r="N45" s="14"/>
      <c r="O45" s="14"/>
      <c r="P45" s="16"/>
      <c r="Q45" s="14"/>
      <c r="R45" s="14"/>
      <c r="S45" s="14"/>
      <c r="T45" s="14"/>
      <c r="U45" s="14"/>
      <c r="V45" s="14"/>
      <c r="W45" s="14"/>
      <c r="X45" s="14"/>
      <c r="Y45" s="28"/>
      <c r="Z45" s="17"/>
      <c r="AA45" s="17"/>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row>
    <row r="46" customFormat="false" ht="15" hidden="false" customHeight="true" outlineLevel="0" collapsed="false">
      <c r="A46" s="14"/>
      <c r="B46" s="14"/>
      <c r="C46" s="14"/>
      <c r="D46" s="15"/>
      <c r="E46" s="25"/>
      <c r="F46" s="31"/>
      <c r="G46" s="31"/>
      <c r="H46" s="31"/>
      <c r="I46" s="31"/>
      <c r="J46" s="31"/>
      <c r="K46" s="14"/>
      <c r="L46" s="14"/>
      <c r="M46" s="14"/>
      <c r="N46" s="29"/>
      <c r="O46" s="29"/>
      <c r="P46" s="32"/>
      <c r="Q46" s="29"/>
      <c r="R46" s="29"/>
      <c r="S46" s="29"/>
      <c r="T46" s="14"/>
      <c r="U46" s="14"/>
      <c r="V46" s="14"/>
      <c r="W46" s="14"/>
      <c r="X46" s="14"/>
      <c r="Y46" s="28"/>
      <c r="Z46" s="17"/>
      <c r="AA46" s="17"/>
      <c r="AB46" s="14"/>
      <c r="AC46" s="14" t="s">
        <v>78</v>
      </c>
      <c r="AD46" s="33" t="n">
        <f aca="false">AE159</f>
        <v>-4045807.68102763</v>
      </c>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row>
    <row r="47" customFormat="false" ht="12.75" hidden="false" customHeight="true" outlineLevel="0" collapsed="false">
      <c r="A47" s="34" t="s">
        <v>79</v>
      </c>
      <c r="B47" s="14"/>
      <c r="C47" s="14"/>
      <c r="D47" s="35" t="n">
        <v>36825</v>
      </c>
      <c r="E47" s="25"/>
      <c r="F47" s="31"/>
      <c r="G47" s="31"/>
      <c r="H47" s="31"/>
      <c r="I47" s="31"/>
      <c r="J47" s="31"/>
      <c r="K47" s="14"/>
      <c r="L47" s="14"/>
      <c r="M47" s="14"/>
      <c r="N47" s="27"/>
      <c r="O47" s="27"/>
      <c r="P47" s="36"/>
      <c r="Q47" s="27"/>
      <c r="R47" s="27"/>
      <c r="S47" s="27"/>
      <c r="T47" s="14"/>
      <c r="U47" s="14"/>
      <c r="V47" s="27"/>
      <c r="W47" s="27"/>
      <c r="X47" s="14"/>
      <c r="Y47" s="27"/>
      <c r="Z47" s="17"/>
      <c r="AA47" s="17"/>
      <c r="AB47" s="29"/>
      <c r="AC47" s="29" t="s">
        <v>80</v>
      </c>
      <c r="AD47" s="37" t="n">
        <f aca="false">AF159</f>
        <v>567921.210508718</v>
      </c>
      <c r="AE47" s="29"/>
      <c r="AF47" s="29"/>
      <c r="AG47" s="29"/>
      <c r="AH47" s="29"/>
      <c r="AI47" s="29"/>
      <c r="AJ47" s="29"/>
      <c r="AK47" s="29"/>
      <c r="AL47" s="29"/>
      <c r="AM47" s="29"/>
      <c r="AN47" s="29"/>
      <c r="AO47" s="29"/>
      <c r="AP47" s="29"/>
      <c r="AQ47" s="29"/>
      <c r="AR47" s="29"/>
      <c r="AS47" s="29"/>
      <c r="AT47" s="29"/>
      <c r="AU47" s="29"/>
      <c r="AV47" s="29"/>
      <c r="AW47" s="29"/>
      <c r="AX47" s="29"/>
      <c r="AY47" s="14"/>
      <c r="AZ47" s="14"/>
      <c r="BA47" s="14"/>
      <c r="BB47" s="14"/>
      <c r="BC47" s="14"/>
      <c r="BD47" s="14"/>
      <c r="BE47" s="14"/>
      <c r="BF47" s="14"/>
      <c r="BG47" s="14"/>
      <c r="BH47" s="14"/>
    </row>
    <row r="48" customFormat="false" ht="12.75" hidden="false" customHeight="true" outlineLevel="0" collapsed="false">
      <c r="A48" s="30" t="s">
        <v>81</v>
      </c>
      <c r="B48" s="14"/>
      <c r="C48" s="14"/>
      <c r="D48" s="35" t="n">
        <v>36824</v>
      </c>
      <c r="E48" s="25"/>
      <c r="F48" s="31"/>
      <c r="G48" s="31"/>
      <c r="H48" s="31"/>
      <c r="I48" s="31"/>
      <c r="J48" s="31"/>
      <c r="K48" s="26"/>
      <c r="L48" s="26"/>
      <c r="M48" s="27"/>
      <c r="N48" s="27" t="s">
        <v>82</v>
      </c>
      <c r="O48" s="27"/>
      <c r="P48" s="36"/>
      <c r="Q48" s="27"/>
      <c r="R48" s="27"/>
      <c r="S48" s="27"/>
      <c r="T48" s="27"/>
      <c r="U48" s="38"/>
      <c r="V48" s="39"/>
      <c r="W48" s="39"/>
      <c r="X48" s="14"/>
      <c r="Y48" s="39"/>
      <c r="Z48" s="17"/>
      <c r="AA48" s="24" t="s">
        <v>83</v>
      </c>
      <c r="AB48" s="40" t="n">
        <v>2</v>
      </c>
      <c r="AC48" s="41" t="s">
        <v>84</v>
      </c>
      <c r="AD48" s="23" t="n">
        <f aca="false">SUM(AD55:AD158)</f>
        <v>-3477886.47051891</v>
      </c>
      <c r="AE48" s="29"/>
      <c r="AF48" s="29"/>
      <c r="AG48" s="29"/>
      <c r="AH48" s="29"/>
      <c r="AI48" s="29"/>
      <c r="AJ48" s="29"/>
      <c r="AK48" s="29"/>
      <c r="AL48" s="29"/>
      <c r="AM48" s="29"/>
      <c r="AN48" s="29"/>
      <c r="AO48" s="29"/>
      <c r="AP48" s="29"/>
      <c r="AQ48" s="29"/>
      <c r="AR48" s="29"/>
      <c r="AS48" s="29"/>
      <c r="AT48" s="29"/>
      <c r="AU48" s="29"/>
      <c r="AV48" s="29"/>
      <c r="AW48" s="29"/>
      <c r="AX48" s="29"/>
      <c r="AY48" s="14"/>
      <c r="AZ48" s="14"/>
      <c r="BA48" s="14"/>
      <c r="BB48" s="14"/>
      <c r="BC48" s="14"/>
      <c r="BD48" s="14"/>
      <c r="BE48" s="14"/>
      <c r="BF48" s="14"/>
      <c r="BG48" s="14"/>
      <c r="BH48" s="14"/>
    </row>
    <row r="49" customFormat="false" ht="24" hidden="false" customHeight="true" outlineLevel="0" collapsed="false">
      <c r="A49" s="42" t="str">
        <f aca="true">CELL("filename",A36)</f>
        <v>'file:///mnt/12tb/@roms/datasets/enron/EDRM Enron Email Data Set v2 XML/filtered-attachments/xls/SwapPosition_10_24_00.xls'#$SWAP</v>
      </c>
      <c r="B49" s="14"/>
      <c r="C49" s="14"/>
      <c r="D49" s="15"/>
      <c r="E49" s="15"/>
      <c r="F49" s="14"/>
      <c r="G49" s="14"/>
      <c r="H49" s="14"/>
      <c r="I49" s="31"/>
      <c r="J49" s="31"/>
      <c r="K49" s="31"/>
      <c r="L49" s="14"/>
      <c r="M49" s="14"/>
      <c r="N49" s="14"/>
      <c r="O49" s="14"/>
      <c r="P49" s="16"/>
      <c r="Q49" s="14"/>
      <c r="R49" s="14"/>
      <c r="S49" s="14"/>
      <c r="T49" s="14"/>
      <c r="U49" s="14"/>
      <c r="V49" s="39"/>
      <c r="W49" s="39"/>
      <c r="X49" s="43"/>
      <c r="Y49" s="39"/>
      <c r="Z49" s="17"/>
      <c r="AA49" s="24" t="s">
        <v>85</v>
      </c>
      <c r="AB49" s="44" t="n">
        <v>5</v>
      </c>
      <c r="AC49" s="41" t="s">
        <v>86</v>
      </c>
      <c r="AD49" s="44" t="n">
        <v>40</v>
      </c>
      <c r="AE49" s="29"/>
      <c r="AF49" s="29"/>
      <c r="AG49" s="29"/>
      <c r="AH49" s="29"/>
      <c r="AI49" s="29"/>
      <c r="AJ49" s="29"/>
      <c r="AK49" s="29"/>
      <c r="AL49" s="29"/>
      <c r="AM49" s="29"/>
      <c r="AN49" s="29"/>
      <c r="AO49" s="29"/>
      <c r="AP49" s="29"/>
      <c r="AQ49" s="29"/>
      <c r="AR49" s="29"/>
      <c r="AS49" s="29"/>
      <c r="AT49" s="29"/>
      <c r="AU49" s="29"/>
      <c r="AV49" s="29"/>
      <c r="AW49" s="29"/>
      <c r="AX49" s="29"/>
      <c r="AY49" s="14"/>
      <c r="AZ49" s="14"/>
      <c r="BA49" s="14"/>
      <c r="BB49" s="14"/>
      <c r="BC49" s="14"/>
      <c r="BD49" s="14"/>
      <c r="BE49" s="14"/>
      <c r="BF49" s="14"/>
      <c r="BG49" s="14"/>
      <c r="BH49" s="14"/>
    </row>
    <row r="50" customFormat="false" ht="11.1" hidden="false" customHeight="true" outlineLevel="0" collapsed="false">
      <c r="A50" s="45" t="n">
        <f aca="true">NOW()</f>
        <v>45926.9322255679</v>
      </c>
      <c r="B50" s="45"/>
      <c r="C50" s="46"/>
      <c r="D50" s="15"/>
      <c r="E50" s="47"/>
      <c r="F50" s="47"/>
      <c r="G50" s="47"/>
      <c r="H50" s="47"/>
      <c r="I50" s="31"/>
      <c r="J50" s="31"/>
      <c r="K50" s="31"/>
      <c r="L50" s="47"/>
      <c r="M50" s="48"/>
      <c r="N50" s="49"/>
      <c r="O50" s="47"/>
      <c r="P50" s="47"/>
      <c r="Q50" s="47"/>
      <c r="R50" s="47"/>
      <c r="S50" s="47"/>
      <c r="T50" s="50"/>
      <c r="U50" s="50" t="n">
        <f aca="false">SUM(U55:U554)</f>
        <v>517945.020985439</v>
      </c>
      <c r="V50" s="51" t="n">
        <f aca="false">SUM(X55:X554)/U50</f>
        <v>41.8092509797278</v>
      </c>
      <c r="W50" s="51" t="n">
        <f aca="false">SUM(Y55:Y554)/U50</f>
        <v>45.7947543763913</v>
      </c>
      <c r="X50" s="14"/>
      <c r="Y50" s="14"/>
      <c r="Z50" s="17"/>
      <c r="AA50" s="17"/>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14"/>
      <c r="AZ50" s="14"/>
      <c r="BA50" s="14"/>
      <c r="BB50" s="14"/>
      <c r="BC50" s="14"/>
      <c r="BD50" s="14"/>
      <c r="BE50" s="14"/>
      <c r="BF50" s="14"/>
      <c r="BG50" s="14"/>
      <c r="BH50" s="14"/>
    </row>
    <row r="51" customFormat="false" ht="12.75" hidden="false" customHeight="false" outlineLevel="0" collapsed="false">
      <c r="A51" s="52" t="s">
        <v>87</v>
      </c>
      <c r="B51" s="52"/>
      <c r="C51" s="52"/>
      <c r="D51" s="52"/>
      <c r="E51" s="52"/>
      <c r="F51" s="52"/>
      <c r="G51" s="52"/>
      <c r="H51" s="52"/>
      <c r="I51" s="52"/>
      <c r="J51" s="52"/>
      <c r="K51" s="52"/>
      <c r="L51" s="52"/>
      <c r="M51" s="52"/>
      <c r="N51" s="52"/>
      <c r="O51" s="52"/>
      <c r="P51" s="52"/>
      <c r="Q51" s="52"/>
      <c r="R51" s="52"/>
      <c r="S51" s="53"/>
      <c r="T51" s="54" t="s">
        <v>88</v>
      </c>
      <c r="U51" s="54"/>
      <c r="V51" s="54"/>
      <c r="W51" s="54"/>
      <c r="X51" s="54"/>
      <c r="Y51" s="54"/>
      <c r="Z51" s="17"/>
      <c r="AA51" s="55" t="s">
        <v>89</v>
      </c>
      <c r="AB51" s="55"/>
      <c r="AC51" s="55"/>
      <c r="AD51" s="55"/>
      <c r="AE51" s="56"/>
      <c r="AF51" s="56"/>
      <c r="AG51" s="29"/>
      <c r="AH51" s="29"/>
      <c r="AI51" s="29"/>
      <c r="AJ51" s="29"/>
      <c r="AK51" s="29"/>
      <c r="AL51" s="29"/>
      <c r="AM51" s="29"/>
      <c r="AN51" s="29"/>
      <c r="AO51" s="29"/>
      <c r="AP51" s="29"/>
      <c r="AQ51" s="29"/>
      <c r="AR51" s="29"/>
      <c r="AS51" s="14"/>
      <c r="AT51" s="14"/>
      <c r="AU51" s="14"/>
      <c r="AV51" s="14"/>
      <c r="AW51" s="14"/>
      <c r="AX51" s="14"/>
      <c r="AY51" s="14"/>
      <c r="AZ51" s="14"/>
      <c r="BA51" s="14"/>
      <c r="BB51" s="14"/>
      <c r="BC51" s="14"/>
      <c r="BD51" s="14"/>
      <c r="BE51" s="14"/>
      <c r="BF51" s="14"/>
      <c r="BG51" s="14"/>
      <c r="BH51" s="14"/>
    </row>
    <row r="52" customFormat="false" ht="12.75" hidden="false" customHeight="false" outlineLevel="0" collapsed="false">
      <c r="A52" s="57" t="s">
        <v>90</v>
      </c>
      <c r="B52" s="58" t="s">
        <v>91</v>
      </c>
      <c r="C52" s="59" t="s">
        <v>92</v>
      </c>
      <c r="D52" s="60" t="s">
        <v>93</v>
      </c>
      <c r="E52" s="60" t="s">
        <v>94</v>
      </c>
      <c r="F52" s="61" t="s">
        <v>95</v>
      </c>
      <c r="G52" s="61"/>
      <c r="H52" s="61" t="s">
        <v>96</v>
      </c>
      <c r="I52" s="61" t="s">
        <v>97</v>
      </c>
      <c r="J52" s="61" t="s">
        <v>98</v>
      </c>
      <c r="K52" s="58" t="s">
        <v>99</v>
      </c>
      <c r="L52" s="58" t="s">
        <v>99</v>
      </c>
      <c r="M52" s="58"/>
      <c r="N52" s="61" t="s">
        <v>100</v>
      </c>
      <c r="O52" s="61" t="s">
        <v>101</v>
      </c>
      <c r="P52" s="59" t="s">
        <v>101</v>
      </c>
      <c r="Q52" s="61" t="s">
        <v>102</v>
      </c>
      <c r="R52" s="61" t="s">
        <v>103</v>
      </c>
      <c r="S52" s="53"/>
      <c r="T52" s="62" t="s">
        <v>104</v>
      </c>
      <c r="U52" s="62" t="s">
        <v>105</v>
      </c>
      <c r="V52" s="63" t="s">
        <v>106</v>
      </c>
      <c r="W52" s="63" t="s">
        <v>107</v>
      </c>
      <c r="X52" s="63" t="s">
        <v>108</v>
      </c>
      <c r="Y52" s="64" t="s">
        <v>109</v>
      </c>
      <c r="Z52" s="47"/>
      <c r="AA52" s="65" t="s">
        <v>105</v>
      </c>
      <c r="AB52" s="62" t="s">
        <v>110</v>
      </c>
      <c r="AC52" s="62" t="s">
        <v>86</v>
      </c>
      <c r="AD52" s="66" t="s">
        <v>111</v>
      </c>
      <c r="AE52" s="67"/>
      <c r="AF52" s="67"/>
      <c r="AG52" s="67"/>
      <c r="AH52" s="67"/>
      <c r="AI52" s="67"/>
      <c r="AJ52" s="67"/>
      <c r="AK52" s="67"/>
      <c r="AL52" s="67"/>
      <c r="AM52" s="67"/>
      <c r="AN52" s="67"/>
      <c r="AO52" s="67"/>
      <c r="AP52" s="67"/>
      <c r="AQ52" s="67"/>
      <c r="AR52" s="67"/>
      <c r="AS52" s="47"/>
      <c r="AT52" s="47"/>
      <c r="AU52" s="47"/>
      <c r="AV52" s="47"/>
      <c r="AW52" s="47"/>
      <c r="AX52" s="47"/>
      <c r="AY52" s="47"/>
      <c r="AZ52" s="47"/>
      <c r="BA52" s="47"/>
      <c r="BB52" s="47"/>
      <c r="BC52" s="47"/>
      <c r="BD52" s="47"/>
      <c r="BE52" s="47"/>
      <c r="BF52" s="47"/>
      <c r="BG52" s="47"/>
      <c r="BH52" s="47"/>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c r="EO52" s="68"/>
      <c r="EP52" s="68"/>
      <c r="EQ52" s="68"/>
      <c r="ER52" s="68"/>
      <c r="ES52" s="68"/>
      <c r="ET52" s="68"/>
      <c r="EU52" s="68"/>
      <c r="EV52" s="68"/>
      <c r="EW52" s="68"/>
      <c r="EX52" s="68"/>
      <c r="EY52" s="68"/>
      <c r="EZ52" s="68"/>
      <c r="FA52" s="68"/>
      <c r="FB52" s="68"/>
      <c r="FC52" s="68"/>
      <c r="FD52" s="68"/>
      <c r="FE52" s="68"/>
      <c r="FF52" s="68"/>
      <c r="FG52" s="68"/>
      <c r="FH52" s="68"/>
      <c r="FI52" s="68"/>
      <c r="FJ52" s="68"/>
      <c r="FK52" s="68"/>
      <c r="FL52" s="68"/>
      <c r="FM52" s="68"/>
      <c r="FN52" s="68"/>
      <c r="FO52" s="68"/>
      <c r="FP52" s="68"/>
      <c r="FQ52" s="68"/>
      <c r="FR52" s="68"/>
      <c r="FS52" s="68"/>
      <c r="FT52" s="68"/>
      <c r="FU52" s="68"/>
      <c r="FV52" s="68"/>
      <c r="FW52" s="68"/>
      <c r="FX52" s="68"/>
      <c r="FY52" s="68"/>
      <c r="FZ52" s="68"/>
      <c r="GA52" s="68"/>
      <c r="GB52" s="68"/>
      <c r="GC52" s="68"/>
      <c r="GD52" s="68"/>
      <c r="GE52" s="68"/>
      <c r="GF52" s="68"/>
      <c r="GG52" s="68"/>
      <c r="GH52" s="68"/>
      <c r="GI52" s="68"/>
      <c r="GJ52" s="68"/>
      <c r="GK52" s="68"/>
      <c r="GL52" s="68"/>
      <c r="GM52" s="68"/>
      <c r="GN52" s="68"/>
      <c r="GO52" s="68"/>
      <c r="GP52" s="68"/>
      <c r="GQ52" s="68"/>
      <c r="GR52" s="68"/>
      <c r="GS52" s="68"/>
      <c r="GT52" s="68"/>
      <c r="GU52" s="68"/>
      <c r="GV52" s="68"/>
      <c r="GW52" s="68"/>
      <c r="GX52" s="68"/>
      <c r="GY52" s="68"/>
      <c r="GZ52" s="68"/>
      <c r="HA52" s="68"/>
      <c r="HB52" s="68"/>
      <c r="HC52" s="68"/>
      <c r="HD52" s="68"/>
      <c r="HE52" s="68"/>
      <c r="HF52" s="68"/>
      <c r="HG52" s="68"/>
      <c r="HH52" s="68"/>
      <c r="HI52" s="68"/>
      <c r="HJ52" s="68"/>
      <c r="HK52" s="68"/>
      <c r="HL52" s="68"/>
      <c r="HM52" s="68"/>
      <c r="HN52" s="68"/>
      <c r="HO52" s="68"/>
      <c r="HP52" s="68"/>
      <c r="HQ52" s="68"/>
      <c r="HR52" s="68"/>
      <c r="HS52" s="68"/>
      <c r="HT52" s="68"/>
      <c r="HU52" s="68"/>
      <c r="HV52" s="68"/>
      <c r="HW52" s="68"/>
      <c r="HX52" s="68"/>
      <c r="HY52" s="68"/>
      <c r="HZ52" s="68"/>
      <c r="IA52" s="68"/>
      <c r="IB52" s="68"/>
      <c r="IC52" s="68"/>
      <c r="ID52" s="68"/>
      <c r="IE52" s="68"/>
      <c r="IF52" s="68"/>
      <c r="IG52" s="68"/>
      <c r="IH52" s="68"/>
      <c r="II52" s="68"/>
      <c r="IJ52" s="68"/>
      <c r="IK52" s="68"/>
      <c r="IL52" s="68"/>
      <c r="IM52" s="68"/>
      <c r="IN52" s="68"/>
      <c r="IO52" s="68"/>
      <c r="IP52" s="68"/>
      <c r="IQ52" s="68"/>
      <c r="IR52" s="68"/>
      <c r="IS52" s="68"/>
      <c r="IT52" s="68"/>
      <c r="IU52" s="68"/>
      <c r="IV52" s="68"/>
      <c r="IW52" s="68"/>
    </row>
    <row r="53" customFormat="false" ht="13.5" hidden="false" customHeight="false" outlineLevel="0" collapsed="false">
      <c r="A53" s="69" t="s">
        <v>112</v>
      </c>
      <c r="B53" s="70" t="s">
        <v>113</v>
      </c>
      <c r="C53" s="71" t="s">
        <v>114</v>
      </c>
      <c r="D53" s="72" t="s">
        <v>115</v>
      </c>
      <c r="E53" s="72" t="s">
        <v>115</v>
      </c>
      <c r="F53" s="73" t="s">
        <v>116</v>
      </c>
      <c r="G53" s="73" t="s">
        <v>117</v>
      </c>
      <c r="H53" s="73" t="s">
        <v>114</v>
      </c>
      <c r="I53" s="73" t="s">
        <v>118</v>
      </c>
      <c r="J53" s="73" t="s">
        <v>114</v>
      </c>
      <c r="K53" s="70" t="s">
        <v>119</v>
      </c>
      <c r="L53" s="70" t="s">
        <v>114</v>
      </c>
      <c r="M53" s="74" t="s">
        <v>120</v>
      </c>
      <c r="N53" s="73" t="s">
        <v>121</v>
      </c>
      <c r="O53" s="73" t="s">
        <v>122</v>
      </c>
      <c r="P53" s="71" t="s">
        <v>114</v>
      </c>
      <c r="Q53" s="73" t="s">
        <v>114</v>
      </c>
      <c r="R53" s="73" t="s">
        <v>123</v>
      </c>
      <c r="S53" s="75"/>
      <c r="T53" s="76" t="s">
        <v>124</v>
      </c>
      <c r="U53" s="76" t="s">
        <v>124</v>
      </c>
      <c r="V53" s="77" t="s">
        <v>125</v>
      </c>
      <c r="W53" s="77" t="s">
        <v>125</v>
      </c>
      <c r="X53" s="77" t="s">
        <v>126</v>
      </c>
      <c r="Y53" s="78" t="s">
        <v>107</v>
      </c>
      <c r="Z53" s="47"/>
      <c r="AA53" s="79" t="s">
        <v>124</v>
      </c>
      <c r="AB53" s="76" t="s">
        <v>127</v>
      </c>
      <c r="AC53" s="76"/>
      <c r="AD53" s="80" t="s">
        <v>128</v>
      </c>
      <c r="AE53" s="67"/>
      <c r="AF53" s="67"/>
      <c r="AG53" s="67"/>
      <c r="AH53" s="67"/>
      <c r="AI53" s="67"/>
      <c r="AJ53" s="67"/>
      <c r="AK53" s="67"/>
      <c r="AL53" s="67"/>
      <c r="AM53" s="67"/>
      <c r="AN53" s="67"/>
      <c r="AO53" s="67"/>
      <c r="AP53" s="67"/>
      <c r="AQ53" s="67"/>
      <c r="AR53" s="67"/>
      <c r="AS53" s="47"/>
      <c r="AT53" s="47"/>
      <c r="AU53" s="47"/>
      <c r="AV53" s="47"/>
      <c r="AW53" s="47"/>
      <c r="AX53" s="47"/>
      <c r="AY53" s="47"/>
      <c r="AZ53" s="47"/>
      <c r="BA53" s="47"/>
      <c r="BB53" s="47"/>
      <c r="BC53" s="47"/>
      <c r="BD53" s="47"/>
      <c r="BE53" s="47"/>
      <c r="BF53" s="47"/>
      <c r="BG53" s="47"/>
      <c r="BH53" s="47"/>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c r="EO53" s="68"/>
      <c r="EP53" s="68"/>
      <c r="EQ53" s="68"/>
      <c r="ER53" s="68"/>
      <c r="ES53" s="68"/>
      <c r="ET53" s="68"/>
      <c r="EU53" s="68"/>
      <c r="EV53" s="68"/>
      <c r="EW53" s="68"/>
      <c r="EX53" s="68"/>
      <c r="EY53" s="68"/>
      <c r="EZ53" s="68"/>
      <c r="FA53" s="68"/>
      <c r="FB53" s="68"/>
      <c r="FC53" s="68"/>
      <c r="FD53" s="68"/>
      <c r="FE53" s="68"/>
      <c r="FF53" s="68"/>
      <c r="FG53" s="68"/>
      <c r="FH53" s="68"/>
      <c r="FI53" s="68"/>
      <c r="FJ53" s="68"/>
      <c r="FK53" s="68"/>
      <c r="FL53" s="68"/>
      <c r="FM53" s="68"/>
      <c r="FN53" s="68"/>
      <c r="FO53" s="68"/>
      <c r="FP53" s="68"/>
      <c r="FQ53" s="68"/>
      <c r="FR53" s="68"/>
      <c r="FS53" s="68"/>
      <c r="FT53" s="68"/>
      <c r="FU53" s="68"/>
      <c r="FV53" s="68"/>
      <c r="FW53" s="68"/>
      <c r="FX53" s="68"/>
      <c r="FY53" s="68"/>
      <c r="FZ53" s="68"/>
      <c r="GA53" s="68"/>
      <c r="GB53" s="68"/>
      <c r="GC53" s="68"/>
      <c r="GD53" s="68"/>
      <c r="GE53" s="68"/>
      <c r="GF53" s="68"/>
      <c r="GG53" s="68"/>
      <c r="GH53" s="68"/>
      <c r="GI53" s="68"/>
      <c r="GJ53" s="68"/>
      <c r="GK53" s="68"/>
      <c r="GL53" s="68"/>
      <c r="GM53" s="68"/>
      <c r="GN53" s="68"/>
      <c r="GO53" s="68"/>
      <c r="GP53" s="68"/>
      <c r="GQ53" s="68"/>
      <c r="GR53" s="68"/>
      <c r="GS53" s="68"/>
      <c r="GT53" s="68"/>
      <c r="GU53" s="68"/>
      <c r="GV53" s="68"/>
      <c r="GW53" s="68"/>
      <c r="GX53" s="68"/>
      <c r="GY53" s="68"/>
      <c r="GZ53" s="68"/>
      <c r="HA53" s="68"/>
      <c r="HB53" s="68"/>
      <c r="HC53" s="68"/>
      <c r="HD53" s="68"/>
      <c r="HE53" s="68"/>
      <c r="HF53" s="68"/>
      <c r="HG53" s="68"/>
      <c r="HH53" s="68"/>
      <c r="HI53" s="68"/>
      <c r="HJ53" s="68"/>
      <c r="HK53" s="68"/>
      <c r="HL53" s="68"/>
      <c r="HM53" s="68"/>
      <c r="HN53" s="68"/>
      <c r="HO53" s="68"/>
      <c r="HP53" s="68"/>
      <c r="HQ53" s="68"/>
      <c r="HR53" s="68"/>
      <c r="HS53" s="68"/>
      <c r="HT53" s="68"/>
      <c r="HU53" s="68"/>
      <c r="HV53" s="68"/>
      <c r="HW53" s="68"/>
      <c r="HX53" s="68"/>
      <c r="HY53" s="68"/>
      <c r="HZ53" s="68"/>
      <c r="IA53" s="68"/>
      <c r="IB53" s="68"/>
      <c r="IC53" s="68"/>
      <c r="ID53" s="68"/>
      <c r="IE53" s="68"/>
      <c r="IF53" s="68"/>
      <c r="IG53" s="68"/>
      <c r="IH53" s="68"/>
      <c r="II53" s="68"/>
      <c r="IJ53" s="68"/>
      <c r="IK53" s="68"/>
      <c r="IL53" s="68"/>
      <c r="IM53" s="68"/>
      <c r="IN53" s="68"/>
      <c r="IO53" s="68"/>
      <c r="IP53" s="68"/>
      <c r="IQ53" s="68"/>
      <c r="IR53" s="68"/>
      <c r="IS53" s="68"/>
      <c r="IT53" s="68"/>
      <c r="IU53" s="68"/>
      <c r="IV53" s="68"/>
      <c r="IW53" s="68"/>
    </row>
    <row r="54" customFormat="false" ht="6.75" hidden="false" customHeight="true" outlineLevel="0" collapsed="false">
      <c r="A54" s="81"/>
      <c r="B54" s="82"/>
      <c r="C54" s="83"/>
      <c r="D54" s="84"/>
      <c r="E54" s="85"/>
      <c r="F54" s="12"/>
      <c r="G54" s="12"/>
      <c r="H54" s="12"/>
      <c r="I54" s="12"/>
      <c r="J54" s="12"/>
      <c r="K54" s="12"/>
      <c r="L54" s="12"/>
      <c r="M54" s="12"/>
      <c r="N54" s="12"/>
      <c r="O54" s="12"/>
      <c r="P54" s="83"/>
      <c r="Q54" s="12"/>
      <c r="R54" s="12"/>
      <c r="S54" s="8"/>
      <c r="T54" s="86"/>
      <c r="U54" s="87"/>
      <c r="V54" s="88"/>
      <c r="W54" s="88"/>
      <c r="X54" s="89"/>
      <c r="Y54" s="90"/>
      <c r="AA54" s="91"/>
      <c r="AB54" s="12"/>
      <c r="AC54" s="12"/>
      <c r="AD54" s="92"/>
      <c r="AE54" s="12"/>
      <c r="AF54" s="12"/>
      <c r="AG54" s="12"/>
      <c r="AH54" s="12"/>
      <c r="AI54" s="12"/>
      <c r="AJ54" s="12"/>
      <c r="AK54" s="12"/>
      <c r="AL54" s="12"/>
      <c r="AM54" s="12"/>
      <c r="AN54" s="12"/>
      <c r="AO54" s="12"/>
      <c r="AP54" s="12"/>
      <c r="AQ54" s="12"/>
      <c r="AR54" s="12"/>
    </row>
    <row r="55" customFormat="false" ht="12.75" hidden="false" customHeight="false" outlineLevel="0" collapsed="false">
      <c r="A55" s="93" t="n">
        <f aca="false">A54+1</f>
        <v>1</v>
      </c>
      <c r="B55" s="94" t="s">
        <v>6</v>
      </c>
      <c r="C55" s="95" t="n">
        <f aca="false">MATCH(B55,$B$2:$B$3,0)</f>
        <v>2</v>
      </c>
      <c r="D55" s="96" t="n">
        <v>36831</v>
      </c>
      <c r="E55" s="96" t="n">
        <v>36860</v>
      </c>
      <c r="F55" s="97" t="n">
        <f aca="false">(E55-D55)/365.25</f>
        <v>0.0793976728268309</v>
      </c>
      <c r="G55" s="97" t="s">
        <v>66</v>
      </c>
      <c r="H55" s="95" t="n">
        <f aca="false">MATCH(G55,$G$2:$G$34,0)</f>
        <v>32</v>
      </c>
      <c r="I55" s="97" t="s">
        <v>2</v>
      </c>
      <c r="J55" s="95" t="n">
        <f aca="false">MATCH(I55,$I$2:$I$22,0)</f>
        <v>1</v>
      </c>
      <c r="K55" s="98" t="s">
        <v>3</v>
      </c>
      <c r="L55" s="95" t="n">
        <f aca="false">MATCH(K55,$K$2:$K$9,0)</f>
        <v>1</v>
      </c>
      <c r="M55" s="99" t="n">
        <v>9</v>
      </c>
      <c r="N55" s="100" t="n">
        <v>1</v>
      </c>
      <c r="O55" s="100" t="s">
        <v>10</v>
      </c>
      <c r="P55" s="95" t="n">
        <f aca="false">MATCH(O55,$O$2:$O$5,0)</f>
        <v>2</v>
      </c>
      <c r="Q55" s="95" t="n">
        <f aca="false">MATCH(R55,$R$2:$R$3,0)</f>
        <v>1</v>
      </c>
      <c r="R55" s="100" t="s">
        <v>5</v>
      </c>
      <c r="S55" s="101"/>
      <c r="T55" s="87" t="n">
        <v>6480</v>
      </c>
      <c r="U55" s="87" t="n">
        <v>6414.21619154079</v>
      </c>
      <c r="V55" s="88" t="n">
        <v>61.6111062169075</v>
      </c>
      <c r="W55" s="88" t="n">
        <v>63.1111060364379</v>
      </c>
      <c r="X55" s="89" t="n">
        <v>395186.955075227</v>
      </c>
      <c r="Y55" s="90" t="n">
        <v>404808.278204967</v>
      </c>
      <c r="AA55" s="102" t="n">
        <f aca="false">PVmwh</f>
        <v>6414.21619154079</v>
      </c>
      <c r="AB55" s="103" t="n">
        <v>43.13</v>
      </c>
      <c r="AC55" s="104" t="n">
        <f aca="false">$AD$49</f>
        <v>40</v>
      </c>
      <c r="AD55" s="105" t="n">
        <f aca="false">(AC55-AB55)*AA55</f>
        <v>-20076.4966795227</v>
      </c>
      <c r="AE55" s="89" t="n">
        <f aca="false">IF(AD55&lt;0,AD55,0)</f>
        <v>-20076.4966795227</v>
      </c>
      <c r="AF55" s="89" t="n">
        <f aca="false">IF(AD55&gt;0,AD55,0)</f>
        <v>0</v>
      </c>
      <c r="AG55" s="12"/>
      <c r="AH55" s="12"/>
      <c r="AI55" s="12"/>
      <c r="AJ55" s="12"/>
      <c r="AK55" s="12"/>
      <c r="AL55" s="12"/>
      <c r="AM55" s="12"/>
      <c r="AN55" s="12"/>
      <c r="AO55" s="12"/>
      <c r="AP55" s="12"/>
      <c r="AQ55" s="12"/>
      <c r="AR55" s="12"/>
    </row>
    <row r="56" customFormat="false" ht="12.75" hidden="false" customHeight="false" outlineLevel="0" collapsed="false">
      <c r="A56" s="93" t="n">
        <f aca="false">A55+1</f>
        <v>2</v>
      </c>
      <c r="B56" s="94" t="s">
        <v>6</v>
      </c>
      <c r="C56" s="95" t="n">
        <f aca="false">MATCH(B56,$B$2:$B$3,0)</f>
        <v>2</v>
      </c>
      <c r="D56" s="96" t="n">
        <v>36861</v>
      </c>
      <c r="E56" s="96" t="n">
        <f aca="false">EOMONTH(D56,0)</f>
        <v>36891</v>
      </c>
      <c r="F56" s="97" t="n">
        <f aca="false">(E56-D56)/365.25</f>
        <v>0.082135523613963</v>
      </c>
      <c r="G56" s="97" t="s">
        <v>66</v>
      </c>
      <c r="H56" s="95" t="n">
        <f aca="false">MATCH(G56,$G$2:$G$34,0)</f>
        <v>32</v>
      </c>
      <c r="I56" s="97" t="s">
        <v>2</v>
      </c>
      <c r="J56" s="95" t="n">
        <f aca="false">MATCH(I56,$I$2:$I$22,0)</f>
        <v>1</v>
      </c>
      <c r="K56" s="98" t="s">
        <v>3</v>
      </c>
      <c r="L56" s="95" t="n">
        <f aca="false">MATCH(K56,$K$2:$K$9,0)</f>
        <v>1</v>
      </c>
      <c r="M56" s="99" t="n">
        <v>9</v>
      </c>
      <c r="N56" s="100" t="n">
        <v>1</v>
      </c>
      <c r="O56" s="100" t="s">
        <v>10</v>
      </c>
      <c r="P56" s="95" t="n">
        <f aca="false">MATCH(O56,$O$2:$O$5,0)</f>
        <v>2</v>
      </c>
      <c r="Q56" s="95" t="n">
        <f aca="false">MATCH(R56,$R$2:$R$3,0)</f>
        <v>1</v>
      </c>
      <c r="R56" s="100" t="s">
        <v>5</v>
      </c>
      <c r="S56" s="101"/>
      <c r="T56" s="87" t="n">
        <v>6696</v>
      </c>
      <c r="U56" s="87" t="n">
        <v>6590.14712429929</v>
      </c>
      <c r="V56" s="88" t="n">
        <v>61.1344040369475</v>
      </c>
      <c r="W56" s="88" t="n">
        <v>62.6344039078041</v>
      </c>
      <c r="X56" s="89" t="n">
        <v>402884.71695984</v>
      </c>
      <c r="Y56" s="90" t="n">
        <v>412769.936795215</v>
      </c>
      <c r="AA56" s="102" t="n">
        <f aca="false">U56</f>
        <v>6590.14712429929</v>
      </c>
      <c r="AB56" s="103" t="n">
        <v>39.52</v>
      </c>
      <c r="AC56" s="104" t="n">
        <f aca="false">$AD$49</f>
        <v>40</v>
      </c>
      <c r="AD56" s="105" t="n">
        <f aca="false">(AC56-AB56)*AA56</f>
        <v>3163.27061966364</v>
      </c>
      <c r="AE56" s="89" t="n">
        <f aca="false">IF(AD56&lt;0,AD56,0)</f>
        <v>0</v>
      </c>
      <c r="AF56" s="89" t="n">
        <f aca="false">IF(AD56&gt;0,AD56,0)</f>
        <v>3163.27061966364</v>
      </c>
    </row>
    <row r="57" customFormat="false" ht="12.75" hidden="false" customHeight="false" outlineLevel="0" collapsed="false">
      <c r="A57" s="93" t="n">
        <f aca="false">A56+1</f>
        <v>3</v>
      </c>
      <c r="B57" s="94" t="s">
        <v>6</v>
      </c>
      <c r="C57" s="95" t="n">
        <f aca="false">MATCH(B57,$B$2:$B$3,0)</f>
        <v>2</v>
      </c>
      <c r="D57" s="96" t="n">
        <f aca="false">E56+1</f>
        <v>36892</v>
      </c>
      <c r="E57" s="96" t="n">
        <f aca="false">EOMONTH(D57,0)</f>
        <v>36922</v>
      </c>
      <c r="F57" s="97" t="n">
        <f aca="false">(E57-D57)/365.25</f>
        <v>0.082135523613963</v>
      </c>
      <c r="G57" s="97" t="s">
        <v>66</v>
      </c>
      <c r="H57" s="95" t="n">
        <f aca="false">MATCH(G57,$G$2:$G$34,0)</f>
        <v>32</v>
      </c>
      <c r="I57" s="97" t="s">
        <v>2</v>
      </c>
      <c r="J57" s="95" t="n">
        <f aca="false">MATCH(I57,$I$2:$I$22,0)</f>
        <v>1</v>
      </c>
      <c r="K57" s="98" t="s">
        <v>3</v>
      </c>
      <c r="L57" s="95" t="n">
        <f aca="false">MATCH(K57,$K$2:$K$9,0)</f>
        <v>1</v>
      </c>
      <c r="M57" s="99" t="n">
        <v>9</v>
      </c>
      <c r="N57" s="100" t="n">
        <v>1</v>
      </c>
      <c r="O57" s="100" t="s">
        <v>10</v>
      </c>
      <c r="P57" s="95" t="n">
        <f aca="false">MATCH(O57,$O$2:$O$5,0)</f>
        <v>2</v>
      </c>
      <c r="Q57" s="95" t="n">
        <f aca="false">MATCH(R57,$R$2:$R$3,0)</f>
        <v>1</v>
      </c>
      <c r="R57" s="100" t="s">
        <v>5</v>
      </c>
      <c r="S57" s="101"/>
      <c r="T57" s="87" t="n">
        <v>6696</v>
      </c>
      <c r="U57" s="87" t="n">
        <v>6552.53553835316</v>
      </c>
      <c r="V57" s="88" t="n">
        <v>56.3602140888732</v>
      </c>
      <c r="W57" s="88" t="n">
        <v>59.5268806920898</v>
      </c>
      <c r="X57" s="89" t="n">
        <v>369302.305766534</v>
      </c>
      <c r="Y57" s="90" t="n">
        <v>390052.001222226</v>
      </c>
      <c r="AA57" s="102" t="n">
        <f aca="false">U57</f>
        <v>6552.53553835316</v>
      </c>
      <c r="AB57" s="103" t="n">
        <v>42.1</v>
      </c>
      <c r="AC57" s="104" t="n">
        <f aca="false">$AD$49</f>
        <v>40</v>
      </c>
      <c r="AD57" s="105" t="n">
        <f aca="false">(AC57-AB57)*AA57</f>
        <v>-13760.3246305416</v>
      </c>
      <c r="AE57" s="89" t="n">
        <f aca="false">IF(AD57&lt;0,AD57,0)</f>
        <v>-13760.3246305416</v>
      </c>
      <c r="AF57" s="89" t="n">
        <f aca="false">IF(AD57&gt;0,AD57,0)</f>
        <v>0</v>
      </c>
    </row>
    <row r="58" customFormat="false" ht="12.75" hidden="false" customHeight="false" outlineLevel="0" collapsed="false">
      <c r="A58" s="93" t="n">
        <f aca="false">A57+1</f>
        <v>4</v>
      </c>
      <c r="B58" s="94" t="s">
        <v>6</v>
      </c>
      <c r="C58" s="95" t="n">
        <f aca="false">MATCH(B58,$B$2:$B$3,0)</f>
        <v>2</v>
      </c>
      <c r="D58" s="96" t="n">
        <f aca="false">E57+1</f>
        <v>36923</v>
      </c>
      <c r="E58" s="96" t="n">
        <f aca="false">EOMONTH(D58,0)</f>
        <v>36950</v>
      </c>
      <c r="F58" s="97" t="n">
        <f aca="false">(E58-D58)/365.25</f>
        <v>0.0739219712525667</v>
      </c>
      <c r="G58" s="97" t="s">
        <v>66</v>
      </c>
      <c r="H58" s="95" t="n">
        <f aca="false">MATCH(G58,$G$2:$G$34,0)</f>
        <v>32</v>
      </c>
      <c r="I58" s="97" t="s">
        <v>2</v>
      </c>
      <c r="J58" s="95" t="n">
        <f aca="false">MATCH(I58,$I$2:$I$22,0)</f>
        <v>1</v>
      </c>
      <c r="K58" s="98" t="s">
        <v>3</v>
      </c>
      <c r="L58" s="95" t="n">
        <f aca="false">MATCH(K58,$K$2:$K$9,0)</f>
        <v>1</v>
      </c>
      <c r="M58" s="99" t="n">
        <v>9</v>
      </c>
      <c r="N58" s="100" t="n">
        <v>1</v>
      </c>
      <c r="O58" s="100" t="s">
        <v>10</v>
      </c>
      <c r="P58" s="95" t="n">
        <f aca="false">MATCH(O58,$O$2:$O$5,0)</f>
        <v>2</v>
      </c>
      <c r="Q58" s="95" t="n">
        <f aca="false">MATCH(R58,$R$2:$R$3,0)</f>
        <v>1</v>
      </c>
      <c r="R58" s="100" t="s">
        <v>5</v>
      </c>
      <c r="S58" s="101"/>
      <c r="T58" s="87" t="n">
        <v>6048</v>
      </c>
      <c r="U58" s="87" t="n">
        <v>5886.18989457277</v>
      </c>
      <c r="V58" s="88" t="n">
        <v>52.6428554540589</v>
      </c>
      <c r="W58" s="88" t="n">
        <v>55.8095220213845</v>
      </c>
      <c r="X58" s="89" t="n">
        <v>309865.843795137</v>
      </c>
      <c r="Y58" s="90" t="n">
        <v>328505.44454321</v>
      </c>
      <c r="AA58" s="102" t="n">
        <f aca="false">U58</f>
        <v>5886.18989457277</v>
      </c>
      <c r="AB58" s="103" t="n">
        <v>42.5</v>
      </c>
      <c r="AC58" s="104" t="n">
        <f aca="false">$AD$49</f>
        <v>40</v>
      </c>
      <c r="AD58" s="105" t="n">
        <f aca="false">(AC58-AB58)*AA58</f>
        <v>-14715.4747364319</v>
      </c>
      <c r="AE58" s="89" t="n">
        <f aca="false">IF(AD58&lt;0,AD58,0)</f>
        <v>-14715.4747364319</v>
      </c>
      <c r="AF58" s="89" t="n">
        <f aca="false">IF(AD58&gt;0,AD58,0)</f>
        <v>0</v>
      </c>
      <c r="AG58" s="106"/>
    </row>
    <row r="59" customFormat="false" ht="12.75" hidden="false" customHeight="false" outlineLevel="0" collapsed="false">
      <c r="A59" s="93" t="n">
        <f aca="false">A58+1</f>
        <v>5</v>
      </c>
      <c r="B59" s="94" t="s">
        <v>6</v>
      </c>
      <c r="C59" s="95" t="n">
        <f aca="false">MATCH(B59,$B$2:$B$3,0)</f>
        <v>2</v>
      </c>
      <c r="D59" s="96" t="n">
        <f aca="false">E58+1</f>
        <v>36951</v>
      </c>
      <c r="E59" s="96" t="n">
        <f aca="false">EOMONTH(D59,0)</f>
        <v>36981</v>
      </c>
      <c r="F59" s="97" t="n">
        <f aca="false">(E59-D59)/365.25</f>
        <v>0.082135523613963</v>
      </c>
      <c r="G59" s="97" t="s">
        <v>66</v>
      </c>
      <c r="H59" s="95" t="n">
        <f aca="false">MATCH(G59,$G$2:$G$34,0)</f>
        <v>32</v>
      </c>
      <c r="I59" s="97" t="s">
        <v>2</v>
      </c>
      <c r="J59" s="95" t="n">
        <f aca="false">MATCH(I59,$I$2:$I$22,0)</f>
        <v>1</v>
      </c>
      <c r="K59" s="98" t="s">
        <v>3</v>
      </c>
      <c r="L59" s="95" t="n">
        <f aca="false">MATCH(K59,$K$2:$K$9,0)</f>
        <v>1</v>
      </c>
      <c r="M59" s="99" t="n">
        <v>9</v>
      </c>
      <c r="N59" s="100" t="n">
        <v>1</v>
      </c>
      <c r="O59" s="100" t="s">
        <v>10</v>
      </c>
      <c r="P59" s="95" t="n">
        <f aca="false">MATCH(O59,$O$2:$O$5,0)</f>
        <v>2</v>
      </c>
      <c r="Q59" s="95" t="n">
        <f aca="false">MATCH(R59,$R$2:$R$3,0)</f>
        <v>1</v>
      </c>
      <c r="R59" s="100" t="s">
        <v>5</v>
      </c>
      <c r="S59" s="101"/>
      <c r="T59" s="87" t="n">
        <v>6696</v>
      </c>
      <c r="U59" s="87" t="n">
        <v>6481.09397119716</v>
      </c>
      <c r="V59" s="88" t="n">
        <v>52.7903209027424</v>
      </c>
      <c r="W59" s="88" t="n">
        <v>55.9569874707089</v>
      </c>
      <c r="X59" s="89" t="n">
        <v>342139.030540327</v>
      </c>
      <c r="Y59" s="90" t="n">
        <v>362662.494142766</v>
      </c>
      <c r="AA59" s="102" t="n">
        <f aca="false">U59</f>
        <v>6481.09397119716</v>
      </c>
      <c r="AB59" s="103" t="n">
        <v>42.1</v>
      </c>
      <c r="AC59" s="104" t="n">
        <f aca="false">$AD$49</f>
        <v>40</v>
      </c>
      <c r="AD59" s="105" t="n">
        <f aca="false">(AC59-AB59)*AA59</f>
        <v>-13610.297339514</v>
      </c>
      <c r="AE59" s="89" t="n">
        <f aca="false">IF(AD59&lt;0,AD59,0)</f>
        <v>-13610.297339514</v>
      </c>
      <c r="AF59" s="89" t="n">
        <f aca="false">IF(AD59&gt;0,AD59,0)</f>
        <v>0</v>
      </c>
      <c r="AG59" s="106"/>
    </row>
    <row r="60" customFormat="false" ht="12.75" hidden="false" customHeight="false" outlineLevel="0" collapsed="false">
      <c r="A60" s="93" t="n">
        <f aca="false">A59+1</f>
        <v>6</v>
      </c>
      <c r="B60" s="94" t="s">
        <v>6</v>
      </c>
      <c r="C60" s="95" t="n">
        <f aca="false">MATCH(B60,$B$2:$B$3,0)</f>
        <v>2</v>
      </c>
      <c r="D60" s="96" t="n">
        <f aca="false">E59+1</f>
        <v>36982</v>
      </c>
      <c r="E60" s="96" t="n">
        <f aca="false">EOMONTH(D60,0)</f>
        <v>37011</v>
      </c>
      <c r="F60" s="97" t="n">
        <f aca="false">(E60-D60)/365.25</f>
        <v>0.0793976728268309</v>
      </c>
      <c r="G60" s="97" t="s">
        <v>66</v>
      </c>
      <c r="H60" s="95" t="n">
        <f aca="false">MATCH(G60,$G$2:$G$34,0)</f>
        <v>32</v>
      </c>
      <c r="I60" s="97" t="s">
        <v>2</v>
      </c>
      <c r="J60" s="95" t="n">
        <f aca="false">MATCH(I60,$I$2:$I$22,0)</f>
        <v>1</v>
      </c>
      <c r="K60" s="98" t="s">
        <v>3</v>
      </c>
      <c r="L60" s="95" t="n">
        <f aca="false">MATCH(K60,$K$2:$K$9,0)</f>
        <v>1</v>
      </c>
      <c r="M60" s="99" t="n">
        <v>9</v>
      </c>
      <c r="N60" s="100" t="n">
        <v>1</v>
      </c>
      <c r="O60" s="100" t="s">
        <v>10</v>
      </c>
      <c r="P60" s="95" t="n">
        <f aca="false">MATCH(O60,$O$2:$O$5,0)</f>
        <v>2</v>
      </c>
      <c r="Q60" s="95" t="n">
        <f aca="false">MATCH(R60,$R$2:$R$3,0)</f>
        <v>1</v>
      </c>
      <c r="R60" s="100" t="s">
        <v>5</v>
      </c>
      <c r="S60" s="101"/>
      <c r="T60" s="87" t="n">
        <v>6480</v>
      </c>
      <c r="U60" s="87" t="n">
        <v>6239.12273987804</v>
      </c>
      <c r="V60" s="88" t="n">
        <v>48.4166703874866</v>
      </c>
      <c r="W60" s="88" t="n">
        <v>51.583337295221</v>
      </c>
      <c r="X60" s="89" t="n">
        <v>302077.549203747</v>
      </c>
      <c r="Y60" s="90" t="n">
        <v>321834.772717412</v>
      </c>
      <c r="AA60" s="102" t="n">
        <f aca="false">U60</f>
        <v>6239.12273987804</v>
      </c>
      <c r="AB60" s="103" t="n">
        <v>42.1</v>
      </c>
      <c r="AC60" s="104" t="n">
        <f aca="false">$AD$49</f>
        <v>40</v>
      </c>
      <c r="AD60" s="105" t="n">
        <f aca="false">(AC60-AB60)*AA60</f>
        <v>-13102.1577537439</v>
      </c>
      <c r="AE60" s="89" t="n">
        <f aca="false">IF(AD60&lt;0,AD60,0)</f>
        <v>-13102.1577537439</v>
      </c>
      <c r="AF60" s="89" t="n">
        <f aca="false">IF(AD60&gt;0,AD60,0)</f>
        <v>0</v>
      </c>
      <c r="AG60" s="106"/>
    </row>
    <row r="61" customFormat="false" ht="12.75" hidden="false" customHeight="false" outlineLevel="0" collapsed="false">
      <c r="A61" s="93" t="n">
        <f aca="false">A60+1</f>
        <v>7</v>
      </c>
      <c r="B61" s="94" t="s">
        <v>6</v>
      </c>
      <c r="C61" s="95" t="n">
        <f aca="false">MATCH(B61,$B$2:$B$3,0)</f>
        <v>2</v>
      </c>
      <c r="D61" s="96" t="n">
        <f aca="false">E60+1</f>
        <v>37012</v>
      </c>
      <c r="E61" s="96" t="n">
        <f aca="false">EOMONTH(D61,0)</f>
        <v>37042</v>
      </c>
      <c r="F61" s="97" t="n">
        <f aca="false">(E61-D61)/365.25</f>
        <v>0.082135523613963</v>
      </c>
      <c r="G61" s="97" t="s">
        <v>66</v>
      </c>
      <c r="H61" s="95" t="n">
        <f aca="false">MATCH(G61,$G$2:$G$34,0)</f>
        <v>32</v>
      </c>
      <c r="I61" s="97" t="s">
        <v>2</v>
      </c>
      <c r="J61" s="95" t="n">
        <f aca="false">MATCH(I61,$I$2:$I$22,0)</f>
        <v>1</v>
      </c>
      <c r="K61" s="98" t="s">
        <v>3</v>
      </c>
      <c r="L61" s="95" t="n">
        <f aca="false">MATCH(K61,$K$2:$K$9,0)</f>
        <v>1</v>
      </c>
      <c r="M61" s="99" t="n">
        <v>9</v>
      </c>
      <c r="N61" s="100" t="n">
        <v>1</v>
      </c>
      <c r="O61" s="100" t="s">
        <v>10</v>
      </c>
      <c r="P61" s="95" t="n">
        <f aca="false">MATCH(O61,$O$2:$O$5,0)</f>
        <v>2</v>
      </c>
      <c r="Q61" s="95" t="n">
        <f aca="false">MATCH(R61,$R$2:$R$3,0)</f>
        <v>1</v>
      </c>
      <c r="R61" s="100" t="s">
        <v>5</v>
      </c>
      <c r="S61" s="101"/>
      <c r="T61" s="87" t="n">
        <v>6696</v>
      </c>
      <c r="U61" s="87" t="n">
        <v>6411.81437583643</v>
      </c>
      <c r="V61" s="88" t="n">
        <v>48.4838680647394</v>
      </c>
      <c r="W61" s="88" t="n">
        <v>51.6505345327239</v>
      </c>
      <c r="X61" s="89" t="n">
        <v>310869.562253653</v>
      </c>
      <c r="Y61" s="90" t="n">
        <v>331173.639836555</v>
      </c>
      <c r="AA61" s="102" t="n">
        <f aca="false">U61</f>
        <v>6411.81437583643</v>
      </c>
      <c r="AB61" s="107" t="n">
        <v>42.8</v>
      </c>
      <c r="AC61" s="104" t="n">
        <f aca="false">$AD$49</f>
        <v>40</v>
      </c>
      <c r="AD61" s="105" t="n">
        <f aca="false">(AC61-AB61)*AA61</f>
        <v>-17953.080252342</v>
      </c>
      <c r="AE61" s="89" t="n">
        <f aca="false">IF(AD61&lt;0,AD61,0)</f>
        <v>-17953.080252342</v>
      </c>
      <c r="AF61" s="89" t="n">
        <f aca="false">IF(AD61&gt;0,AD61,0)</f>
        <v>0</v>
      </c>
      <c r="AG61" s="106"/>
    </row>
    <row r="62" customFormat="false" ht="12.75" hidden="false" customHeight="false" outlineLevel="0" collapsed="false">
      <c r="A62" s="93" t="n">
        <f aca="false">A61+1</f>
        <v>8</v>
      </c>
      <c r="B62" s="94" t="s">
        <v>6</v>
      </c>
      <c r="C62" s="95" t="n">
        <f aca="false">MATCH(B62,$B$2:$B$3,0)</f>
        <v>2</v>
      </c>
      <c r="D62" s="96" t="n">
        <f aca="false">E61+1</f>
        <v>37043</v>
      </c>
      <c r="E62" s="96" t="n">
        <f aca="false">EOMONTH(D62,0)</f>
        <v>37072</v>
      </c>
      <c r="F62" s="97" t="n">
        <f aca="false">(E62-D62)/365.25</f>
        <v>0.0793976728268309</v>
      </c>
      <c r="G62" s="97" t="s">
        <v>66</v>
      </c>
      <c r="H62" s="95" t="n">
        <f aca="false">MATCH(G62,$G$2:$G$34,0)</f>
        <v>32</v>
      </c>
      <c r="I62" s="97" t="s">
        <v>2</v>
      </c>
      <c r="J62" s="95" t="n">
        <f aca="false">MATCH(I62,$I$2:$I$22,0)</f>
        <v>1</v>
      </c>
      <c r="K62" s="98" t="s">
        <v>3</v>
      </c>
      <c r="L62" s="95" t="n">
        <f aca="false">MATCH(K62,$K$2:$K$9,0)</f>
        <v>1</v>
      </c>
      <c r="M62" s="99" t="n">
        <v>9</v>
      </c>
      <c r="N62" s="100" t="n">
        <v>1</v>
      </c>
      <c r="O62" s="100" t="s">
        <v>10</v>
      </c>
      <c r="P62" s="95" t="n">
        <f aca="false">MATCH(O62,$O$2:$O$5,0)</f>
        <v>2</v>
      </c>
      <c r="Q62" s="95" t="n">
        <f aca="false">MATCH(R62,$R$2:$R$3,0)</f>
        <v>1</v>
      </c>
      <c r="R62" s="100" t="s">
        <v>5</v>
      </c>
      <c r="S62" s="101"/>
      <c r="T62" s="87" t="n">
        <v>6480</v>
      </c>
      <c r="U62" s="87" t="n">
        <v>6172.48925933665</v>
      </c>
      <c r="V62" s="88" t="n">
        <v>64.0000038041009</v>
      </c>
      <c r="W62" s="88" t="n">
        <v>67.1666705754068</v>
      </c>
      <c r="X62" s="89" t="n">
        <v>395039.336078318</v>
      </c>
      <c r="Y62" s="90" t="n">
        <v>414585.552712102</v>
      </c>
      <c r="AA62" s="102" t="n">
        <f aca="false">U62</f>
        <v>6172.48925933665</v>
      </c>
      <c r="AB62" s="107" t="n">
        <v>42.1</v>
      </c>
      <c r="AC62" s="104" t="n">
        <f aca="false">$AD$49</f>
        <v>40</v>
      </c>
      <c r="AD62" s="105" t="n">
        <f aca="false">(AC62-AB62)*AA62</f>
        <v>-12962.227444607</v>
      </c>
      <c r="AE62" s="89" t="n">
        <f aca="false">IF(AD62&lt;0,AD62,0)</f>
        <v>-12962.227444607</v>
      </c>
      <c r="AF62" s="89" t="n">
        <f aca="false">IF(AD62&gt;0,AD62,0)</f>
        <v>0</v>
      </c>
      <c r="AG62" s="106"/>
    </row>
    <row r="63" customFormat="false" ht="12.75" hidden="false" customHeight="false" outlineLevel="0" collapsed="false">
      <c r="A63" s="93" t="n">
        <f aca="false">A62+1</f>
        <v>9</v>
      </c>
      <c r="B63" s="94" t="s">
        <v>6</v>
      </c>
      <c r="C63" s="95" t="n">
        <f aca="false">MATCH(B63,$B$2:$B$3,0)</f>
        <v>2</v>
      </c>
      <c r="D63" s="96" t="n">
        <f aca="false">E62+1</f>
        <v>37073</v>
      </c>
      <c r="E63" s="96" t="n">
        <f aca="false">EOMONTH(D63,0)</f>
        <v>37103</v>
      </c>
      <c r="F63" s="97" t="n">
        <f aca="false">(E63-D63)/365.25</f>
        <v>0.082135523613963</v>
      </c>
      <c r="G63" s="97" t="s">
        <v>66</v>
      </c>
      <c r="H63" s="95" t="n">
        <f aca="false">MATCH(G63,$G$2:$G$34,0)</f>
        <v>32</v>
      </c>
      <c r="I63" s="97" t="s">
        <v>2</v>
      </c>
      <c r="J63" s="95" t="n">
        <f aca="false">MATCH(I63,$I$2:$I$22,0)</f>
        <v>1</v>
      </c>
      <c r="K63" s="98" t="s">
        <v>3</v>
      </c>
      <c r="L63" s="95" t="n">
        <f aca="false">MATCH(K63,$K$2:$K$9,0)</f>
        <v>1</v>
      </c>
      <c r="M63" s="99" t="n">
        <v>9</v>
      </c>
      <c r="N63" s="100" t="n">
        <v>1</v>
      </c>
      <c r="O63" s="100" t="s">
        <v>10</v>
      </c>
      <c r="P63" s="95" t="n">
        <f aca="false">MATCH(O63,$O$2:$O$5,0)</f>
        <v>2</v>
      </c>
      <c r="Q63" s="95" t="n">
        <f aca="false">MATCH(R63,$R$2:$R$3,0)</f>
        <v>1</v>
      </c>
      <c r="R63" s="100" t="s">
        <v>5</v>
      </c>
      <c r="S63" s="101"/>
      <c r="T63" s="87" t="n">
        <v>6696</v>
      </c>
      <c r="U63" s="87" t="n">
        <v>6343.81290688821</v>
      </c>
      <c r="V63" s="88" t="n">
        <v>87.8387090954729</v>
      </c>
      <c r="W63" s="88" t="n">
        <v>91.0053757576532</v>
      </c>
      <c r="X63" s="89" t="n">
        <v>557232.33648426</v>
      </c>
      <c r="Y63" s="90" t="n">
        <v>577321.077327612</v>
      </c>
      <c r="AA63" s="102" t="n">
        <f aca="false">U63</f>
        <v>6343.81290688821</v>
      </c>
      <c r="AB63" s="107" t="n">
        <v>57.1</v>
      </c>
      <c r="AC63" s="104" t="n">
        <f aca="false">$AD$49</f>
        <v>40</v>
      </c>
      <c r="AD63" s="105" t="n">
        <f aca="false">(AC63-AB63)*AA63</f>
        <v>-108479.200707788</v>
      </c>
      <c r="AE63" s="89" t="n">
        <f aca="false">IF(AD63&lt;0,AD63,0)</f>
        <v>-108479.200707788</v>
      </c>
      <c r="AF63" s="89" t="n">
        <f aca="false">IF(AD63&gt;0,AD63,0)</f>
        <v>0</v>
      </c>
      <c r="AG63" s="106"/>
    </row>
    <row r="64" customFormat="false" ht="12.75" hidden="false" customHeight="false" outlineLevel="0" collapsed="false">
      <c r="A64" s="93" t="n">
        <f aca="false">A63+1</f>
        <v>10</v>
      </c>
      <c r="B64" s="94" t="s">
        <v>6</v>
      </c>
      <c r="C64" s="95" t="n">
        <f aca="false">MATCH(B64,$B$2:$B$3,0)</f>
        <v>2</v>
      </c>
      <c r="D64" s="96" t="n">
        <f aca="false">E63+1</f>
        <v>37104</v>
      </c>
      <c r="E64" s="96" t="n">
        <f aca="false">EOMONTH(D64,0)</f>
        <v>37134</v>
      </c>
      <c r="F64" s="97" t="n">
        <f aca="false">(E64-D64)/365.25</f>
        <v>0.082135523613963</v>
      </c>
      <c r="G64" s="97" t="s">
        <v>66</v>
      </c>
      <c r="H64" s="95" t="n">
        <f aca="false">MATCH(G64,$G$2:$G$34,0)</f>
        <v>32</v>
      </c>
      <c r="I64" s="97" t="s">
        <v>2</v>
      </c>
      <c r="J64" s="95" t="n">
        <f aca="false">MATCH(I64,$I$2:$I$22,0)</f>
        <v>1</v>
      </c>
      <c r="K64" s="98" t="s">
        <v>3</v>
      </c>
      <c r="L64" s="95" t="n">
        <f aca="false">MATCH(K64,$K$2:$K$9,0)</f>
        <v>1</v>
      </c>
      <c r="M64" s="99" t="n">
        <v>9</v>
      </c>
      <c r="N64" s="100" t="n">
        <v>1</v>
      </c>
      <c r="O64" s="100" t="s">
        <v>10</v>
      </c>
      <c r="P64" s="95" t="n">
        <f aca="false">MATCH(O64,$O$2:$O$5,0)</f>
        <v>2</v>
      </c>
      <c r="Q64" s="95" t="n">
        <f aca="false">MATCH(R64,$R$2:$R$3,0)</f>
        <v>1</v>
      </c>
      <c r="R64" s="100" t="s">
        <v>5</v>
      </c>
      <c r="S64" s="101"/>
      <c r="T64" s="87" t="n">
        <v>6696</v>
      </c>
      <c r="U64" s="87" t="n">
        <v>6309.61533166497</v>
      </c>
      <c r="V64" s="88" t="n">
        <v>94.2903275233443</v>
      </c>
      <c r="W64" s="88" t="n">
        <v>97.4569943246021</v>
      </c>
      <c r="X64" s="89" t="n">
        <v>594935.696169005</v>
      </c>
      <c r="Y64" s="90" t="n">
        <v>614916.145568495</v>
      </c>
      <c r="AA64" s="102" t="n">
        <f aca="false">U64</f>
        <v>6309.61533166497</v>
      </c>
      <c r="AB64" s="107" t="n">
        <v>58.1</v>
      </c>
      <c r="AC64" s="104" t="n">
        <f aca="false">$AD$49</f>
        <v>40</v>
      </c>
      <c r="AD64" s="105" t="n">
        <f aca="false">(AC64-AB64)*AA64</f>
        <v>-114204.037503136</v>
      </c>
      <c r="AE64" s="89" t="n">
        <f aca="false">IF(AD64&lt;0,AD64,0)</f>
        <v>-114204.037503136</v>
      </c>
      <c r="AF64" s="89" t="n">
        <f aca="false">IF(AD64&gt;0,AD64,0)</f>
        <v>0</v>
      </c>
      <c r="AG64" s="106"/>
    </row>
    <row r="65" customFormat="false" ht="12.75" hidden="false" customHeight="false" outlineLevel="0" collapsed="false">
      <c r="A65" s="93" t="n">
        <f aca="false">A64+1</f>
        <v>11</v>
      </c>
      <c r="B65" s="94" t="s">
        <v>6</v>
      </c>
      <c r="C65" s="95" t="n">
        <f aca="false">MATCH(B65,$B$2:$B$3,0)</f>
        <v>2</v>
      </c>
      <c r="D65" s="96" t="n">
        <f aca="false">E64+1</f>
        <v>37135</v>
      </c>
      <c r="E65" s="96" t="n">
        <f aca="false">EOMONTH(D65,0)</f>
        <v>37164</v>
      </c>
      <c r="F65" s="97" t="n">
        <f aca="false">(E65-D65)/365.25</f>
        <v>0.0793976728268309</v>
      </c>
      <c r="G65" s="97" t="s">
        <v>66</v>
      </c>
      <c r="H65" s="95" t="n">
        <f aca="false">MATCH(G65,$G$2:$G$34,0)</f>
        <v>32</v>
      </c>
      <c r="I65" s="97" t="s">
        <v>2</v>
      </c>
      <c r="J65" s="95" t="n">
        <f aca="false">MATCH(I65,$I$2:$I$22,0)</f>
        <v>1</v>
      </c>
      <c r="K65" s="98" t="s">
        <v>3</v>
      </c>
      <c r="L65" s="95" t="n">
        <f aca="false">MATCH(K65,$K$2:$K$9,0)</f>
        <v>1</v>
      </c>
      <c r="M65" s="99" t="n">
        <v>9</v>
      </c>
      <c r="N65" s="100" t="n">
        <v>1</v>
      </c>
      <c r="O65" s="100" t="s">
        <v>10</v>
      </c>
      <c r="P65" s="95" t="n">
        <f aca="false">MATCH(O65,$O$2:$O$5,0)</f>
        <v>2</v>
      </c>
      <c r="Q65" s="95" t="n">
        <f aca="false">MATCH(R65,$R$2:$R$3,0)</f>
        <v>1</v>
      </c>
      <c r="R65" s="100" t="s">
        <v>5</v>
      </c>
      <c r="S65" s="101"/>
      <c r="T65" s="87" t="n">
        <v>6480</v>
      </c>
      <c r="U65" s="87" t="n">
        <v>6074.47806205151</v>
      </c>
      <c r="V65" s="88" t="n">
        <v>83.4666647007068</v>
      </c>
      <c r="W65" s="88" t="n">
        <v>86.6333312680324</v>
      </c>
      <c r="X65" s="89" t="n">
        <v>507016.423637053</v>
      </c>
      <c r="Y65" s="90" t="n">
        <v>526252.270230104</v>
      </c>
      <c r="AA65" s="102" t="n">
        <f aca="false">U65</f>
        <v>6074.47806205151</v>
      </c>
      <c r="AB65" s="107" t="n">
        <v>58.1</v>
      </c>
      <c r="AC65" s="104" t="n">
        <f aca="false">$AD$49</f>
        <v>40</v>
      </c>
      <c r="AD65" s="105" t="n">
        <f aca="false">(AC65-AB65)*AA65</f>
        <v>-109948.052923132</v>
      </c>
      <c r="AE65" s="89" t="n">
        <f aca="false">IF(AD65&lt;0,AD65,0)</f>
        <v>-109948.052923132</v>
      </c>
      <c r="AF65" s="89" t="n">
        <f aca="false">IF(AD65&gt;0,AD65,0)</f>
        <v>0</v>
      </c>
      <c r="AG65" s="106"/>
    </row>
    <row r="66" customFormat="false" ht="12.75" hidden="false" customHeight="false" outlineLevel="0" collapsed="false">
      <c r="A66" s="93" t="n">
        <f aca="false">A65+1</f>
        <v>12</v>
      </c>
      <c r="B66" s="94" t="s">
        <v>6</v>
      </c>
      <c r="C66" s="95" t="n">
        <f aca="false">MATCH(B66,$B$2:$B$3,0)</f>
        <v>2</v>
      </c>
      <c r="D66" s="96" t="n">
        <f aca="false">E65+1</f>
        <v>37165</v>
      </c>
      <c r="E66" s="96" t="n">
        <f aca="false">EOMONTH(D66,0)</f>
        <v>37195</v>
      </c>
      <c r="F66" s="97" t="n">
        <f aca="false">(E66-D66)/365.25</f>
        <v>0.082135523613963</v>
      </c>
      <c r="G66" s="97" t="s">
        <v>66</v>
      </c>
      <c r="H66" s="95" t="n">
        <f aca="false">MATCH(G66,$G$2:$G$34,0)</f>
        <v>32</v>
      </c>
      <c r="I66" s="97" t="s">
        <v>2</v>
      </c>
      <c r="J66" s="95" t="n">
        <f aca="false">MATCH(I66,$I$2:$I$22,0)</f>
        <v>1</v>
      </c>
      <c r="K66" s="98" t="s">
        <v>3</v>
      </c>
      <c r="L66" s="95" t="n">
        <f aca="false">MATCH(K66,$K$2:$K$9,0)</f>
        <v>1</v>
      </c>
      <c r="M66" s="99" t="n">
        <v>9</v>
      </c>
      <c r="N66" s="100" t="n">
        <v>1</v>
      </c>
      <c r="O66" s="100" t="s">
        <v>10</v>
      </c>
      <c r="P66" s="95" t="n">
        <f aca="false">MATCH(O66,$O$2:$O$5,0)</f>
        <v>2</v>
      </c>
      <c r="Q66" s="95" t="n">
        <f aca="false">MATCH(R66,$R$2:$R$3,0)</f>
        <v>1</v>
      </c>
      <c r="R66" s="100" t="s">
        <v>5</v>
      </c>
      <c r="S66" s="101"/>
      <c r="T66" s="87" t="n">
        <v>6696</v>
      </c>
      <c r="U66" s="87" t="n">
        <v>6243.37476360794</v>
      </c>
      <c r="V66" s="88" t="n">
        <v>59.5806522638567</v>
      </c>
      <c r="W66" s="88" t="n">
        <v>62.7473193080195</v>
      </c>
      <c r="X66" s="89" t="n">
        <v>371984.340743463</v>
      </c>
      <c r="Y66" s="90" t="n">
        <v>391755.029851738</v>
      </c>
      <c r="AA66" s="102" t="n">
        <f aca="false">U66</f>
        <v>6243.37476360794</v>
      </c>
      <c r="AB66" s="107" t="n">
        <v>57.6</v>
      </c>
      <c r="AC66" s="104" t="n">
        <f aca="false">$AD$49</f>
        <v>40</v>
      </c>
      <c r="AD66" s="105" t="n">
        <f aca="false">(AC66-AB66)*AA66</f>
        <v>-109883.3958395</v>
      </c>
      <c r="AE66" s="89" t="n">
        <f aca="false">IF(AD66&lt;0,AD66,0)</f>
        <v>-109883.3958395</v>
      </c>
      <c r="AF66" s="89" t="n">
        <f aca="false">IF(AD66&gt;0,AD66,0)</f>
        <v>0</v>
      </c>
      <c r="AG66" s="106"/>
    </row>
    <row r="67" customFormat="false" ht="12.75" hidden="false" customHeight="false" outlineLevel="0" collapsed="false">
      <c r="A67" s="93" t="n">
        <f aca="false">A66+1</f>
        <v>13</v>
      </c>
      <c r="B67" s="94" t="s">
        <v>6</v>
      </c>
      <c r="C67" s="95" t="n">
        <f aca="false">MATCH(B67,$B$2:$B$3,0)</f>
        <v>2</v>
      </c>
      <c r="D67" s="96" t="n">
        <f aca="false">E66+1</f>
        <v>37196</v>
      </c>
      <c r="E67" s="96" t="n">
        <f aca="false">EOMONTH(D67,0)</f>
        <v>37225</v>
      </c>
      <c r="F67" s="97" t="n">
        <f aca="false">(E67-D67)/365.25</f>
        <v>0.0793976728268309</v>
      </c>
      <c r="G67" s="97" t="s">
        <v>66</v>
      </c>
      <c r="H67" s="95" t="n">
        <f aca="false">MATCH(G67,$G$2:$G$34,0)</f>
        <v>32</v>
      </c>
      <c r="I67" s="97" t="s">
        <v>2</v>
      </c>
      <c r="J67" s="95" t="n">
        <f aca="false">MATCH(I67,$I$2:$I$22,0)</f>
        <v>1</v>
      </c>
      <c r="K67" s="98" t="s">
        <v>3</v>
      </c>
      <c r="L67" s="95" t="n">
        <f aca="false">MATCH(K67,$K$2:$K$9,0)</f>
        <v>1</v>
      </c>
      <c r="M67" s="99" t="n">
        <v>9</v>
      </c>
      <c r="N67" s="100" t="n">
        <v>1</v>
      </c>
      <c r="O67" s="100" t="s">
        <v>10</v>
      </c>
      <c r="P67" s="95" t="n">
        <f aca="false">MATCH(O67,$O$2:$O$5,0)</f>
        <v>2</v>
      </c>
      <c r="Q67" s="95" t="n">
        <f aca="false">MATCH(R67,$R$2:$R$3,0)</f>
        <v>1</v>
      </c>
      <c r="R67" s="100" t="s">
        <v>5</v>
      </c>
      <c r="S67" s="101"/>
      <c r="T67" s="87" t="n">
        <v>6480</v>
      </c>
      <c r="U67" s="87" t="n">
        <v>6010.68393708401</v>
      </c>
      <c r="V67" s="88" t="n">
        <v>47.6666624625524</v>
      </c>
      <c r="W67" s="88" t="n">
        <v>50.83332887027</v>
      </c>
      <c r="X67" s="89" t="n">
        <v>286509.242398069</v>
      </c>
      <c r="Y67" s="90" t="n">
        <v>305543.07330904</v>
      </c>
      <c r="AA67" s="102" t="n">
        <f aca="false">U67</f>
        <v>6010.68393708401</v>
      </c>
      <c r="AB67" s="107" t="n">
        <v>45.4</v>
      </c>
      <c r="AC67" s="104" t="n">
        <f aca="false">$AD$49</f>
        <v>40</v>
      </c>
      <c r="AD67" s="105" t="n">
        <f aca="false">(AC67-AB67)*AA67</f>
        <v>-32457.6932602536</v>
      </c>
      <c r="AE67" s="89" t="n">
        <f aca="false">IF(AD67&lt;0,AD67,0)</f>
        <v>-32457.6932602536</v>
      </c>
      <c r="AF67" s="89" t="n">
        <f aca="false">IF(AD67&gt;0,AD67,0)</f>
        <v>0</v>
      </c>
      <c r="AG67" s="106"/>
    </row>
    <row r="68" customFormat="false" ht="12.75" hidden="false" customHeight="false" outlineLevel="0" collapsed="false">
      <c r="A68" s="93" t="n">
        <f aca="false">A67+1</f>
        <v>14</v>
      </c>
      <c r="B68" s="94" t="s">
        <v>6</v>
      </c>
      <c r="C68" s="95" t="n">
        <f aca="false">MATCH(B68,$B$2:$B$3,0)</f>
        <v>2</v>
      </c>
      <c r="D68" s="96" t="n">
        <f aca="false">E67+1</f>
        <v>37226</v>
      </c>
      <c r="E68" s="96" t="n">
        <f aca="false">EOMONTH(D68,0)</f>
        <v>37256</v>
      </c>
      <c r="F68" s="97" t="n">
        <f aca="false">(E68-D68)/365.25</f>
        <v>0.082135523613963</v>
      </c>
      <c r="G68" s="97" t="s">
        <v>66</v>
      </c>
      <c r="H68" s="95" t="n">
        <f aca="false">MATCH(G68,$G$2:$G$34,0)</f>
        <v>32</v>
      </c>
      <c r="I68" s="97" t="s">
        <v>2</v>
      </c>
      <c r="J68" s="95" t="n">
        <f aca="false">MATCH(I68,$I$2:$I$22,0)</f>
        <v>1</v>
      </c>
      <c r="K68" s="98" t="s">
        <v>3</v>
      </c>
      <c r="L68" s="95" t="n">
        <f aca="false">MATCH(K68,$K$2:$K$9,0)</f>
        <v>1</v>
      </c>
      <c r="M68" s="99" t="n">
        <v>9</v>
      </c>
      <c r="N68" s="100" t="n">
        <v>1</v>
      </c>
      <c r="O68" s="100" t="s">
        <v>10</v>
      </c>
      <c r="P68" s="95" t="n">
        <f aca="false">MATCH(O68,$O$2:$O$5,0)</f>
        <v>2</v>
      </c>
      <c r="Q68" s="95" t="n">
        <f aca="false">MATCH(R68,$R$2:$R$3,0)</f>
        <v>1</v>
      </c>
      <c r="R68" s="100" t="s">
        <v>5</v>
      </c>
      <c r="S68" s="101"/>
      <c r="T68" s="87" t="n">
        <v>6696</v>
      </c>
      <c r="U68" s="87" t="n">
        <v>6177.8905327789</v>
      </c>
      <c r="V68" s="88" t="n">
        <v>45.8387061037043</v>
      </c>
      <c r="W68" s="88" t="n">
        <v>49.0053725319524</v>
      </c>
      <c r="X68" s="89" t="n">
        <v>283186.508472909</v>
      </c>
      <c r="Y68" s="90" t="n">
        <v>302749.827020452</v>
      </c>
      <c r="AA68" s="102" t="n">
        <f aca="false">U68</f>
        <v>6177.8905327789</v>
      </c>
      <c r="AB68" s="107" t="n">
        <v>41.6</v>
      </c>
      <c r="AC68" s="104" t="n">
        <f aca="false">$AD$49</f>
        <v>40</v>
      </c>
      <c r="AD68" s="105" t="n">
        <f aca="false">(AC68-AB68)*AA68</f>
        <v>-9884.62485244624</v>
      </c>
      <c r="AE68" s="89" t="n">
        <f aca="false">IF(AD68&lt;0,AD68,0)</f>
        <v>-9884.62485244624</v>
      </c>
      <c r="AF68" s="89" t="n">
        <f aca="false">IF(AD68&gt;0,AD68,0)</f>
        <v>0</v>
      </c>
      <c r="AG68" s="106"/>
    </row>
    <row r="69" customFormat="false" ht="12.75" hidden="false" customHeight="false" outlineLevel="0" collapsed="false">
      <c r="A69" s="93" t="n">
        <f aca="false">A68+1</f>
        <v>15</v>
      </c>
      <c r="B69" s="94" t="s">
        <v>6</v>
      </c>
      <c r="C69" s="95" t="n">
        <f aca="false">MATCH(B69,$B$2:$B$3,0)</f>
        <v>2</v>
      </c>
      <c r="D69" s="96" t="n">
        <f aca="false">E68+1</f>
        <v>37257</v>
      </c>
      <c r="E69" s="96" t="n">
        <f aca="false">EOMONTH(D69,0)</f>
        <v>37287</v>
      </c>
      <c r="F69" s="97" t="n">
        <f aca="false">(E69-D69)/365.25</f>
        <v>0.082135523613963</v>
      </c>
      <c r="G69" s="97" t="s">
        <v>66</v>
      </c>
      <c r="H69" s="95" t="n">
        <f aca="false">MATCH(G69,$G$2:$G$34,0)</f>
        <v>32</v>
      </c>
      <c r="I69" s="97" t="s">
        <v>2</v>
      </c>
      <c r="J69" s="95" t="n">
        <f aca="false">MATCH(I69,$I$2:$I$22,0)</f>
        <v>1</v>
      </c>
      <c r="K69" s="98" t="s">
        <v>3</v>
      </c>
      <c r="L69" s="95" t="n">
        <f aca="false">MATCH(K69,$K$2:$K$9,0)</f>
        <v>1</v>
      </c>
      <c r="M69" s="99" t="n">
        <v>9</v>
      </c>
      <c r="N69" s="100" t="n">
        <v>1</v>
      </c>
      <c r="O69" s="100" t="s">
        <v>10</v>
      </c>
      <c r="P69" s="95" t="n">
        <f aca="false">MATCH(O69,$O$2:$O$5,0)</f>
        <v>2</v>
      </c>
      <c r="Q69" s="95" t="n">
        <f aca="false">MATCH(R69,$R$2:$R$3,0)</f>
        <v>1</v>
      </c>
      <c r="R69" s="100" t="s">
        <v>5</v>
      </c>
      <c r="S69" s="101"/>
      <c r="T69" s="87" t="n">
        <v>6696</v>
      </c>
      <c r="U69" s="87" t="n">
        <v>6144.75801654398</v>
      </c>
      <c r="V69" s="88" t="n">
        <v>39.7365579935171</v>
      </c>
      <c r="W69" s="88" t="n">
        <v>43.7365579204534</v>
      </c>
      <c r="X69" s="89" t="n">
        <v>244171.533280529</v>
      </c>
      <c r="Y69" s="90" t="n">
        <v>268750.564897746</v>
      </c>
      <c r="AA69" s="102" t="n">
        <f aca="false">U69</f>
        <v>6144.75801654398</v>
      </c>
      <c r="AB69" s="107" t="n">
        <v>42.1</v>
      </c>
      <c r="AC69" s="104" t="n">
        <f aca="false">$AD$49</f>
        <v>40</v>
      </c>
      <c r="AD69" s="105" t="n">
        <f aca="false">(AC69-AB69)*AA69</f>
        <v>-12903.9918347424</v>
      </c>
      <c r="AE69" s="89" t="n">
        <f aca="false">IF(AD69&lt;0,AD69,0)</f>
        <v>-12903.9918347424</v>
      </c>
      <c r="AF69" s="89" t="n">
        <f aca="false">IF(AD69&gt;0,AD69,0)</f>
        <v>0</v>
      </c>
      <c r="AG69" s="106"/>
    </row>
    <row r="70" customFormat="false" ht="12.75" hidden="false" customHeight="false" outlineLevel="0" collapsed="false">
      <c r="A70" s="93" t="n">
        <f aca="false">A69+1</f>
        <v>16</v>
      </c>
      <c r="B70" s="94" t="s">
        <v>6</v>
      </c>
      <c r="C70" s="95" t="n">
        <f aca="false">MATCH(B70,$B$2:$B$3,0)</f>
        <v>2</v>
      </c>
      <c r="D70" s="96" t="n">
        <f aca="false">E69+1</f>
        <v>37288</v>
      </c>
      <c r="E70" s="96" t="n">
        <f aca="false">EOMONTH(D70,0)</f>
        <v>37315</v>
      </c>
      <c r="F70" s="97" t="n">
        <f aca="false">(E70-D70)/365.25</f>
        <v>0.0739219712525667</v>
      </c>
      <c r="G70" s="97" t="s">
        <v>66</v>
      </c>
      <c r="H70" s="95" t="n">
        <f aca="false">MATCH(G70,$G$2:$G$34,0)</f>
        <v>32</v>
      </c>
      <c r="I70" s="97" t="s">
        <v>2</v>
      </c>
      <c r="J70" s="95" t="n">
        <f aca="false">MATCH(I70,$I$2:$I$22,0)</f>
        <v>1</v>
      </c>
      <c r="K70" s="98" t="s">
        <v>3</v>
      </c>
      <c r="L70" s="95" t="n">
        <f aca="false">MATCH(K70,$K$2:$K$9,0)</f>
        <v>1</v>
      </c>
      <c r="M70" s="99" t="n">
        <v>9</v>
      </c>
      <c r="N70" s="100" t="n">
        <v>1</v>
      </c>
      <c r="O70" s="100" t="s">
        <v>10</v>
      </c>
      <c r="P70" s="95" t="n">
        <f aca="false">MATCH(O70,$O$2:$O$5,0)</f>
        <v>2</v>
      </c>
      <c r="Q70" s="95" t="n">
        <f aca="false">MATCH(R70,$R$2:$R$3,0)</f>
        <v>1</v>
      </c>
      <c r="R70" s="100" t="s">
        <v>5</v>
      </c>
      <c r="S70" s="101"/>
      <c r="T70" s="87" t="n">
        <v>6048</v>
      </c>
      <c r="U70" s="87" t="n">
        <v>5522.91469382246</v>
      </c>
      <c r="V70" s="88" t="n">
        <v>37.785713207154</v>
      </c>
      <c r="W70" s="88" t="n">
        <v>41.7857130794298</v>
      </c>
      <c r="X70" s="89" t="n">
        <v>208687.270688353</v>
      </c>
      <c r="Y70" s="90" t="n">
        <v>230778.928758232</v>
      </c>
      <c r="AA70" s="102" t="n">
        <f aca="false">U70</f>
        <v>5522.91469382246</v>
      </c>
      <c r="AB70" s="107" t="n">
        <v>42.5</v>
      </c>
      <c r="AC70" s="104" t="n">
        <f aca="false">$AD$49</f>
        <v>40</v>
      </c>
      <c r="AD70" s="105" t="n">
        <f aca="false">(AC70-AB70)*AA70</f>
        <v>-13807.2867345562</v>
      </c>
      <c r="AE70" s="89" t="n">
        <f aca="false">IF(AD70&lt;0,AD70,0)</f>
        <v>-13807.2867345562</v>
      </c>
      <c r="AF70" s="89" t="n">
        <f aca="false">IF(AD70&gt;0,AD70,0)</f>
        <v>0</v>
      </c>
      <c r="AG70" s="106"/>
    </row>
    <row r="71" customFormat="false" ht="12.75" hidden="false" customHeight="false" outlineLevel="0" collapsed="false">
      <c r="A71" s="93" t="n">
        <f aca="false">A70+1</f>
        <v>17</v>
      </c>
      <c r="B71" s="94" t="s">
        <v>6</v>
      </c>
      <c r="C71" s="95" t="n">
        <f aca="false">MATCH(B71,$B$2:$B$3,0)</f>
        <v>2</v>
      </c>
      <c r="D71" s="96" t="n">
        <f aca="false">E70+1</f>
        <v>37316</v>
      </c>
      <c r="E71" s="96" t="n">
        <f aca="false">EOMONTH(D71,0)</f>
        <v>37346</v>
      </c>
      <c r="F71" s="97" t="n">
        <f aca="false">(E71-D71)/365.25</f>
        <v>0.082135523613963</v>
      </c>
      <c r="G71" s="97" t="s">
        <v>66</v>
      </c>
      <c r="H71" s="95" t="n">
        <f aca="false">MATCH(G71,$G$2:$G$34,0)</f>
        <v>32</v>
      </c>
      <c r="I71" s="97" t="s">
        <v>2</v>
      </c>
      <c r="J71" s="95" t="n">
        <f aca="false">MATCH(I71,$I$2:$I$22,0)</f>
        <v>1</v>
      </c>
      <c r="K71" s="98" t="s">
        <v>3</v>
      </c>
      <c r="L71" s="95" t="n">
        <f aca="false">MATCH(K71,$K$2:$K$9,0)</f>
        <v>1</v>
      </c>
      <c r="M71" s="99" t="n">
        <v>9</v>
      </c>
      <c r="N71" s="100" t="n">
        <v>1</v>
      </c>
      <c r="O71" s="100" t="s">
        <v>10</v>
      </c>
      <c r="P71" s="95" t="n">
        <f aca="false">MATCH(O71,$O$2:$O$5,0)</f>
        <v>2</v>
      </c>
      <c r="Q71" s="95" t="n">
        <f aca="false">MATCH(R71,$R$2:$R$3,0)</f>
        <v>1</v>
      </c>
      <c r="R71" s="100" t="s">
        <v>5</v>
      </c>
      <c r="S71" s="101"/>
      <c r="T71" s="87" t="n">
        <v>6696</v>
      </c>
      <c r="U71" s="87" t="n">
        <v>6081.46247626211</v>
      </c>
      <c r="V71" s="88" t="n">
        <v>37.7795735437383</v>
      </c>
      <c r="W71" s="88" t="n">
        <v>41.7795739052116</v>
      </c>
      <c r="X71" s="89" t="n">
        <v>229755.058875429</v>
      </c>
      <c r="Y71" s="90" t="n">
        <v>254080.910978764</v>
      </c>
      <c r="AA71" s="102" t="n">
        <f aca="false">U71</f>
        <v>6081.46247626211</v>
      </c>
      <c r="AB71" s="107" t="n">
        <v>42.1</v>
      </c>
      <c r="AC71" s="104" t="n">
        <f aca="false">$AD$49</f>
        <v>40</v>
      </c>
      <c r="AD71" s="105" t="n">
        <f aca="false">(AC71-AB71)*AA71</f>
        <v>-12771.0712001504</v>
      </c>
      <c r="AE71" s="89" t="n">
        <f aca="false">IF(AD71&lt;0,AD71,0)</f>
        <v>-12771.0712001504</v>
      </c>
      <c r="AF71" s="89" t="n">
        <f aca="false">IF(AD71&gt;0,AD71,0)</f>
        <v>0</v>
      </c>
      <c r="AG71" s="106"/>
    </row>
    <row r="72" customFormat="false" ht="12.75" hidden="false" customHeight="false" outlineLevel="0" collapsed="false">
      <c r="A72" s="93" t="n">
        <f aca="false">A71+1</f>
        <v>18</v>
      </c>
      <c r="B72" s="94" t="s">
        <v>6</v>
      </c>
      <c r="C72" s="95" t="n">
        <f aca="false">MATCH(B72,$B$2:$B$3,0)</f>
        <v>2</v>
      </c>
      <c r="D72" s="96" t="n">
        <f aca="false">E71+1</f>
        <v>37347</v>
      </c>
      <c r="E72" s="96" t="n">
        <f aca="false">EOMONTH(D72,0)</f>
        <v>37376</v>
      </c>
      <c r="F72" s="97" t="n">
        <f aca="false">(E72-D72)/365.25</f>
        <v>0.0793976728268309</v>
      </c>
      <c r="G72" s="97" t="s">
        <v>66</v>
      </c>
      <c r="H72" s="95" t="n">
        <f aca="false">MATCH(G72,$G$2:$G$34,0)</f>
        <v>32</v>
      </c>
      <c r="I72" s="97" t="s">
        <v>2</v>
      </c>
      <c r="J72" s="95" t="n">
        <f aca="false">MATCH(I72,$I$2:$I$22,0)</f>
        <v>1</v>
      </c>
      <c r="K72" s="98" t="s">
        <v>3</v>
      </c>
      <c r="L72" s="95" t="n">
        <f aca="false">MATCH(K72,$K$2:$K$9,0)</f>
        <v>1</v>
      </c>
      <c r="M72" s="99" t="n">
        <v>9</v>
      </c>
      <c r="N72" s="100" t="n">
        <v>1</v>
      </c>
      <c r="O72" s="100" t="s">
        <v>10</v>
      </c>
      <c r="P72" s="95" t="n">
        <f aca="false">MATCH(O72,$O$2:$O$5,0)</f>
        <v>2</v>
      </c>
      <c r="Q72" s="95" t="n">
        <f aca="false">MATCH(R72,$R$2:$R$3,0)</f>
        <v>1</v>
      </c>
      <c r="R72" s="100" t="s">
        <v>5</v>
      </c>
      <c r="S72" s="101"/>
      <c r="T72" s="87" t="n">
        <v>6480</v>
      </c>
      <c r="U72" s="87" t="n">
        <v>5854.54146887062</v>
      </c>
      <c r="V72" s="88" t="n">
        <v>36.7955555555556</v>
      </c>
      <c r="W72" s="88" t="n">
        <v>40.7955555555555</v>
      </c>
      <c r="X72" s="89" t="n">
        <v>215421.105870133</v>
      </c>
      <c r="Y72" s="90" t="n">
        <v>238839.271745615</v>
      </c>
      <c r="AA72" s="102" t="n">
        <f aca="false">U72</f>
        <v>5854.54146887062</v>
      </c>
      <c r="AB72" s="108" t="n">
        <f aca="false">CHOOSE($AB$48,V72,W72)+$AB$49</f>
        <v>45.7955555555555</v>
      </c>
      <c r="AC72" s="104" t="n">
        <f aca="false">$AD$49</f>
        <v>40</v>
      </c>
      <c r="AD72" s="105" t="n">
        <f aca="false">(AC72-AB72)*AA72</f>
        <v>-33930.3203351435</v>
      </c>
      <c r="AE72" s="89" t="n">
        <f aca="false">IF(AD72&lt;0,AD72,0)</f>
        <v>-33930.3203351435</v>
      </c>
      <c r="AF72" s="89" t="n">
        <f aca="false">IF(AD72&gt;0,AD72,0)</f>
        <v>0</v>
      </c>
    </row>
    <row r="73" customFormat="false" ht="12.75" hidden="false" customHeight="false" outlineLevel="0" collapsed="false">
      <c r="A73" s="93" t="n">
        <f aca="false">A72+1</f>
        <v>19</v>
      </c>
      <c r="B73" s="94" t="s">
        <v>6</v>
      </c>
      <c r="C73" s="95" t="n">
        <f aca="false">MATCH(B73,$B$2:$B$3,0)</f>
        <v>2</v>
      </c>
      <c r="D73" s="96" t="n">
        <f aca="false">E72+1</f>
        <v>37377</v>
      </c>
      <c r="E73" s="96" t="n">
        <f aca="false">EOMONTH(D73,0)</f>
        <v>37407</v>
      </c>
      <c r="F73" s="97" t="n">
        <f aca="false">(E73-D73)/365.25</f>
        <v>0.082135523613963</v>
      </c>
      <c r="G73" s="97" t="s">
        <v>66</v>
      </c>
      <c r="H73" s="95" t="n">
        <f aca="false">MATCH(G73,$G$2:$G$34,0)</f>
        <v>32</v>
      </c>
      <c r="I73" s="97" t="s">
        <v>2</v>
      </c>
      <c r="J73" s="95" t="n">
        <f aca="false">MATCH(I73,$I$2:$I$22,0)</f>
        <v>1</v>
      </c>
      <c r="K73" s="98" t="s">
        <v>3</v>
      </c>
      <c r="L73" s="95" t="n">
        <f aca="false">MATCH(K73,$K$2:$K$9,0)</f>
        <v>1</v>
      </c>
      <c r="M73" s="99" t="n">
        <v>9</v>
      </c>
      <c r="N73" s="100" t="n">
        <v>1</v>
      </c>
      <c r="O73" s="100" t="s">
        <v>10</v>
      </c>
      <c r="P73" s="95" t="n">
        <f aca="false">MATCH(O73,$O$2:$O$5,0)</f>
        <v>2</v>
      </c>
      <c r="Q73" s="95" t="n">
        <f aca="false">MATCH(R73,$R$2:$R$3,0)</f>
        <v>1</v>
      </c>
      <c r="R73" s="100" t="s">
        <v>5</v>
      </c>
      <c r="S73" s="101"/>
      <c r="T73" s="87" t="n">
        <v>6696</v>
      </c>
      <c r="U73" s="87" t="n">
        <v>6017.18370315058</v>
      </c>
      <c r="V73" s="88" t="n">
        <v>37.1440834501738</v>
      </c>
      <c r="W73" s="88" t="n">
        <v>41.1440832117552</v>
      </c>
      <c r="X73" s="89" t="n">
        <v>223502.773604851</v>
      </c>
      <c r="Y73" s="90" t="n">
        <v>247571.506982845</v>
      </c>
      <c r="AA73" s="102" t="n">
        <f aca="false">U73</f>
        <v>6017.18370315058</v>
      </c>
      <c r="AB73" s="108" t="n">
        <f aca="false">CHOOSE($AB$48,V73,W73)+$AB$49</f>
        <v>46.1440832117552</v>
      </c>
      <c r="AC73" s="104" t="n">
        <f aca="false">$AD$49</f>
        <v>40</v>
      </c>
      <c r="AD73" s="105" t="n">
        <f aca="false">(AC73-AB73)*AA73</f>
        <v>-36970.0773725747</v>
      </c>
      <c r="AE73" s="89" t="n">
        <f aca="false">IF(AD73&lt;0,AD73,0)</f>
        <v>-36970.0773725747</v>
      </c>
      <c r="AF73" s="89" t="n">
        <f aca="false">IF(AD73&gt;0,AD73,0)</f>
        <v>0</v>
      </c>
    </row>
    <row r="74" customFormat="false" ht="12.75" hidden="false" customHeight="false" outlineLevel="0" collapsed="false">
      <c r="A74" s="93" t="n">
        <f aca="false">A73+1</f>
        <v>20</v>
      </c>
      <c r="B74" s="94" t="s">
        <v>6</v>
      </c>
      <c r="C74" s="95" t="n">
        <f aca="false">MATCH(B74,$B$2:$B$3,0)</f>
        <v>2</v>
      </c>
      <c r="D74" s="96" t="n">
        <f aca="false">E73+1</f>
        <v>37408</v>
      </c>
      <c r="E74" s="96" t="n">
        <f aca="false">EOMONTH(D74,0)</f>
        <v>37437</v>
      </c>
      <c r="F74" s="97" t="n">
        <f aca="false">(E74-D74)/365.25</f>
        <v>0.0793976728268309</v>
      </c>
      <c r="G74" s="97" t="s">
        <v>66</v>
      </c>
      <c r="H74" s="95" t="n">
        <f aca="false">MATCH(G74,$G$2:$G$34,0)</f>
        <v>32</v>
      </c>
      <c r="I74" s="97" t="s">
        <v>2</v>
      </c>
      <c r="J74" s="95" t="n">
        <f aca="false">MATCH(I74,$I$2:$I$22,0)</f>
        <v>1</v>
      </c>
      <c r="K74" s="98" t="s">
        <v>3</v>
      </c>
      <c r="L74" s="95" t="n">
        <f aca="false">MATCH(K74,$K$2:$K$9,0)</f>
        <v>1</v>
      </c>
      <c r="M74" s="99" t="n">
        <v>9</v>
      </c>
      <c r="N74" s="100" t="n">
        <v>1</v>
      </c>
      <c r="O74" s="100" t="s">
        <v>10</v>
      </c>
      <c r="P74" s="95" t="n">
        <f aca="false">MATCH(O74,$O$2:$O$5,0)</f>
        <v>2</v>
      </c>
      <c r="Q74" s="95" t="n">
        <f aca="false">MATCH(R74,$R$2:$R$3,0)</f>
        <v>1</v>
      </c>
      <c r="R74" s="100" t="s">
        <v>5</v>
      </c>
      <c r="S74" s="101"/>
      <c r="T74" s="87" t="n">
        <v>6480</v>
      </c>
      <c r="U74" s="87" t="n">
        <v>5792.9054026824</v>
      </c>
      <c r="V74" s="88" t="n">
        <v>50.722226183282</v>
      </c>
      <c r="W74" s="88" t="n">
        <v>54.7222264217006</v>
      </c>
      <c r="X74" s="89" t="n">
        <v>293829.058093213</v>
      </c>
      <c r="Y74" s="90" t="n">
        <v>317000.681085079</v>
      </c>
      <c r="AA74" s="102" t="n">
        <f aca="false">U74</f>
        <v>5792.9054026824</v>
      </c>
      <c r="AB74" s="108" t="n">
        <f aca="false">CHOOSE($AB$48,V74,W74)+$AB$49</f>
        <v>59.7222264217006</v>
      </c>
      <c r="AC74" s="104" t="n">
        <f aca="false">$AD$49</f>
        <v>40</v>
      </c>
      <c r="AD74" s="105" t="n">
        <f aca="false">(AC74-AB74)*AA74</f>
        <v>-114248.991991195</v>
      </c>
      <c r="AE74" s="89" t="n">
        <f aca="false">IF(AD74&lt;0,AD74,0)</f>
        <v>-114248.991991195</v>
      </c>
      <c r="AF74" s="89" t="n">
        <f aca="false">IF(AD74&gt;0,AD74,0)</f>
        <v>0</v>
      </c>
    </row>
    <row r="75" customFormat="false" ht="12.75" hidden="false" customHeight="false" outlineLevel="0" collapsed="false">
      <c r="A75" s="93" t="n">
        <f aca="false">A74+1</f>
        <v>21</v>
      </c>
      <c r="B75" s="94" t="s">
        <v>6</v>
      </c>
      <c r="C75" s="95" t="n">
        <f aca="false">MATCH(B75,$B$2:$B$3,0)</f>
        <v>2</v>
      </c>
      <c r="D75" s="96" t="n">
        <f aca="false">E74+1</f>
        <v>37438</v>
      </c>
      <c r="E75" s="96" t="n">
        <f aca="false">EOMONTH(D75,0)</f>
        <v>37468</v>
      </c>
      <c r="F75" s="97" t="n">
        <f aca="false">(E75-D75)/365.25</f>
        <v>0.082135523613963</v>
      </c>
      <c r="G75" s="97" t="s">
        <v>66</v>
      </c>
      <c r="H75" s="95" t="n">
        <f aca="false">MATCH(G75,$G$2:$G$34,0)</f>
        <v>32</v>
      </c>
      <c r="I75" s="97" t="s">
        <v>2</v>
      </c>
      <c r="J75" s="95" t="n">
        <f aca="false">MATCH(I75,$I$2:$I$22,0)</f>
        <v>1</v>
      </c>
      <c r="K75" s="98" t="s">
        <v>3</v>
      </c>
      <c r="L75" s="95" t="n">
        <f aca="false">MATCH(K75,$K$2:$K$9,0)</f>
        <v>1</v>
      </c>
      <c r="M75" s="99" t="n">
        <v>9</v>
      </c>
      <c r="N75" s="100" t="n">
        <v>1</v>
      </c>
      <c r="O75" s="100" t="s">
        <v>10</v>
      </c>
      <c r="P75" s="95" t="n">
        <f aca="false">MATCH(O75,$O$2:$O$5,0)</f>
        <v>2</v>
      </c>
      <c r="Q75" s="95" t="n">
        <f aca="false">MATCH(R75,$R$2:$R$3,0)</f>
        <v>1</v>
      </c>
      <c r="R75" s="100" t="s">
        <v>5</v>
      </c>
      <c r="S75" s="101"/>
      <c r="T75" s="87" t="n">
        <v>6696</v>
      </c>
      <c r="U75" s="87" t="n">
        <v>5953.84206174821</v>
      </c>
      <c r="V75" s="88" t="n">
        <v>75.2043082063557</v>
      </c>
      <c r="W75" s="88" t="n">
        <v>79.2043085639836</v>
      </c>
      <c r="X75" s="89" t="n">
        <v>447754.573423677</v>
      </c>
      <c r="Y75" s="90" t="n">
        <v>471569.943799929</v>
      </c>
      <c r="AA75" s="102" t="n">
        <f aca="false">U75</f>
        <v>5953.84206174821</v>
      </c>
      <c r="AB75" s="108" t="n">
        <f aca="false">CHOOSE($AB$48,V75,W75)+$AB$49</f>
        <v>84.2043085639836</v>
      </c>
      <c r="AC75" s="104" t="n">
        <f aca="false">$AD$49</f>
        <v>40</v>
      </c>
      <c r="AD75" s="105" t="n">
        <f aca="false">(AC75-AB75)*AA75</f>
        <v>-263185.471638742</v>
      </c>
      <c r="AE75" s="89" t="n">
        <f aca="false">IF(AD75&lt;0,AD75,0)</f>
        <v>-263185.471638742</v>
      </c>
      <c r="AF75" s="89" t="n">
        <f aca="false">IF(AD75&gt;0,AD75,0)</f>
        <v>0</v>
      </c>
    </row>
    <row r="76" customFormat="false" ht="12.75" hidden="false" customHeight="false" outlineLevel="0" collapsed="false">
      <c r="A76" s="93" t="n">
        <f aca="false">A75+1</f>
        <v>22</v>
      </c>
      <c r="B76" s="94" t="s">
        <v>6</v>
      </c>
      <c r="C76" s="95" t="n">
        <f aca="false">MATCH(B76,$B$2:$B$3,0)</f>
        <v>2</v>
      </c>
      <c r="D76" s="96" t="n">
        <f aca="false">E75+1</f>
        <v>37469</v>
      </c>
      <c r="E76" s="96" t="n">
        <f aca="false">EOMONTH(D76,0)</f>
        <v>37499</v>
      </c>
      <c r="F76" s="97" t="n">
        <f aca="false">(E76-D76)/365.25</f>
        <v>0.082135523613963</v>
      </c>
      <c r="G76" s="97" t="s">
        <v>66</v>
      </c>
      <c r="H76" s="95" t="n">
        <f aca="false">MATCH(G76,$G$2:$G$34,0)</f>
        <v>32</v>
      </c>
      <c r="I76" s="97" t="s">
        <v>2</v>
      </c>
      <c r="J76" s="95" t="n">
        <f aca="false">MATCH(I76,$I$2:$I$22,0)</f>
        <v>1</v>
      </c>
      <c r="K76" s="98" t="s">
        <v>3</v>
      </c>
      <c r="L76" s="95" t="n">
        <f aca="false">MATCH(K76,$K$2:$K$9,0)</f>
        <v>1</v>
      </c>
      <c r="M76" s="99" t="n">
        <v>9</v>
      </c>
      <c r="N76" s="100" t="n">
        <v>1</v>
      </c>
      <c r="O76" s="100" t="s">
        <v>10</v>
      </c>
      <c r="P76" s="95" t="n">
        <f aca="false">MATCH(O76,$O$2:$O$5,0)</f>
        <v>2</v>
      </c>
      <c r="Q76" s="95" t="n">
        <f aca="false">MATCH(R76,$R$2:$R$3,0)</f>
        <v>1</v>
      </c>
      <c r="R76" s="100" t="s">
        <v>5</v>
      </c>
      <c r="S76" s="101"/>
      <c r="T76" s="87" t="n">
        <v>6696</v>
      </c>
      <c r="U76" s="87" t="n">
        <v>5921.70709540942</v>
      </c>
      <c r="V76" s="88" t="n">
        <v>79.5042987759139</v>
      </c>
      <c r="W76" s="88" t="n">
        <v>83.5042986605501</v>
      </c>
      <c r="X76" s="89" t="n">
        <v>470801.17017688</v>
      </c>
      <c r="Y76" s="90" t="n">
        <v>494487.997875367</v>
      </c>
      <c r="AA76" s="102" t="n">
        <f aca="false">U76</f>
        <v>5921.70709540942</v>
      </c>
      <c r="AB76" s="108" t="n">
        <f aca="false">CHOOSE($AB$48,V76,W76)+$AB$49</f>
        <v>88.5042986605501</v>
      </c>
      <c r="AC76" s="104" t="n">
        <f aca="false">$AD$49</f>
        <v>40</v>
      </c>
      <c r="AD76" s="105" t="n">
        <f aca="false">(AC76-AB76)*AA76</f>
        <v>-287228.249536037</v>
      </c>
      <c r="AE76" s="89" t="n">
        <f aca="false">IF(AD76&lt;0,AD76,0)</f>
        <v>-287228.249536037</v>
      </c>
      <c r="AF76" s="89" t="n">
        <f aca="false">IF(AD76&gt;0,AD76,0)</f>
        <v>0</v>
      </c>
    </row>
    <row r="77" customFormat="false" ht="12.75" hidden="false" customHeight="false" outlineLevel="0" collapsed="false">
      <c r="A77" s="93" t="n">
        <f aca="false">A76+1</f>
        <v>23</v>
      </c>
      <c r="B77" s="94" t="s">
        <v>6</v>
      </c>
      <c r="C77" s="95" t="n">
        <f aca="false">MATCH(B77,$B$2:$B$3,0)</f>
        <v>2</v>
      </c>
      <c r="D77" s="96" t="n">
        <f aca="false">E76+1</f>
        <v>37500</v>
      </c>
      <c r="E77" s="96" t="n">
        <f aca="false">EOMONTH(D77,0)</f>
        <v>37529</v>
      </c>
      <c r="F77" s="97" t="n">
        <f aca="false">(E77-D77)/365.25</f>
        <v>0.0793976728268309</v>
      </c>
      <c r="G77" s="97" t="s">
        <v>66</v>
      </c>
      <c r="H77" s="95" t="n">
        <f aca="false">MATCH(G77,$G$2:$G$34,0)</f>
        <v>32</v>
      </c>
      <c r="I77" s="97" t="s">
        <v>2</v>
      </c>
      <c r="J77" s="95" t="n">
        <f aca="false">MATCH(I77,$I$2:$I$22,0)</f>
        <v>1</v>
      </c>
      <c r="K77" s="98" t="s">
        <v>3</v>
      </c>
      <c r="L77" s="95" t="n">
        <f aca="false">MATCH(K77,$K$2:$K$9,0)</f>
        <v>1</v>
      </c>
      <c r="M77" s="99" t="n">
        <v>9</v>
      </c>
      <c r="N77" s="100" t="n">
        <v>1</v>
      </c>
      <c r="O77" s="100" t="s">
        <v>10</v>
      </c>
      <c r="P77" s="95" t="n">
        <f aca="false">MATCH(O77,$O$2:$O$5,0)</f>
        <v>2</v>
      </c>
      <c r="Q77" s="95" t="n">
        <f aca="false">MATCH(R77,$R$2:$R$3,0)</f>
        <v>1</v>
      </c>
      <c r="R77" s="100" t="s">
        <v>5</v>
      </c>
      <c r="S77" s="101"/>
      <c r="T77" s="87" t="n">
        <v>6480</v>
      </c>
      <c r="U77" s="87" t="n">
        <v>5700.79794425255</v>
      </c>
      <c r="V77" s="88" t="n">
        <v>71.114895046521</v>
      </c>
      <c r="W77" s="88" t="n">
        <v>75.114895046521</v>
      </c>
      <c r="X77" s="89" t="n">
        <v>405411.647486943</v>
      </c>
      <c r="Y77" s="90" t="n">
        <v>428214.839263953</v>
      </c>
      <c r="AA77" s="102" t="n">
        <f aca="false">U77</f>
        <v>5700.79794425255</v>
      </c>
      <c r="AB77" s="108" t="n">
        <f aca="false">CHOOSE($AB$48,V77,W77)+$AB$49</f>
        <v>80.114895046521</v>
      </c>
      <c r="AC77" s="104" t="n">
        <f aca="false">$AD$49</f>
        <v>40</v>
      </c>
      <c r="AD77" s="105" t="n">
        <f aca="false">(AC77-AB77)*AA77</f>
        <v>-228686.911215114</v>
      </c>
      <c r="AE77" s="89" t="n">
        <f aca="false">IF(AD77&lt;0,AD77,0)</f>
        <v>-228686.911215114</v>
      </c>
      <c r="AF77" s="89" t="n">
        <f aca="false">IF(AD77&gt;0,AD77,0)</f>
        <v>0</v>
      </c>
    </row>
    <row r="78" customFormat="false" ht="12.75" hidden="false" customHeight="false" outlineLevel="0" collapsed="false">
      <c r="A78" s="93" t="n">
        <f aca="false">A77+1</f>
        <v>24</v>
      </c>
      <c r="B78" s="94" t="s">
        <v>6</v>
      </c>
      <c r="C78" s="95" t="n">
        <f aca="false">MATCH(B78,$B$2:$B$3,0)</f>
        <v>2</v>
      </c>
      <c r="D78" s="96" t="n">
        <f aca="false">E77+1</f>
        <v>37530</v>
      </c>
      <c r="E78" s="96" t="n">
        <f aca="false">EOMONTH(D78,0)</f>
        <v>37560</v>
      </c>
      <c r="F78" s="97" t="n">
        <f aca="false">(E78-D78)/365.25</f>
        <v>0.082135523613963</v>
      </c>
      <c r="G78" s="97" t="s">
        <v>66</v>
      </c>
      <c r="H78" s="95" t="n">
        <f aca="false">MATCH(G78,$G$2:$G$34,0)</f>
        <v>32</v>
      </c>
      <c r="I78" s="97" t="s">
        <v>2</v>
      </c>
      <c r="J78" s="95" t="n">
        <f aca="false">MATCH(I78,$I$2:$I$22,0)</f>
        <v>1</v>
      </c>
      <c r="K78" s="98" t="s">
        <v>3</v>
      </c>
      <c r="L78" s="95" t="n">
        <f aca="false">MATCH(K78,$K$2:$K$9,0)</f>
        <v>1</v>
      </c>
      <c r="M78" s="99" t="n">
        <v>9</v>
      </c>
      <c r="N78" s="100" t="n">
        <v>1</v>
      </c>
      <c r="O78" s="100" t="s">
        <v>10</v>
      </c>
      <c r="P78" s="95" t="n">
        <f aca="false">MATCH(O78,$O$2:$O$5,0)</f>
        <v>2</v>
      </c>
      <c r="Q78" s="95" t="n">
        <f aca="false">MATCH(R78,$R$2:$R$3,0)</f>
        <v>1</v>
      </c>
      <c r="R78" s="100" t="s">
        <v>5</v>
      </c>
      <c r="S78" s="101"/>
      <c r="T78" s="87" t="n">
        <v>6696</v>
      </c>
      <c r="U78" s="87" t="n">
        <v>5859.01646172303</v>
      </c>
      <c r="V78" s="88" t="n">
        <v>44.6520802993806</v>
      </c>
      <c r="W78" s="88" t="n">
        <v>48.6520807762178</v>
      </c>
      <c r="X78" s="89" t="n">
        <v>261617.27352425</v>
      </c>
      <c r="Y78" s="90" t="n">
        <v>285053.342164939</v>
      </c>
      <c r="AA78" s="102" t="n">
        <f aca="false">U78</f>
        <v>5859.01646172303</v>
      </c>
      <c r="AB78" s="108" t="n">
        <f aca="false">CHOOSE($AB$48,V78,W78)+$AB$49</f>
        <v>53.6520807762178</v>
      </c>
      <c r="AC78" s="104" t="n">
        <f aca="false">$AD$49</f>
        <v>40</v>
      </c>
      <c r="AD78" s="105" t="n">
        <f aca="false">(AC78-AB78)*AA78</f>
        <v>-79987.7660046324</v>
      </c>
      <c r="AE78" s="89" t="n">
        <f aca="false">IF(AD78&lt;0,AD78,0)</f>
        <v>-79987.7660046324</v>
      </c>
      <c r="AF78" s="89" t="n">
        <f aca="false">IF(AD78&gt;0,AD78,0)</f>
        <v>0</v>
      </c>
    </row>
    <row r="79" customFormat="false" ht="12.75" hidden="false" customHeight="false" outlineLevel="0" collapsed="false">
      <c r="A79" s="93" t="n">
        <f aca="false">A78+1</f>
        <v>25</v>
      </c>
      <c r="B79" s="94" t="s">
        <v>6</v>
      </c>
      <c r="C79" s="95" t="n">
        <f aca="false">MATCH(B79,$B$2:$B$3,0)</f>
        <v>2</v>
      </c>
      <c r="D79" s="96" t="n">
        <f aca="false">E78+1</f>
        <v>37561</v>
      </c>
      <c r="E79" s="96" t="n">
        <f aca="false">EOMONTH(D79,0)</f>
        <v>37590</v>
      </c>
      <c r="F79" s="97" t="n">
        <f aca="false">(E79-D79)/365.25</f>
        <v>0.0793976728268309</v>
      </c>
      <c r="G79" s="97" t="s">
        <v>66</v>
      </c>
      <c r="H79" s="95" t="n">
        <f aca="false">MATCH(G79,$G$2:$G$34,0)</f>
        <v>32</v>
      </c>
      <c r="I79" s="97" t="s">
        <v>2</v>
      </c>
      <c r="J79" s="95" t="n">
        <f aca="false">MATCH(I79,$I$2:$I$22,0)</f>
        <v>1</v>
      </c>
      <c r="K79" s="98" t="s">
        <v>3</v>
      </c>
      <c r="L79" s="95" t="n">
        <f aca="false">MATCH(K79,$K$2:$K$9,0)</f>
        <v>1</v>
      </c>
      <c r="M79" s="99" t="n">
        <v>9</v>
      </c>
      <c r="N79" s="100" t="n">
        <v>1</v>
      </c>
      <c r="O79" s="100" t="s">
        <v>10</v>
      </c>
      <c r="P79" s="95" t="n">
        <f aca="false">MATCH(O79,$O$2:$O$5,0)</f>
        <v>2</v>
      </c>
      <c r="Q79" s="95" t="n">
        <f aca="false">MATCH(R79,$R$2:$R$3,0)</f>
        <v>1</v>
      </c>
      <c r="R79" s="100" t="s">
        <v>5</v>
      </c>
      <c r="S79" s="101"/>
      <c r="T79" s="87" t="n">
        <v>6480</v>
      </c>
      <c r="U79" s="87" t="n">
        <v>5640.33225216199</v>
      </c>
      <c r="V79" s="88" t="n">
        <v>37.3478201771324</v>
      </c>
      <c r="W79" s="88" t="n">
        <v>41.3478203559463</v>
      </c>
      <c r="X79" s="89" t="n">
        <v>210654.114693026</v>
      </c>
      <c r="Y79" s="90" t="n">
        <v>233215.444710244</v>
      </c>
      <c r="AA79" s="102" t="n">
        <f aca="false">U79</f>
        <v>5640.33225216199</v>
      </c>
      <c r="AB79" s="108" t="n">
        <f aca="false">CHOOSE($AB$48,V79,W79)+$AB$49</f>
        <v>46.3478203559463</v>
      </c>
      <c r="AC79" s="104" t="n">
        <f aca="false">$AD$49</f>
        <v>40</v>
      </c>
      <c r="AD79" s="105" t="n">
        <f aca="false">(AC79-AB79)*AA79</f>
        <v>-35803.8158845745</v>
      </c>
      <c r="AE79" s="89" t="n">
        <f aca="false">IF(AD79&lt;0,AD79,0)</f>
        <v>-35803.8158845745</v>
      </c>
      <c r="AF79" s="89" t="n">
        <f aca="false">IF(AD79&gt;0,AD79,0)</f>
        <v>0</v>
      </c>
    </row>
    <row r="80" customFormat="false" ht="12.75" hidden="false" customHeight="false" outlineLevel="0" collapsed="false">
      <c r="A80" s="93" t="n">
        <f aca="false">A79+1</f>
        <v>26</v>
      </c>
      <c r="B80" s="94" t="s">
        <v>6</v>
      </c>
      <c r="C80" s="95" t="n">
        <f aca="false">MATCH(B80,$B$2:$B$3,0)</f>
        <v>2</v>
      </c>
      <c r="D80" s="96" t="n">
        <f aca="false">E79+1</f>
        <v>37591</v>
      </c>
      <c r="E80" s="96" t="n">
        <f aca="false">EOMONTH(D80,0)</f>
        <v>37621</v>
      </c>
      <c r="F80" s="97" t="n">
        <f aca="false">(E80-D80)/365.25</f>
        <v>0.082135523613963</v>
      </c>
      <c r="G80" s="97" t="s">
        <v>66</v>
      </c>
      <c r="H80" s="95" t="n">
        <f aca="false">MATCH(G80,$G$2:$G$34,0)</f>
        <v>32</v>
      </c>
      <c r="I80" s="97" t="s">
        <v>2</v>
      </c>
      <c r="J80" s="95" t="n">
        <f aca="false">MATCH(I80,$I$2:$I$22,0)</f>
        <v>1</v>
      </c>
      <c r="K80" s="98" t="s">
        <v>3</v>
      </c>
      <c r="L80" s="95" t="n">
        <f aca="false">MATCH(K80,$K$2:$K$9,0)</f>
        <v>1</v>
      </c>
      <c r="M80" s="99" t="n">
        <v>9</v>
      </c>
      <c r="N80" s="100" t="n">
        <v>1</v>
      </c>
      <c r="O80" s="100" t="s">
        <v>10</v>
      </c>
      <c r="P80" s="95" t="n">
        <f aca="false">MATCH(O80,$O$2:$O$5,0)</f>
        <v>2</v>
      </c>
      <c r="Q80" s="95" t="n">
        <f aca="false">MATCH(R80,$R$2:$R$3,0)</f>
        <v>1</v>
      </c>
      <c r="R80" s="100" t="s">
        <v>5</v>
      </c>
      <c r="S80" s="101"/>
      <c r="T80" s="87" t="n">
        <v>6696</v>
      </c>
      <c r="U80" s="87" t="n">
        <v>5796.81991566222</v>
      </c>
      <c r="V80" s="88" t="n">
        <v>37.0757306947001</v>
      </c>
      <c r="W80" s="88" t="n">
        <v>41.0757306600909</v>
      </c>
      <c r="X80" s="89" t="n">
        <v>214921.334078767</v>
      </c>
      <c r="Y80" s="90" t="n">
        <v>238108.613540792</v>
      </c>
      <c r="AA80" s="102" t="n">
        <f aca="false">U80</f>
        <v>5796.81991566222</v>
      </c>
      <c r="AB80" s="108" t="n">
        <f aca="false">CHOOSE($AB$48,V80,W80)+$AB$49</f>
        <v>46.0757306600909</v>
      </c>
      <c r="AC80" s="104" t="n">
        <f aca="false">$AD$49</f>
        <v>40</v>
      </c>
      <c r="AD80" s="105" t="n">
        <f aca="false">(AC80-AB80)*AA80</f>
        <v>-35219.9164926147</v>
      </c>
      <c r="AE80" s="89" t="n">
        <f aca="false">IF(AD80&lt;0,AD80,0)</f>
        <v>-35219.9164926147</v>
      </c>
      <c r="AF80" s="89" t="n">
        <f aca="false">IF(AD80&gt;0,AD80,0)</f>
        <v>0</v>
      </c>
    </row>
    <row r="81" customFormat="false" ht="12.75" hidden="false" customHeight="false" outlineLevel="0" collapsed="false">
      <c r="A81" s="93" t="n">
        <f aca="false">A80+1</f>
        <v>27</v>
      </c>
      <c r="B81" s="94" t="s">
        <v>6</v>
      </c>
      <c r="C81" s="95" t="n">
        <f aca="false">MATCH(B81,$B$2:$B$3,0)</f>
        <v>2</v>
      </c>
      <c r="D81" s="96" t="n">
        <f aca="false">E80+1</f>
        <v>37622</v>
      </c>
      <c r="E81" s="96" t="n">
        <f aca="false">EOMONTH(D81,0)</f>
        <v>37652</v>
      </c>
      <c r="F81" s="97" t="n">
        <f aca="false">(E81-D81)/365.25</f>
        <v>0.082135523613963</v>
      </c>
      <c r="G81" s="97" t="s">
        <v>66</v>
      </c>
      <c r="H81" s="95" t="n">
        <f aca="false">MATCH(G81,$G$2:$G$34,0)</f>
        <v>32</v>
      </c>
      <c r="I81" s="97" t="s">
        <v>2</v>
      </c>
      <c r="J81" s="95" t="n">
        <f aca="false">MATCH(I81,$I$2:$I$22,0)</f>
        <v>1</v>
      </c>
      <c r="K81" s="98" t="s">
        <v>3</v>
      </c>
      <c r="L81" s="95" t="n">
        <f aca="false">MATCH(K81,$K$2:$K$9,0)</f>
        <v>1</v>
      </c>
      <c r="M81" s="99" t="n">
        <v>9</v>
      </c>
      <c r="N81" s="100" t="n">
        <v>1</v>
      </c>
      <c r="O81" s="100" t="s">
        <v>10</v>
      </c>
      <c r="P81" s="95" t="n">
        <f aca="false">MATCH(O81,$O$2:$O$5,0)</f>
        <v>2</v>
      </c>
      <c r="Q81" s="95" t="n">
        <f aca="false">MATCH(R81,$R$2:$R$3,0)</f>
        <v>1</v>
      </c>
      <c r="R81" s="100" t="s">
        <v>5</v>
      </c>
      <c r="S81" s="101"/>
      <c r="T81" s="87" t="n">
        <v>6696</v>
      </c>
      <c r="U81" s="87" t="n">
        <v>5765.3108582774</v>
      </c>
      <c r="V81" s="88" t="n">
        <v>32.397713830983</v>
      </c>
      <c r="W81" s="88" t="n">
        <v>36.3977137579192</v>
      </c>
      <c r="X81" s="89" t="n">
        <v>186782.89133313</v>
      </c>
      <c r="Y81" s="90" t="n">
        <v>209844.134345004</v>
      </c>
      <c r="AA81" s="102" t="n">
        <f aca="false">U81</f>
        <v>5765.3108582774</v>
      </c>
      <c r="AB81" s="108" t="n">
        <f aca="false">CHOOSE($AB$48,V81,W81)+$AB$49</f>
        <v>41.3977137579192</v>
      </c>
      <c r="AC81" s="104" t="n">
        <f aca="false">$AD$49</f>
        <v>40</v>
      </c>
      <c r="AD81" s="105" t="n">
        <f aca="false">(AC81-AB81)*AA81</f>
        <v>-8058.25430529539</v>
      </c>
      <c r="AE81" s="89" t="n">
        <f aca="false">IF(AD81&lt;0,AD81,0)</f>
        <v>-8058.25430529539</v>
      </c>
      <c r="AF81" s="89" t="n">
        <f aca="false">IF(AD81&gt;0,AD81,0)</f>
        <v>0</v>
      </c>
    </row>
    <row r="82" customFormat="false" ht="12.75" hidden="false" customHeight="false" outlineLevel="0" collapsed="false">
      <c r="A82" s="93" t="n">
        <f aca="false">A81+1</f>
        <v>28</v>
      </c>
      <c r="B82" s="94" t="s">
        <v>6</v>
      </c>
      <c r="C82" s="95" t="n">
        <f aca="false">MATCH(B82,$B$2:$B$3,0)</f>
        <v>2</v>
      </c>
      <c r="D82" s="96" t="n">
        <f aca="false">E81+1</f>
        <v>37653</v>
      </c>
      <c r="E82" s="96" t="n">
        <f aca="false">EOMONTH(D82,0)</f>
        <v>37680</v>
      </c>
      <c r="F82" s="97" t="n">
        <f aca="false">(E82-D82)/365.25</f>
        <v>0.0739219712525667</v>
      </c>
      <c r="G82" s="97" t="s">
        <v>66</v>
      </c>
      <c r="H82" s="95" t="n">
        <f aca="false">MATCH(G82,$G$2:$G$34,0)</f>
        <v>32</v>
      </c>
      <c r="I82" s="97" t="s">
        <v>2</v>
      </c>
      <c r="J82" s="95" t="n">
        <f aca="false">MATCH(I82,$I$2:$I$22,0)</f>
        <v>1</v>
      </c>
      <c r="K82" s="98" t="s">
        <v>3</v>
      </c>
      <c r="L82" s="95" t="n">
        <f aca="false">MATCH(K82,$K$2:$K$9,0)</f>
        <v>1</v>
      </c>
      <c r="M82" s="99" t="n">
        <v>9</v>
      </c>
      <c r="N82" s="100" t="n">
        <v>1</v>
      </c>
      <c r="O82" s="100" t="s">
        <v>10</v>
      </c>
      <c r="P82" s="95" t="n">
        <f aca="false">MATCH(O82,$O$2:$O$5,0)</f>
        <v>2</v>
      </c>
      <c r="Q82" s="95" t="n">
        <f aca="false">MATCH(R82,$R$2:$R$3,0)</f>
        <v>1</v>
      </c>
      <c r="R82" s="100" t="s">
        <v>5</v>
      </c>
      <c r="S82" s="101"/>
      <c r="T82" s="87" t="n">
        <v>6048</v>
      </c>
      <c r="U82" s="87" t="n">
        <v>5181.61071335568</v>
      </c>
      <c r="V82" s="88" t="n">
        <v>30.6183436009122</v>
      </c>
      <c r="W82" s="88" t="n">
        <v>34.618343473188</v>
      </c>
      <c r="X82" s="89" t="n">
        <v>158652.337227692</v>
      </c>
      <c r="Y82" s="90" t="n">
        <v>179378.779419298</v>
      </c>
      <c r="AA82" s="102" t="n">
        <f aca="false">U82</f>
        <v>5181.61071335568</v>
      </c>
      <c r="AB82" s="108" t="n">
        <f aca="false">CHOOSE($AB$48,V82,W82)+$AB$49</f>
        <v>39.618343473188</v>
      </c>
      <c r="AC82" s="104" t="n">
        <f aca="false">$AD$49</f>
        <v>40</v>
      </c>
      <c r="AD82" s="105" t="n">
        <f aca="false">(AC82-AB82)*AA82</f>
        <v>1977.59554815141</v>
      </c>
      <c r="AE82" s="89" t="n">
        <f aca="false">IF(AD82&lt;0,AD82,0)</f>
        <v>0</v>
      </c>
      <c r="AF82" s="89" t="n">
        <f aca="false">IF(AD82&gt;0,AD82,0)</f>
        <v>1977.59554815141</v>
      </c>
    </row>
    <row r="83" customFormat="false" ht="12.75" hidden="false" customHeight="false" outlineLevel="0" collapsed="false">
      <c r="A83" s="93" t="n">
        <f aca="false">A82+1</f>
        <v>29</v>
      </c>
      <c r="B83" s="94" t="s">
        <v>6</v>
      </c>
      <c r="C83" s="95" t="n">
        <f aca="false">MATCH(B83,$B$2:$B$3,0)</f>
        <v>2</v>
      </c>
      <c r="D83" s="96" t="n">
        <f aca="false">E82+1</f>
        <v>37681</v>
      </c>
      <c r="E83" s="96" t="n">
        <f aca="false">EOMONTH(D83,0)</f>
        <v>37711</v>
      </c>
      <c r="F83" s="97" t="n">
        <f aca="false">(E83-D83)/365.25</f>
        <v>0.082135523613963</v>
      </c>
      <c r="G83" s="97" t="s">
        <v>66</v>
      </c>
      <c r="H83" s="95" t="n">
        <f aca="false">MATCH(G83,$G$2:$G$34,0)</f>
        <v>32</v>
      </c>
      <c r="I83" s="97" t="s">
        <v>2</v>
      </c>
      <c r="J83" s="95" t="n">
        <f aca="false">MATCH(I83,$I$2:$I$22,0)</f>
        <v>1</v>
      </c>
      <c r="K83" s="98" t="s">
        <v>3</v>
      </c>
      <c r="L83" s="95" t="n">
        <f aca="false">MATCH(K83,$K$2:$K$9,0)</f>
        <v>1</v>
      </c>
      <c r="M83" s="99" t="n">
        <v>9</v>
      </c>
      <c r="N83" s="100" t="n">
        <v>1</v>
      </c>
      <c r="O83" s="100" t="s">
        <v>10</v>
      </c>
      <c r="P83" s="95" t="n">
        <f aca="false">MATCH(O83,$O$2:$O$5,0)</f>
        <v>2</v>
      </c>
      <c r="Q83" s="95" t="n">
        <f aca="false">MATCH(R83,$R$2:$R$3,0)</f>
        <v>1</v>
      </c>
      <c r="R83" s="100" t="s">
        <v>5</v>
      </c>
      <c r="S83" s="101"/>
      <c r="T83" s="87" t="n">
        <v>6696</v>
      </c>
      <c r="U83" s="87" t="n">
        <v>5705.37871027569</v>
      </c>
      <c r="V83" s="88" t="n">
        <v>30.2820049211196</v>
      </c>
      <c r="W83" s="88" t="n">
        <v>34.2820052825929</v>
      </c>
      <c r="X83" s="89" t="n">
        <v>172770.306181419</v>
      </c>
      <c r="Y83" s="90" t="n">
        <v>195591.823084864</v>
      </c>
      <c r="AA83" s="102" t="n">
        <f aca="false">U83</f>
        <v>5705.37871027569</v>
      </c>
      <c r="AB83" s="108" t="n">
        <f aca="false">CHOOSE($AB$48,V83,W83)+$AB$49</f>
        <v>39.2820052825929</v>
      </c>
      <c r="AC83" s="104" t="n">
        <f aca="false">$AD$49</f>
        <v>40</v>
      </c>
      <c r="AD83" s="105" t="n">
        <f aca="false">(AC83-AB83)*AA83</f>
        <v>4096.43177478493</v>
      </c>
      <c r="AE83" s="89" t="n">
        <f aca="false">IF(AD83&lt;0,AD83,0)</f>
        <v>0</v>
      </c>
      <c r="AF83" s="89" t="n">
        <f aca="false">IF(AD83&gt;0,AD83,0)</f>
        <v>4096.43177478493</v>
      </c>
    </row>
    <row r="84" customFormat="false" ht="12.75" hidden="false" customHeight="false" outlineLevel="0" collapsed="false">
      <c r="A84" s="93" t="n">
        <f aca="false">A83+1</f>
        <v>30</v>
      </c>
      <c r="B84" s="94" t="s">
        <v>6</v>
      </c>
      <c r="C84" s="95" t="n">
        <f aca="false">MATCH(B84,$B$2:$B$3,0)</f>
        <v>2</v>
      </c>
      <c r="D84" s="96" t="n">
        <f aca="false">E83+1</f>
        <v>37712</v>
      </c>
      <c r="E84" s="96" t="n">
        <f aca="false">EOMONTH(D84,0)</f>
        <v>37741</v>
      </c>
      <c r="F84" s="97" t="n">
        <f aca="false">(E84-D84)/365.25</f>
        <v>0.0793976728268309</v>
      </c>
      <c r="G84" s="97" t="s">
        <v>66</v>
      </c>
      <c r="H84" s="95" t="n">
        <f aca="false">MATCH(G84,$G$2:$G$34,0)</f>
        <v>32</v>
      </c>
      <c r="I84" s="97" t="s">
        <v>2</v>
      </c>
      <c r="J84" s="95" t="n">
        <f aca="false">MATCH(I84,$I$2:$I$22,0)</f>
        <v>1</v>
      </c>
      <c r="K84" s="98" t="s">
        <v>3</v>
      </c>
      <c r="L84" s="95" t="n">
        <f aca="false">MATCH(K84,$K$2:$K$9,0)</f>
        <v>1</v>
      </c>
      <c r="M84" s="99" t="n">
        <v>9</v>
      </c>
      <c r="N84" s="100" t="n">
        <v>1</v>
      </c>
      <c r="O84" s="100" t="s">
        <v>10</v>
      </c>
      <c r="P84" s="95" t="n">
        <f aca="false">MATCH(O84,$O$2:$O$5,0)</f>
        <v>2</v>
      </c>
      <c r="Q84" s="95" t="n">
        <f aca="false">MATCH(R84,$R$2:$R$3,0)</f>
        <v>1</v>
      </c>
      <c r="R84" s="100" t="s">
        <v>5</v>
      </c>
      <c r="S84" s="101"/>
      <c r="T84" s="87" t="n">
        <v>6480</v>
      </c>
      <c r="U84" s="87" t="n">
        <v>5492.17741136813</v>
      </c>
      <c r="V84" s="88" t="n">
        <v>29.5941622545998</v>
      </c>
      <c r="W84" s="88" t="n">
        <v>33.5941622545998</v>
      </c>
      <c r="X84" s="89" t="n">
        <v>162536.389443076</v>
      </c>
      <c r="Y84" s="90" t="n">
        <v>184505.099088549</v>
      </c>
      <c r="AA84" s="102" t="n">
        <f aca="false">U84</f>
        <v>5492.17741136813</v>
      </c>
      <c r="AB84" s="108" t="n">
        <f aca="false">CHOOSE($AB$48,V84,W84)+$AB$49</f>
        <v>38.5941622545998</v>
      </c>
      <c r="AC84" s="104" t="n">
        <f aca="false">$AD$49</f>
        <v>40</v>
      </c>
      <c r="AD84" s="105" t="n">
        <f aca="false">(AC84-AB84)*AA84</f>
        <v>7721.11030933547</v>
      </c>
      <c r="AE84" s="89" t="n">
        <f aca="false">IF(AD84&lt;0,AD84,0)</f>
        <v>0</v>
      </c>
      <c r="AF84" s="89" t="n">
        <f aca="false">IF(AD84&gt;0,AD84,0)</f>
        <v>7721.11030933547</v>
      </c>
    </row>
    <row r="85" customFormat="false" ht="12.75" hidden="false" customHeight="false" outlineLevel="0" collapsed="false">
      <c r="A85" s="93" t="n">
        <f aca="false">A84+1</f>
        <v>31</v>
      </c>
      <c r="B85" s="94" t="s">
        <v>6</v>
      </c>
      <c r="C85" s="95" t="n">
        <f aca="false">MATCH(B85,$B$2:$B$3,0)</f>
        <v>2</v>
      </c>
      <c r="D85" s="96" t="n">
        <f aca="false">E84+1</f>
        <v>37742</v>
      </c>
      <c r="E85" s="96" t="n">
        <f aca="false">EOMONTH(D85,0)</f>
        <v>37772</v>
      </c>
      <c r="F85" s="97" t="n">
        <f aca="false">(E85-D85)/365.25</f>
        <v>0.082135523613963</v>
      </c>
      <c r="G85" s="97" t="s">
        <v>66</v>
      </c>
      <c r="H85" s="95" t="n">
        <f aca="false">MATCH(G85,$G$2:$G$34,0)</f>
        <v>32</v>
      </c>
      <c r="I85" s="97" t="s">
        <v>2</v>
      </c>
      <c r="J85" s="95" t="n">
        <f aca="false">MATCH(I85,$I$2:$I$22,0)</f>
        <v>1</v>
      </c>
      <c r="K85" s="98" t="s">
        <v>3</v>
      </c>
      <c r="L85" s="95" t="n">
        <f aca="false">MATCH(K85,$K$2:$K$9,0)</f>
        <v>1</v>
      </c>
      <c r="M85" s="99" t="n">
        <v>9</v>
      </c>
      <c r="N85" s="100" t="n">
        <v>1</v>
      </c>
      <c r="O85" s="100" t="s">
        <v>10</v>
      </c>
      <c r="P85" s="95" t="n">
        <f aca="false">MATCH(O85,$O$2:$O$5,0)</f>
        <v>2</v>
      </c>
      <c r="Q85" s="95" t="n">
        <f aca="false">MATCH(R85,$R$2:$R$3,0)</f>
        <v>1</v>
      </c>
      <c r="R85" s="100" t="s">
        <v>5</v>
      </c>
      <c r="S85" s="101"/>
      <c r="T85" s="87" t="n">
        <v>6696</v>
      </c>
      <c r="U85" s="87" t="n">
        <v>5644.44678664907</v>
      </c>
      <c r="V85" s="88" t="n">
        <v>29.8494951257544</v>
      </c>
      <c r="W85" s="88" t="n">
        <v>33.8494948873358</v>
      </c>
      <c r="X85" s="89" t="n">
        <v>168483.886845661</v>
      </c>
      <c r="Y85" s="90" t="n">
        <v>191061.672646517</v>
      </c>
      <c r="AA85" s="102" t="n">
        <f aca="false">U85</f>
        <v>5644.44678664907</v>
      </c>
      <c r="AB85" s="108" t="n">
        <f aca="false">CHOOSE($AB$48,V85,W85)+$AB$49</f>
        <v>38.8494948873358</v>
      </c>
      <c r="AC85" s="104" t="n">
        <f aca="false">$AD$49</f>
        <v>40</v>
      </c>
      <c r="AD85" s="105" t="n">
        <f aca="false">(AC85-AB85)*AA85</f>
        <v>6493.96488620092</v>
      </c>
      <c r="AE85" s="89" t="n">
        <f aca="false">IF(AD85&lt;0,AD85,0)</f>
        <v>0</v>
      </c>
      <c r="AF85" s="89" t="n">
        <f aca="false">IF(AD85&gt;0,AD85,0)</f>
        <v>6493.96488620092</v>
      </c>
    </row>
    <row r="86" customFormat="false" ht="12.75" hidden="false" customHeight="false" outlineLevel="0" collapsed="false">
      <c r="A86" s="93" t="n">
        <f aca="false">A85+1</f>
        <v>32</v>
      </c>
      <c r="B86" s="94" t="s">
        <v>6</v>
      </c>
      <c r="C86" s="95" t="n">
        <f aca="false">MATCH(B86,$B$2:$B$3,0)</f>
        <v>2</v>
      </c>
      <c r="D86" s="96" t="n">
        <f aca="false">E85+1</f>
        <v>37773</v>
      </c>
      <c r="E86" s="96" t="n">
        <f aca="false">EOMONTH(D86,0)</f>
        <v>37802</v>
      </c>
      <c r="F86" s="97" t="n">
        <f aca="false">(E86-D86)/365.25</f>
        <v>0.0793976728268309</v>
      </c>
      <c r="G86" s="97" t="s">
        <v>66</v>
      </c>
      <c r="H86" s="95" t="n">
        <f aca="false">MATCH(G86,$G$2:$G$34,0)</f>
        <v>32</v>
      </c>
      <c r="I86" s="97" t="s">
        <v>2</v>
      </c>
      <c r="J86" s="95" t="n">
        <f aca="false">MATCH(I86,$I$2:$I$22,0)</f>
        <v>1</v>
      </c>
      <c r="K86" s="98" t="s">
        <v>3</v>
      </c>
      <c r="L86" s="95" t="n">
        <f aca="false">MATCH(K86,$K$2:$K$9,0)</f>
        <v>1</v>
      </c>
      <c r="M86" s="99" t="n">
        <v>9</v>
      </c>
      <c r="N86" s="100" t="n">
        <v>1</v>
      </c>
      <c r="O86" s="100" t="s">
        <v>10</v>
      </c>
      <c r="P86" s="95" t="n">
        <f aca="false">MATCH(O86,$O$2:$O$5,0)</f>
        <v>2</v>
      </c>
      <c r="Q86" s="95" t="n">
        <f aca="false">MATCH(R86,$R$2:$R$3,0)</f>
        <v>1</v>
      </c>
      <c r="R86" s="100" t="s">
        <v>5</v>
      </c>
      <c r="S86" s="101"/>
      <c r="T86" s="87" t="n">
        <v>6480</v>
      </c>
      <c r="U86" s="87" t="n">
        <v>5433.69463632765</v>
      </c>
      <c r="V86" s="88" t="n">
        <v>40.8748886463452</v>
      </c>
      <c r="W86" s="88" t="n">
        <v>44.8748889086057</v>
      </c>
      <c r="X86" s="89" t="n">
        <v>222101.663198136</v>
      </c>
      <c r="Y86" s="90" t="n">
        <v>243836.44316849</v>
      </c>
      <c r="AA86" s="102" t="n">
        <f aca="false">U86</f>
        <v>5433.69463632765</v>
      </c>
      <c r="AB86" s="108" t="n">
        <f aca="false">CHOOSE($AB$48,V86,W86)+$AB$49</f>
        <v>49.8748889086057</v>
      </c>
      <c r="AC86" s="104" t="n">
        <f aca="false">$AD$49</f>
        <v>40</v>
      </c>
      <c r="AD86" s="105" t="n">
        <f aca="false">(AC86-AB86)*AA86</f>
        <v>-53657.130897022</v>
      </c>
      <c r="AE86" s="89" t="n">
        <f aca="false">IF(AD86&lt;0,AD86,0)</f>
        <v>-53657.130897022</v>
      </c>
      <c r="AF86" s="89" t="n">
        <f aca="false">IF(AD86&gt;0,AD86,0)</f>
        <v>0</v>
      </c>
    </row>
    <row r="87" customFormat="false" ht="12.75" hidden="false" customHeight="false" outlineLevel="0" collapsed="false">
      <c r="A87" s="93" t="n">
        <f aca="false">A86+1</f>
        <v>33</v>
      </c>
      <c r="B87" s="94" t="s">
        <v>6</v>
      </c>
      <c r="C87" s="95" t="n">
        <f aca="false">MATCH(B87,$B$2:$B$3,0)</f>
        <v>2</v>
      </c>
      <c r="D87" s="96" t="n">
        <f aca="false">E86+1</f>
        <v>37803</v>
      </c>
      <c r="E87" s="96" t="n">
        <f aca="false">EOMONTH(D87,0)</f>
        <v>37833</v>
      </c>
      <c r="F87" s="97" t="n">
        <f aca="false">(E87-D87)/365.25</f>
        <v>0.082135523613963</v>
      </c>
      <c r="G87" s="97" t="s">
        <v>66</v>
      </c>
      <c r="H87" s="95" t="n">
        <f aca="false">MATCH(G87,$G$2:$G$34,0)</f>
        <v>32</v>
      </c>
      <c r="I87" s="97" t="s">
        <v>2</v>
      </c>
      <c r="J87" s="95" t="n">
        <f aca="false">MATCH(I87,$I$2:$I$22,0)</f>
        <v>1</v>
      </c>
      <c r="K87" s="98" t="s">
        <v>3</v>
      </c>
      <c r="L87" s="95" t="n">
        <f aca="false">MATCH(K87,$K$2:$K$9,0)</f>
        <v>1</v>
      </c>
      <c r="M87" s="99" t="n">
        <v>9</v>
      </c>
      <c r="N87" s="100" t="n">
        <v>1</v>
      </c>
      <c r="O87" s="100" t="s">
        <v>10</v>
      </c>
      <c r="P87" s="95" t="n">
        <f aca="false">MATCH(O87,$O$2:$O$5,0)</f>
        <v>2</v>
      </c>
      <c r="Q87" s="95" t="n">
        <f aca="false">MATCH(R87,$R$2:$R$3,0)</f>
        <v>1</v>
      </c>
      <c r="R87" s="100" t="s">
        <v>5</v>
      </c>
      <c r="S87" s="101"/>
      <c r="T87" s="87" t="n">
        <v>6696</v>
      </c>
      <c r="U87" s="87" t="n">
        <v>5584.31919712956</v>
      </c>
      <c r="V87" s="88" t="n">
        <v>60.9515417631765</v>
      </c>
      <c r="W87" s="88" t="n">
        <v>64.9515421208043</v>
      </c>
      <c r="X87" s="89" t="n">
        <v>340372.864762751</v>
      </c>
      <c r="Y87" s="90" t="n">
        <v>362710.143548377</v>
      </c>
      <c r="AA87" s="102" t="n">
        <f aca="false">U87</f>
        <v>5584.31919712956</v>
      </c>
      <c r="AB87" s="108" t="n">
        <f aca="false">CHOOSE($AB$48,V87,W87)+$AB$49</f>
        <v>69.9515421208043</v>
      </c>
      <c r="AC87" s="104" t="n">
        <f aca="false">$AD$49</f>
        <v>40</v>
      </c>
      <c r="AD87" s="105" t="n">
        <f aca="false">(AC87-AB87)*AA87</f>
        <v>-167258.971648842</v>
      </c>
      <c r="AE87" s="89" t="n">
        <f aca="false">IF(AD87&lt;0,AD87,0)</f>
        <v>-167258.971648842</v>
      </c>
      <c r="AF87" s="89" t="n">
        <f aca="false">IF(AD87&gt;0,AD87,0)</f>
        <v>0</v>
      </c>
    </row>
    <row r="88" customFormat="false" ht="12.75" hidden="false" customHeight="false" outlineLevel="0" collapsed="false">
      <c r="A88" s="93" t="n">
        <f aca="false">A87+1</f>
        <v>34</v>
      </c>
      <c r="B88" s="94" t="s">
        <v>6</v>
      </c>
      <c r="C88" s="95" t="n">
        <f aca="false">MATCH(B88,$B$2:$B$3,0)</f>
        <v>2</v>
      </c>
      <c r="D88" s="96" t="n">
        <f aca="false">E87+1</f>
        <v>37834</v>
      </c>
      <c r="E88" s="96" t="n">
        <f aca="false">EOMONTH(D88,0)</f>
        <v>37864</v>
      </c>
      <c r="F88" s="97" t="n">
        <f aca="false">(E88-D88)/365.25</f>
        <v>0.082135523613963</v>
      </c>
      <c r="G88" s="97" t="s">
        <v>66</v>
      </c>
      <c r="H88" s="95" t="n">
        <f aca="false">MATCH(G88,$G$2:$G$34,0)</f>
        <v>32</v>
      </c>
      <c r="I88" s="97" t="s">
        <v>2</v>
      </c>
      <c r="J88" s="95" t="n">
        <f aca="false">MATCH(I88,$I$2:$I$22,0)</f>
        <v>1</v>
      </c>
      <c r="K88" s="98" t="s">
        <v>3</v>
      </c>
      <c r="L88" s="95" t="n">
        <f aca="false">MATCH(K88,$K$2:$K$9,0)</f>
        <v>1</v>
      </c>
      <c r="M88" s="99" t="n">
        <v>9</v>
      </c>
      <c r="N88" s="100" t="n">
        <v>1</v>
      </c>
      <c r="O88" s="100" t="s">
        <v>10</v>
      </c>
      <c r="P88" s="95" t="n">
        <f aca="false">MATCH(O88,$O$2:$O$5,0)</f>
        <v>2</v>
      </c>
      <c r="Q88" s="95" t="n">
        <f aca="false">MATCH(R88,$R$2:$R$3,0)</f>
        <v>1</v>
      </c>
      <c r="R88" s="100" t="s">
        <v>5</v>
      </c>
      <c r="S88" s="101"/>
      <c r="T88" s="87" t="n">
        <v>6696</v>
      </c>
      <c r="U88" s="87" t="n">
        <v>5553.93299242371</v>
      </c>
      <c r="V88" s="88" t="n">
        <v>65.2348692994358</v>
      </c>
      <c r="W88" s="88" t="n">
        <v>69.2348692936676</v>
      </c>
      <c r="X88" s="89" t="n">
        <v>362310.092858585</v>
      </c>
      <c r="Y88" s="90" t="n">
        <v>384525.824796244</v>
      </c>
      <c r="AA88" s="102" t="n">
        <f aca="false">U88</f>
        <v>5553.93299242371</v>
      </c>
      <c r="AB88" s="108" t="n">
        <f aca="false">CHOOSE($AB$48,V88,W88)+$AB$49</f>
        <v>74.2348692936676</v>
      </c>
      <c r="AC88" s="104" t="n">
        <f aca="false">$AD$49</f>
        <v>40</v>
      </c>
      <c r="AD88" s="105" t="n">
        <f aca="false">(AC88-AB88)*AA88</f>
        <v>-190138.170061414</v>
      </c>
      <c r="AE88" s="89" t="n">
        <f aca="false">IF(AD88&lt;0,AD88,0)</f>
        <v>-190138.170061414</v>
      </c>
      <c r="AF88" s="89" t="n">
        <f aca="false">IF(AD88&gt;0,AD88,0)</f>
        <v>0</v>
      </c>
    </row>
    <row r="89" customFormat="false" ht="12.75" hidden="false" customHeight="false" outlineLevel="0" collapsed="false">
      <c r="A89" s="93" t="n">
        <f aca="false">A88+1</f>
        <v>35</v>
      </c>
      <c r="B89" s="94" t="s">
        <v>6</v>
      </c>
      <c r="C89" s="95" t="n">
        <f aca="false">MATCH(B89,$B$2:$B$3,0)</f>
        <v>2</v>
      </c>
      <c r="D89" s="96" t="n">
        <f aca="false">E88+1</f>
        <v>37865</v>
      </c>
      <c r="E89" s="96" t="n">
        <f aca="false">EOMONTH(D89,0)</f>
        <v>37894</v>
      </c>
      <c r="F89" s="97" t="n">
        <f aca="false">(E89-D89)/365.25</f>
        <v>0.0793976728268309</v>
      </c>
      <c r="G89" s="97" t="s">
        <v>66</v>
      </c>
      <c r="H89" s="95" t="n">
        <f aca="false">MATCH(G89,$G$2:$G$34,0)</f>
        <v>32</v>
      </c>
      <c r="I89" s="97" t="s">
        <v>2</v>
      </c>
      <c r="J89" s="95" t="n">
        <f aca="false">MATCH(I89,$I$2:$I$22,0)</f>
        <v>1</v>
      </c>
      <c r="K89" s="98" t="s">
        <v>3</v>
      </c>
      <c r="L89" s="95" t="n">
        <f aca="false">MATCH(K89,$K$2:$K$9,0)</f>
        <v>1</v>
      </c>
      <c r="M89" s="99" t="n">
        <v>9</v>
      </c>
      <c r="N89" s="100" t="n">
        <v>1</v>
      </c>
      <c r="O89" s="100" t="s">
        <v>10</v>
      </c>
      <c r="P89" s="95" t="n">
        <f aca="false">MATCH(O89,$O$2:$O$5,0)</f>
        <v>2</v>
      </c>
      <c r="Q89" s="95" t="n">
        <f aca="false">MATCH(R89,$R$2:$R$3,0)</f>
        <v>1</v>
      </c>
      <c r="R89" s="100" t="s">
        <v>5</v>
      </c>
      <c r="S89" s="101"/>
      <c r="T89" s="87" t="n">
        <v>6480</v>
      </c>
      <c r="U89" s="87" t="n">
        <v>5346.47505402352</v>
      </c>
      <c r="V89" s="88" t="n">
        <v>56.9748068128189</v>
      </c>
      <c r="W89" s="88" t="n">
        <v>60.9748067234119</v>
      </c>
      <c r="X89" s="89" t="n">
        <v>304614.383332546</v>
      </c>
      <c r="Y89" s="90" t="n">
        <v>326000.283070628</v>
      </c>
      <c r="AA89" s="102" t="n">
        <f aca="false">U89</f>
        <v>5346.47505402352</v>
      </c>
      <c r="AB89" s="108" t="n">
        <f aca="false">CHOOSE($AB$48,V89,W89)+$AB$49</f>
        <v>65.9748067234119</v>
      </c>
      <c r="AC89" s="104" t="n">
        <f aca="false">$AD$49</f>
        <v>40</v>
      </c>
      <c r="AD89" s="105" t="n">
        <f aca="false">(AC89-AB89)*AA89</f>
        <v>-138873.656179804</v>
      </c>
      <c r="AE89" s="89" t="n">
        <f aca="false">IF(AD89&lt;0,AD89,0)</f>
        <v>-138873.656179804</v>
      </c>
      <c r="AF89" s="89" t="n">
        <f aca="false">IF(AD89&gt;0,AD89,0)</f>
        <v>0</v>
      </c>
    </row>
    <row r="90" customFormat="false" ht="12.75" hidden="false" customHeight="false" outlineLevel="0" collapsed="false">
      <c r="A90" s="93" t="n">
        <f aca="false">A89+1</f>
        <v>36</v>
      </c>
      <c r="B90" s="94" t="s">
        <v>6</v>
      </c>
      <c r="C90" s="95" t="n">
        <f aca="false">MATCH(B90,$B$2:$B$3,0)</f>
        <v>2</v>
      </c>
      <c r="D90" s="96" t="n">
        <f aca="false">E89+1</f>
        <v>37895</v>
      </c>
      <c r="E90" s="96" t="n">
        <f aca="false">EOMONTH(D90,0)</f>
        <v>37925</v>
      </c>
      <c r="F90" s="97" t="n">
        <f aca="false">(E90-D90)/365.25</f>
        <v>0.082135523613963</v>
      </c>
      <c r="G90" s="97" t="s">
        <v>66</v>
      </c>
      <c r="H90" s="95" t="n">
        <f aca="false">MATCH(G90,$G$2:$G$34,0)</f>
        <v>32</v>
      </c>
      <c r="I90" s="97" t="s">
        <v>2</v>
      </c>
      <c r="J90" s="95" t="n">
        <f aca="false">MATCH(I90,$I$2:$I$22,0)</f>
        <v>1</v>
      </c>
      <c r="K90" s="98" t="s">
        <v>3</v>
      </c>
      <c r="L90" s="95" t="n">
        <f aca="false">MATCH(K90,$K$2:$K$9,0)</f>
        <v>1</v>
      </c>
      <c r="M90" s="99" t="n">
        <v>9</v>
      </c>
      <c r="N90" s="100" t="n">
        <v>1</v>
      </c>
      <c r="O90" s="100" t="s">
        <v>10</v>
      </c>
      <c r="P90" s="95" t="n">
        <f aca="false">MATCH(O90,$O$2:$O$5,0)</f>
        <v>2</v>
      </c>
      <c r="Q90" s="95" t="n">
        <f aca="false">MATCH(R90,$R$2:$R$3,0)</f>
        <v>1</v>
      </c>
      <c r="R90" s="100" t="s">
        <v>5</v>
      </c>
      <c r="S90" s="101"/>
      <c r="T90" s="87" t="n">
        <v>6696</v>
      </c>
      <c r="U90" s="87" t="n">
        <v>5494.60276106027</v>
      </c>
      <c r="V90" s="88" t="n">
        <v>41.0232583161956</v>
      </c>
      <c r="W90" s="88" t="n">
        <v>45.0232587930328</v>
      </c>
      <c r="X90" s="89" t="n">
        <v>225406.508411857</v>
      </c>
      <c r="Y90" s="90" t="n">
        <v>247384.922076129</v>
      </c>
      <c r="AA90" s="102" t="n">
        <f aca="false">U90</f>
        <v>5494.60276106027</v>
      </c>
      <c r="AB90" s="108" t="n">
        <f aca="false">CHOOSE($AB$48,V90,W90)+$AB$49</f>
        <v>50.0232587930328</v>
      </c>
      <c r="AC90" s="104" t="n">
        <f aca="false">$AD$49</f>
        <v>40</v>
      </c>
      <c r="AD90" s="105" t="n">
        <f aca="false">(AC90-AB90)*AA90</f>
        <v>-55073.8254390194</v>
      </c>
      <c r="AE90" s="89" t="n">
        <f aca="false">IF(AD90&lt;0,AD90,0)</f>
        <v>-55073.8254390194</v>
      </c>
      <c r="AF90" s="89" t="n">
        <f aca="false">IF(AD90&gt;0,AD90,0)</f>
        <v>0</v>
      </c>
    </row>
    <row r="91" customFormat="false" ht="12.75" hidden="false" customHeight="false" outlineLevel="0" collapsed="false">
      <c r="A91" s="93" t="n">
        <f aca="false">A90+1</f>
        <v>37</v>
      </c>
      <c r="B91" s="94" t="s">
        <v>6</v>
      </c>
      <c r="C91" s="95" t="n">
        <f aca="false">MATCH(B91,$B$2:$B$3,0)</f>
        <v>2</v>
      </c>
      <c r="D91" s="96" t="n">
        <f aca="false">E90+1</f>
        <v>37926</v>
      </c>
      <c r="E91" s="96" t="n">
        <f aca="false">EOMONTH(D91,0)</f>
        <v>37955</v>
      </c>
      <c r="F91" s="97" t="n">
        <f aca="false">(E91-D91)/365.25</f>
        <v>0.0793976728268309</v>
      </c>
      <c r="G91" s="97" t="s">
        <v>66</v>
      </c>
      <c r="H91" s="95" t="n">
        <f aca="false">MATCH(G91,$G$2:$G$34,0)</f>
        <v>32</v>
      </c>
      <c r="I91" s="97" t="s">
        <v>2</v>
      </c>
      <c r="J91" s="95" t="n">
        <f aca="false">MATCH(I91,$I$2:$I$22,0)</f>
        <v>1</v>
      </c>
      <c r="K91" s="98" t="s">
        <v>3</v>
      </c>
      <c r="L91" s="95" t="n">
        <f aca="false">MATCH(K91,$K$2:$K$9,0)</f>
        <v>1</v>
      </c>
      <c r="M91" s="99" t="n">
        <v>9</v>
      </c>
      <c r="N91" s="100" t="n">
        <v>1</v>
      </c>
      <c r="O91" s="100" t="s">
        <v>10</v>
      </c>
      <c r="P91" s="95" t="n">
        <f aca="false">MATCH(O91,$O$2:$O$5,0)</f>
        <v>2</v>
      </c>
      <c r="Q91" s="95" t="n">
        <f aca="false">MATCH(R91,$R$2:$R$3,0)</f>
        <v>1</v>
      </c>
      <c r="R91" s="100" t="s">
        <v>5</v>
      </c>
      <c r="S91" s="101"/>
      <c r="T91" s="87" t="n">
        <v>6480</v>
      </c>
      <c r="U91" s="87" t="n">
        <v>5289.29496025127</v>
      </c>
      <c r="V91" s="88" t="n">
        <v>29.9417210458872</v>
      </c>
      <c r="W91" s="88" t="n">
        <v>33.9417210935709</v>
      </c>
      <c r="X91" s="89" t="n">
        <v>158370.59422926</v>
      </c>
      <c r="Y91" s="90" t="n">
        <v>179527.774322479</v>
      </c>
      <c r="AA91" s="102" t="n">
        <f aca="false">U91</f>
        <v>5289.29496025127</v>
      </c>
      <c r="AB91" s="108" t="n">
        <f aca="false">CHOOSE($AB$48,V91,W91)+$AB$49</f>
        <v>38.9417210935709</v>
      </c>
      <c r="AC91" s="104" t="n">
        <f aca="false">$AD$49</f>
        <v>40</v>
      </c>
      <c r="AD91" s="105" t="n">
        <f aca="false">(AC91-AB91)*AA91</f>
        <v>5597.54928631578</v>
      </c>
      <c r="AE91" s="89" t="n">
        <f aca="false">IF(AD91&lt;0,AD91,0)</f>
        <v>0</v>
      </c>
      <c r="AF91" s="89" t="n">
        <f aca="false">IF(AD91&gt;0,AD91,0)</f>
        <v>5597.54928631578</v>
      </c>
    </row>
    <row r="92" customFormat="false" ht="12.75" hidden="false" customHeight="false" outlineLevel="0" collapsed="false">
      <c r="A92" s="93" t="n">
        <f aca="false">A91+1</f>
        <v>38</v>
      </c>
      <c r="B92" s="94" t="s">
        <v>6</v>
      </c>
      <c r="C92" s="95" t="n">
        <f aca="false">MATCH(B92,$B$2:$B$3,0)</f>
        <v>2</v>
      </c>
      <c r="D92" s="96" t="n">
        <f aca="false">E91+1</f>
        <v>37956</v>
      </c>
      <c r="E92" s="96" t="n">
        <f aca="false">EOMONTH(D92,0)</f>
        <v>37986</v>
      </c>
      <c r="F92" s="97" t="n">
        <f aca="false">(E92-D92)/365.25</f>
        <v>0.082135523613963</v>
      </c>
      <c r="G92" s="97" t="s">
        <v>66</v>
      </c>
      <c r="H92" s="95" t="n">
        <f aca="false">MATCH(G92,$G$2:$G$34,0)</f>
        <v>32</v>
      </c>
      <c r="I92" s="97" t="s">
        <v>2</v>
      </c>
      <c r="J92" s="95" t="n">
        <f aca="false">MATCH(I92,$I$2:$I$22,0)</f>
        <v>1</v>
      </c>
      <c r="K92" s="98" t="s">
        <v>3</v>
      </c>
      <c r="L92" s="95" t="n">
        <f aca="false">MATCH(K92,$K$2:$K$9,0)</f>
        <v>1</v>
      </c>
      <c r="M92" s="99" t="n">
        <v>9</v>
      </c>
      <c r="N92" s="100" t="n">
        <v>1</v>
      </c>
      <c r="O92" s="100" t="s">
        <v>10</v>
      </c>
      <c r="P92" s="95" t="n">
        <f aca="false">MATCH(O92,$O$2:$O$5,0)</f>
        <v>2</v>
      </c>
      <c r="Q92" s="95" t="n">
        <f aca="false">MATCH(R92,$R$2:$R$3,0)</f>
        <v>1</v>
      </c>
      <c r="R92" s="100" t="s">
        <v>5</v>
      </c>
      <c r="S92" s="101"/>
      <c r="T92" s="87" t="n">
        <v>6696</v>
      </c>
      <c r="U92" s="87" t="n">
        <v>5435.80095709658</v>
      </c>
      <c r="V92" s="88" t="n">
        <v>29.5066041693641</v>
      </c>
      <c r="W92" s="88" t="n">
        <v>33.5066040424639</v>
      </c>
      <c r="X92" s="89" t="n">
        <v>160392.027184499</v>
      </c>
      <c r="Y92" s="90" t="n">
        <v>182135.230323081</v>
      </c>
      <c r="AA92" s="102" t="n">
        <f aca="false">U92</f>
        <v>5435.80095709658</v>
      </c>
      <c r="AB92" s="108" t="n">
        <f aca="false">CHOOSE($AB$48,V92,W92)+$AB$49</f>
        <v>38.5066040424639</v>
      </c>
      <c r="AC92" s="104" t="n">
        <f aca="false">$AD$49</f>
        <v>40</v>
      </c>
      <c r="AD92" s="105" t="n">
        <f aca="false">(AC92-AB92)*AA92</f>
        <v>8117.80317529895</v>
      </c>
      <c r="AE92" s="89" t="n">
        <f aca="false">IF(AD92&lt;0,AD92,0)</f>
        <v>0</v>
      </c>
      <c r="AF92" s="89" t="n">
        <f aca="false">IF(AD92&gt;0,AD92,0)</f>
        <v>8117.80317529895</v>
      </c>
    </row>
    <row r="93" customFormat="false" ht="12.75" hidden="false" customHeight="false" outlineLevel="0" collapsed="false">
      <c r="A93" s="93" t="n">
        <f aca="false">A92+1</f>
        <v>39</v>
      </c>
      <c r="B93" s="94" t="s">
        <v>6</v>
      </c>
      <c r="C93" s="95" t="n">
        <f aca="false">MATCH(B93,$B$2:$B$3,0)</f>
        <v>2</v>
      </c>
      <c r="D93" s="96" t="n">
        <f aca="false">E92+1</f>
        <v>37987</v>
      </c>
      <c r="E93" s="96" t="n">
        <f aca="false">EOMONTH(D93,0)</f>
        <v>38017</v>
      </c>
      <c r="F93" s="97" t="n">
        <f aca="false">(E93-D93)/365.25</f>
        <v>0.082135523613963</v>
      </c>
      <c r="G93" s="97" t="s">
        <v>66</v>
      </c>
      <c r="H93" s="95" t="n">
        <f aca="false">MATCH(G93,$G$2:$G$34,0)</f>
        <v>32</v>
      </c>
      <c r="I93" s="97" t="s">
        <v>2</v>
      </c>
      <c r="J93" s="95" t="n">
        <f aca="false">MATCH(I93,$I$2:$I$22,0)</f>
        <v>1</v>
      </c>
      <c r="K93" s="98" t="s">
        <v>3</v>
      </c>
      <c r="L93" s="95" t="n">
        <f aca="false">MATCH(K93,$K$2:$K$9,0)</f>
        <v>1</v>
      </c>
      <c r="M93" s="99" t="n">
        <v>9</v>
      </c>
      <c r="N93" s="100" t="n">
        <v>1</v>
      </c>
      <c r="O93" s="100" t="s">
        <v>10</v>
      </c>
      <c r="P93" s="95" t="n">
        <f aca="false">MATCH(O93,$O$2:$O$5,0)</f>
        <v>2</v>
      </c>
      <c r="Q93" s="95" t="n">
        <f aca="false">MATCH(R93,$R$2:$R$3,0)</f>
        <v>1</v>
      </c>
      <c r="R93" s="100" t="s">
        <v>5</v>
      </c>
      <c r="S93" s="101"/>
      <c r="T93" s="87" t="n">
        <v>6696</v>
      </c>
      <c r="U93" s="87" t="n">
        <v>5405.9820415125</v>
      </c>
      <c r="V93" s="88" t="n">
        <v>30.3490429329955</v>
      </c>
      <c r="W93" s="88" t="n">
        <v>34.3490427522588</v>
      </c>
      <c r="X93" s="89" t="n">
        <v>164066.381072865</v>
      </c>
      <c r="Y93" s="90" t="n">
        <v>185690.308261856</v>
      </c>
      <c r="AA93" s="102" t="n">
        <f aca="false">U93</f>
        <v>5405.9820415125</v>
      </c>
      <c r="AB93" s="108" t="n">
        <f aca="false">CHOOSE($AB$48,V93,W93)+$AB$49</f>
        <v>39.3490427522588</v>
      </c>
      <c r="AC93" s="104" t="n">
        <f aca="false">$AD$49</f>
        <v>40</v>
      </c>
      <c r="AD93" s="105" t="n">
        <f aca="false">(AC93-AB93)*AA93</f>
        <v>3519.06319108147</v>
      </c>
      <c r="AE93" s="89" t="n">
        <f aca="false">IF(AD93&lt;0,AD93,0)</f>
        <v>0</v>
      </c>
      <c r="AF93" s="89" t="n">
        <f aca="false">IF(AD93&gt;0,AD93,0)</f>
        <v>3519.06319108147</v>
      </c>
    </row>
    <row r="94" customFormat="false" ht="12.75" hidden="false" customHeight="false" outlineLevel="0" collapsed="false">
      <c r="A94" s="93" t="n">
        <f aca="false">A93+1</f>
        <v>40</v>
      </c>
      <c r="B94" s="94" t="s">
        <v>6</v>
      </c>
      <c r="C94" s="95" t="n">
        <f aca="false">MATCH(B94,$B$2:$B$3,0)</f>
        <v>2</v>
      </c>
      <c r="D94" s="96" t="n">
        <f aca="false">E93+1</f>
        <v>38018</v>
      </c>
      <c r="E94" s="96" t="n">
        <f aca="false">EOMONTH(D94,0)</f>
        <v>38046</v>
      </c>
      <c r="F94" s="97" t="n">
        <f aca="false">(E94-D94)/365.25</f>
        <v>0.0766598220396988</v>
      </c>
      <c r="G94" s="97" t="s">
        <v>66</v>
      </c>
      <c r="H94" s="95" t="n">
        <f aca="false">MATCH(G94,$G$2:$G$34,0)</f>
        <v>32</v>
      </c>
      <c r="I94" s="97" t="s">
        <v>2</v>
      </c>
      <c r="J94" s="95" t="n">
        <f aca="false">MATCH(I94,$I$2:$I$22,0)</f>
        <v>1</v>
      </c>
      <c r="K94" s="98" t="s">
        <v>3</v>
      </c>
      <c r="L94" s="95" t="n">
        <f aca="false">MATCH(K94,$K$2:$K$9,0)</f>
        <v>1</v>
      </c>
      <c r="M94" s="99" t="n">
        <v>9</v>
      </c>
      <c r="N94" s="100" t="n">
        <v>1</v>
      </c>
      <c r="O94" s="100" t="s">
        <v>10</v>
      </c>
      <c r="P94" s="95" t="n">
        <f aca="false">MATCH(O94,$O$2:$O$5,0)</f>
        <v>2</v>
      </c>
      <c r="Q94" s="95" t="n">
        <f aca="false">MATCH(R94,$R$2:$R$3,0)</f>
        <v>1</v>
      </c>
      <c r="R94" s="100" t="s">
        <v>5</v>
      </c>
      <c r="S94" s="101"/>
      <c r="T94" s="87" t="n">
        <v>6264</v>
      </c>
      <c r="U94" s="87" t="n">
        <v>5031.05308000132</v>
      </c>
      <c r="V94" s="88" t="n">
        <v>28.441405600742</v>
      </c>
      <c r="W94" s="88" t="n">
        <v>32.4414053273828</v>
      </c>
      <c r="X94" s="89" t="n">
        <v>143090.22124718</v>
      </c>
      <c r="Y94" s="90" t="n">
        <v>163214.4321919</v>
      </c>
      <c r="AA94" s="102" t="n">
        <f aca="false">U94</f>
        <v>5031.05308000132</v>
      </c>
      <c r="AB94" s="108" t="n">
        <f aca="false">CHOOSE($AB$48,V94,W94)+$AB$49</f>
        <v>37.4414053273828</v>
      </c>
      <c r="AC94" s="104" t="n">
        <f aca="false">$AD$49</f>
        <v>40</v>
      </c>
      <c r="AD94" s="105" t="n">
        <f aca="false">(AC94-AB94)*AA94</f>
        <v>12872.4256081459</v>
      </c>
      <c r="AE94" s="89" t="n">
        <f aca="false">IF(AD94&lt;0,AD94,0)</f>
        <v>0</v>
      </c>
      <c r="AF94" s="89" t="n">
        <f aca="false">IF(AD94&gt;0,AD94,0)</f>
        <v>12872.4256081459</v>
      </c>
    </row>
    <row r="95" customFormat="false" ht="12.75" hidden="false" customHeight="false" outlineLevel="0" collapsed="false">
      <c r="A95" s="93" t="n">
        <f aca="false">A94+1</f>
        <v>41</v>
      </c>
      <c r="B95" s="94" t="s">
        <v>6</v>
      </c>
      <c r="C95" s="95" t="n">
        <f aca="false">MATCH(B95,$B$2:$B$3,0)</f>
        <v>2</v>
      </c>
      <c r="D95" s="96" t="n">
        <f aca="false">E94+1</f>
        <v>38047</v>
      </c>
      <c r="E95" s="96" t="n">
        <f aca="false">EOMONTH(D95,0)</f>
        <v>38077</v>
      </c>
      <c r="F95" s="97" t="n">
        <f aca="false">(E95-D95)/365.25</f>
        <v>0.082135523613963</v>
      </c>
      <c r="G95" s="97" t="s">
        <v>66</v>
      </c>
      <c r="H95" s="95" t="n">
        <f aca="false">MATCH(G95,$G$2:$G$34,0)</f>
        <v>32</v>
      </c>
      <c r="I95" s="97" t="s">
        <v>2</v>
      </c>
      <c r="J95" s="95" t="n">
        <f aca="false">MATCH(I95,$I$2:$I$22,0)</f>
        <v>1</v>
      </c>
      <c r="K95" s="98" t="s">
        <v>3</v>
      </c>
      <c r="L95" s="95" t="n">
        <f aca="false">MATCH(K95,$K$2:$K$9,0)</f>
        <v>1</v>
      </c>
      <c r="M95" s="99" t="n">
        <v>9</v>
      </c>
      <c r="N95" s="100" t="n">
        <v>1</v>
      </c>
      <c r="O95" s="100" t="s">
        <v>10</v>
      </c>
      <c r="P95" s="95" t="n">
        <f aca="false">MATCH(O95,$O$2:$O$5,0)</f>
        <v>2</v>
      </c>
      <c r="Q95" s="95" t="n">
        <f aca="false">MATCH(R95,$R$2:$R$3,0)</f>
        <v>1</v>
      </c>
      <c r="R95" s="100" t="s">
        <v>5</v>
      </c>
      <c r="S95" s="101"/>
      <c r="T95" s="87" t="n">
        <v>6696</v>
      </c>
      <c r="U95" s="87" t="n">
        <v>5348.32558104899</v>
      </c>
      <c r="V95" s="88" t="n">
        <v>28.7439886325128</v>
      </c>
      <c r="W95" s="88" t="n">
        <v>32.7439886325127</v>
      </c>
      <c r="X95" s="89" t="n">
        <v>153732.209704649</v>
      </c>
      <c r="Y95" s="90" t="n">
        <v>175125.512028845</v>
      </c>
      <c r="AA95" s="102" t="n">
        <f aca="false">U95</f>
        <v>5348.32558104899</v>
      </c>
      <c r="AB95" s="108" t="n">
        <f aca="false">CHOOSE($AB$48,V95,W95)+$AB$49</f>
        <v>37.7439886325127</v>
      </c>
      <c r="AC95" s="104" t="n">
        <f aca="false">$AD$49</f>
        <v>40</v>
      </c>
      <c r="AD95" s="105" t="n">
        <f aca="false">(AC95-AB95)*AA95</f>
        <v>12065.8833078694</v>
      </c>
      <c r="AE95" s="89" t="n">
        <f aca="false">IF(AD95&lt;0,AD95,0)</f>
        <v>0</v>
      </c>
      <c r="AF95" s="89" t="n">
        <f aca="false">IF(AD95&gt;0,AD95,0)</f>
        <v>12065.8833078694</v>
      </c>
    </row>
    <row r="96" customFormat="false" ht="12.75" hidden="false" customHeight="false" outlineLevel="0" collapsed="false">
      <c r="A96" s="93" t="n">
        <f aca="false">A95+1</f>
        <v>42</v>
      </c>
      <c r="B96" s="94" t="s">
        <v>6</v>
      </c>
      <c r="C96" s="95" t="n">
        <f aca="false">MATCH(B96,$B$2:$B$3,0)</f>
        <v>2</v>
      </c>
      <c r="D96" s="96" t="n">
        <f aca="false">E95+1</f>
        <v>38078</v>
      </c>
      <c r="E96" s="96" t="n">
        <f aca="false">EOMONTH(D96,0)</f>
        <v>38107</v>
      </c>
      <c r="F96" s="97" t="n">
        <f aca="false">(E96-D96)/365.25</f>
        <v>0.0793976728268309</v>
      </c>
      <c r="G96" s="97" t="s">
        <v>66</v>
      </c>
      <c r="H96" s="95" t="n">
        <f aca="false">MATCH(G96,$G$2:$G$34,0)</f>
        <v>32</v>
      </c>
      <c r="I96" s="97" t="s">
        <v>2</v>
      </c>
      <c r="J96" s="95" t="n">
        <f aca="false">MATCH(I96,$I$2:$I$22,0)</f>
        <v>1</v>
      </c>
      <c r="K96" s="98" t="s">
        <v>3</v>
      </c>
      <c r="L96" s="95" t="n">
        <f aca="false">MATCH(K96,$K$2:$K$9,0)</f>
        <v>1</v>
      </c>
      <c r="M96" s="99" t="n">
        <v>9</v>
      </c>
      <c r="N96" s="100" t="n">
        <v>1</v>
      </c>
      <c r="O96" s="100" t="s">
        <v>10</v>
      </c>
      <c r="P96" s="95" t="n">
        <f aca="false">MATCH(O96,$O$2:$O$5,0)</f>
        <v>2</v>
      </c>
      <c r="Q96" s="95" t="n">
        <f aca="false">MATCH(R96,$R$2:$R$3,0)</f>
        <v>1</v>
      </c>
      <c r="R96" s="100" t="s">
        <v>5</v>
      </c>
      <c r="S96" s="101"/>
      <c r="T96" s="87" t="n">
        <v>6480</v>
      </c>
      <c r="U96" s="87" t="n">
        <v>5148.22285853323</v>
      </c>
      <c r="V96" s="88" t="n">
        <v>27.4766066990443</v>
      </c>
      <c r="W96" s="88" t="n">
        <v>31.4766066990443</v>
      </c>
      <c r="X96" s="89" t="n">
        <v>141455.694682947</v>
      </c>
      <c r="Y96" s="90" t="n">
        <v>162048.58611708</v>
      </c>
      <c r="AA96" s="102" t="n">
        <f aca="false">U96</f>
        <v>5148.22285853323</v>
      </c>
      <c r="AB96" s="108" t="n">
        <f aca="false">CHOOSE($AB$48,V96,W96)+$AB$49</f>
        <v>36.4766066990443</v>
      </c>
      <c r="AC96" s="104" t="n">
        <f aca="false">$AD$49</f>
        <v>40</v>
      </c>
      <c r="AD96" s="105" t="n">
        <f aca="false">(AC96-AB96)*AA96</f>
        <v>18139.2139315831</v>
      </c>
      <c r="AE96" s="89" t="n">
        <f aca="false">IF(AD96&lt;0,AD96,0)</f>
        <v>0</v>
      </c>
      <c r="AF96" s="89" t="n">
        <f aca="false">IF(AD96&gt;0,AD96,0)</f>
        <v>18139.2139315831</v>
      </c>
    </row>
    <row r="97" customFormat="false" ht="12.75" hidden="false" customHeight="false" outlineLevel="0" collapsed="false">
      <c r="A97" s="93" t="n">
        <f aca="false">A96+1</f>
        <v>43</v>
      </c>
      <c r="B97" s="94" t="s">
        <v>6</v>
      </c>
      <c r="C97" s="95" t="n">
        <f aca="false">MATCH(B97,$B$2:$B$3,0)</f>
        <v>2</v>
      </c>
      <c r="D97" s="96" t="n">
        <f aca="false">E96+1</f>
        <v>38108</v>
      </c>
      <c r="E97" s="96" t="n">
        <f aca="false">EOMONTH(D97,0)</f>
        <v>38138</v>
      </c>
      <c r="F97" s="97" t="n">
        <f aca="false">(E97-D97)/365.25</f>
        <v>0.082135523613963</v>
      </c>
      <c r="G97" s="97" t="s">
        <v>66</v>
      </c>
      <c r="H97" s="95" t="n">
        <f aca="false">MATCH(G97,$G$2:$G$34,0)</f>
        <v>32</v>
      </c>
      <c r="I97" s="97" t="s">
        <v>2</v>
      </c>
      <c r="J97" s="95" t="n">
        <f aca="false">MATCH(I97,$I$2:$I$22,0)</f>
        <v>1</v>
      </c>
      <c r="K97" s="98" t="s">
        <v>3</v>
      </c>
      <c r="L97" s="95" t="n">
        <f aca="false">MATCH(K97,$K$2:$K$9,0)</f>
        <v>1</v>
      </c>
      <c r="M97" s="99" t="n">
        <v>9</v>
      </c>
      <c r="N97" s="100" t="n">
        <v>1</v>
      </c>
      <c r="O97" s="100" t="s">
        <v>10</v>
      </c>
      <c r="P97" s="95" t="n">
        <f aca="false">MATCH(O97,$O$2:$O$5,0)</f>
        <v>2</v>
      </c>
      <c r="Q97" s="95" t="n">
        <f aca="false">MATCH(R97,$R$2:$R$3,0)</f>
        <v>1</v>
      </c>
      <c r="R97" s="100" t="s">
        <v>5</v>
      </c>
      <c r="S97" s="101"/>
      <c r="T97" s="87" t="n">
        <v>6696</v>
      </c>
      <c r="U97" s="87" t="n">
        <v>5290.69650479545</v>
      </c>
      <c r="V97" s="88" t="n">
        <v>27.5749282046353</v>
      </c>
      <c r="W97" s="88" t="n">
        <v>31.5749281546443</v>
      </c>
      <c r="X97" s="89" t="n">
        <v>145890.576272249</v>
      </c>
      <c r="Y97" s="90" t="n">
        <v>167053.362026944</v>
      </c>
      <c r="AA97" s="102" t="n">
        <f aca="false">U97</f>
        <v>5290.69650479545</v>
      </c>
      <c r="AB97" s="108" t="n">
        <f aca="false">CHOOSE($AB$48,V97,W97)+$AB$49</f>
        <v>36.5749281546443</v>
      </c>
      <c r="AC97" s="104" t="n">
        <f aca="false">$AD$49</f>
        <v>40</v>
      </c>
      <c r="AD97" s="105" t="n">
        <f aca="false">(AC97-AB97)*AA97</f>
        <v>18121.0156408966</v>
      </c>
      <c r="AE97" s="89" t="n">
        <f aca="false">IF(AD97&lt;0,AD97,0)</f>
        <v>0</v>
      </c>
      <c r="AF97" s="89" t="n">
        <f aca="false">IF(AD97&gt;0,AD97,0)</f>
        <v>18121.0156408966</v>
      </c>
    </row>
    <row r="98" customFormat="false" ht="12.75" hidden="false" customHeight="false" outlineLevel="0" collapsed="false">
      <c r="A98" s="93" t="n">
        <f aca="false">A97+1</f>
        <v>44</v>
      </c>
      <c r="B98" s="94" t="s">
        <v>6</v>
      </c>
      <c r="C98" s="95" t="n">
        <f aca="false">MATCH(B98,$B$2:$B$3,0)</f>
        <v>2</v>
      </c>
      <c r="D98" s="96" t="n">
        <f aca="false">E97+1</f>
        <v>38139</v>
      </c>
      <c r="E98" s="96" t="n">
        <f aca="false">EOMONTH(D98,0)</f>
        <v>38168</v>
      </c>
      <c r="F98" s="97" t="n">
        <f aca="false">(E98-D98)/365.25</f>
        <v>0.0793976728268309</v>
      </c>
      <c r="G98" s="97" t="s">
        <v>66</v>
      </c>
      <c r="H98" s="95" t="n">
        <f aca="false">MATCH(G98,$G$2:$G$34,0)</f>
        <v>32</v>
      </c>
      <c r="I98" s="97" t="s">
        <v>2</v>
      </c>
      <c r="J98" s="95" t="n">
        <f aca="false">MATCH(I98,$I$2:$I$22,0)</f>
        <v>1</v>
      </c>
      <c r="K98" s="98" t="s">
        <v>3</v>
      </c>
      <c r="L98" s="95" t="n">
        <f aca="false">MATCH(K98,$K$2:$K$9,0)</f>
        <v>1</v>
      </c>
      <c r="M98" s="99" t="n">
        <v>9</v>
      </c>
      <c r="N98" s="100" t="n">
        <v>1</v>
      </c>
      <c r="O98" s="100" t="s">
        <v>10</v>
      </c>
      <c r="P98" s="95" t="n">
        <f aca="false">MATCH(O98,$O$2:$O$5,0)</f>
        <v>2</v>
      </c>
      <c r="Q98" s="95" t="n">
        <f aca="false">MATCH(R98,$R$2:$R$3,0)</f>
        <v>1</v>
      </c>
      <c r="R98" s="100" t="s">
        <v>5</v>
      </c>
      <c r="S98" s="101"/>
      <c r="T98" s="87" t="n">
        <v>6480</v>
      </c>
      <c r="U98" s="87" t="n">
        <v>5092.88126448842</v>
      </c>
      <c r="V98" s="88" t="n">
        <v>38.8977204567677</v>
      </c>
      <c r="W98" s="88" t="n">
        <v>42.89772074287</v>
      </c>
      <c r="X98" s="89" t="n">
        <v>198101.47174558</v>
      </c>
      <c r="Y98" s="90" t="n">
        <v>218472.998260619</v>
      </c>
      <c r="AA98" s="102" t="n">
        <f aca="false">U98</f>
        <v>5092.88126448842</v>
      </c>
      <c r="AB98" s="108" t="n">
        <f aca="false">CHOOSE($AB$48,V98,W98)+$AB$49</f>
        <v>47.89772074287</v>
      </c>
      <c r="AC98" s="104" t="n">
        <f aca="false">$AD$49</f>
        <v>40</v>
      </c>
      <c r="AD98" s="105" t="n">
        <f aca="false">(AC98-AB98)*AA98</f>
        <v>-40222.1540035242</v>
      </c>
      <c r="AE98" s="89" t="n">
        <f aca="false">IF(AD98&lt;0,AD98,0)</f>
        <v>-40222.1540035242</v>
      </c>
      <c r="AF98" s="89" t="n">
        <f aca="false">IF(AD98&gt;0,AD98,0)</f>
        <v>0</v>
      </c>
    </row>
    <row r="99" customFormat="false" ht="12.75" hidden="false" customHeight="false" outlineLevel="0" collapsed="false">
      <c r="A99" s="93" t="n">
        <f aca="false">A98+1</f>
        <v>45</v>
      </c>
      <c r="B99" s="94" t="s">
        <v>6</v>
      </c>
      <c r="C99" s="95" t="n">
        <f aca="false">MATCH(B99,$B$2:$B$3,0)</f>
        <v>2</v>
      </c>
      <c r="D99" s="96" t="n">
        <f aca="false">E98+1</f>
        <v>38169</v>
      </c>
      <c r="E99" s="96" t="n">
        <f aca="false">EOMONTH(D99,0)</f>
        <v>38199</v>
      </c>
      <c r="F99" s="97" t="n">
        <f aca="false">(E99-D99)/365.25</f>
        <v>0.082135523613963</v>
      </c>
      <c r="G99" s="97" t="s">
        <v>66</v>
      </c>
      <c r="H99" s="95" t="n">
        <f aca="false">MATCH(G99,$G$2:$G$34,0)</f>
        <v>32</v>
      </c>
      <c r="I99" s="97" t="s">
        <v>2</v>
      </c>
      <c r="J99" s="95" t="n">
        <f aca="false">MATCH(I99,$I$2:$I$22,0)</f>
        <v>1</v>
      </c>
      <c r="K99" s="98" t="s">
        <v>3</v>
      </c>
      <c r="L99" s="95" t="n">
        <f aca="false">MATCH(K99,$K$2:$K$9,0)</f>
        <v>1</v>
      </c>
      <c r="M99" s="99" t="n">
        <v>9</v>
      </c>
      <c r="N99" s="100" t="n">
        <v>1</v>
      </c>
      <c r="O99" s="100" t="s">
        <v>10</v>
      </c>
      <c r="P99" s="95" t="n">
        <f aca="false">MATCH(O99,$O$2:$O$5,0)</f>
        <v>2</v>
      </c>
      <c r="Q99" s="95" t="n">
        <f aca="false">MATCH(R99,$R$2:$R$3,0)</f>
        <v>1</v>
      </c>
      <c r="R99" s="100" t="s">
        <v>5</v>
      </c>
      <c r="S99" s="101"/>
      <c r="T99" s="87" t="n">
        <v>6696</v>
      </c>
      <c r="U99" s="87" t="n">
        <v>5233.77771236751</v>
      </c>
      <c r="V99" s="88" t="n">
        <v>54.8401373914499</v>
      </c>
      <c r="W99" s="88" t="n">
        <v>58.8401373279998</v>
      </c>
      <c r="X99" s="89" t="n">
        <v>287021.088822543</v>
      </c>
      <c r="Y99" s="90" t="n">
        <v>307956.199339929</v>
      </c>
      <c r="AA99" s="102" t="n">
        <f aca="false">U99</f>
        <v>5233.77771236751</v>
      </c>
      <c r="AB99" s="108" t="n">
        <f aca="false">CHOOSE($AB$48,V99,W99)+$AB$49</f>
        <v>63.8401373279998</v>
      </c>
      <c r="AC99" s="104" t="n">
        <f aca="false">$AD$49</f>
        <v>40</v>
      </c>
      <c r="AD99" s="105" t="n">
        <f aca="false">(AC99-AB99)*AA99</f>
        <v>-124773.979407066</v>
      </c>
      <c r="AE99" s="89" t="n">
        <f aca="false">IF(AD99&lt;0,AD99,0)</f>
        <v>-124773.979407066</v>
      </c>
      <c r="AF99" s="89" t="n">
        <f aca="false">IF(AD99&gt;0,AD99,0)</f>
        <v>0</v>
      </c>
    </row>
    <row r="100" customFormat="false" ht="12.75" hidden="false" customHeight="false" outlineLevel="0" collapsed="false">
      <c r="A100" s="93" t="n">
        <f aca="false">A99+1</f>
        <v>46</v>
      </c>
      <c r="B100" s="94" t="s">
        <v>6</v>
      </c>
      <c r="C100" s="95" t="n">
        <f aca="false">MATCH(B100,$B$2:$B$3,0)</f>
        <v>2</v>
      </c>
      <c r="D100" s="96" t="n">
        <f aca="false">E99+1</f>
        <v>38200</v>
      </c>
      <c r="E100" s="96" t="n">
        <f aca="false">EOMONTH(D100,0)</f>
        <v>38230</v>
      </c>
      <c r="F100" s="97" t="n">
        <f aca="false">(E100-D100)/365.25</f>
        <v>0.082135523613963</v>
      </c>
      <c r="G100" s="97" t="s">
        <v>66</v>
      </c>
      <c r="H100" s="95" t="n">
        <f aca="false">MATCH(G100,$G$2:$G$34,0)</f>
        <v>32</v>
      </c>
      <c r="I100" s="97" t="s">
        <v>2</v>
      </c>
      <c r="J100" s="95" t="n">
        <f aca="false">MATCH(I100,$I$2:$I$22,0)</f>
        <v>1</v>
      </c>
      <c r="K100" s="98" t="s">
        <v>3</v>
      </c>
      <c r="L100" s="95" t="n">
        <f aca="false">MATCH(K100,$K$2:$K$9,0)</f>
        <v>1</v>
      </c>
      <c r="M100" s="99" t="n">
        <v>9</v>
      </c>
      <c r="N100" s="100" t="n">
        <v>1</v>
      </c>
      <c r="O100" s="100" t="s">
        <v>10</v>
      </c>
      <c r="P100" s="95" t="n">
        <f aca="false">MATCH(O100,$O$2:$O$5,0)</f>
        <v>2</v>
      </c>
      <c r="Q100" s="95" t="n">
        <f aca="false">MATCH(R100,$R$2:$R$3,0)</f>
        <v>1</v>
      </c>
      <c r="R100" s="100" t="s">
        <v>5</v>
      </c>
      <c r="S100" s="8"/>
      <c r="T100" s="87" t="n">
        <v>6696</v>
      </c>
      <c r="U100" s="87" t="n">
        <v>5205.01796281818</v>
      </c>
      <c r="V100" s="88" t="n">
        <v>59.4636828260176</v>
      </c>
      <c r="W100" s="88" t="n">
        <v>63.4636825914445</v>
      </c>
      <c r="X100" s="89" t="n">
        <v>309509.537244744</v>
      </c>
      <c r="Y100" s="90" t="n">
        <v>330329.60787506</v>
      </c>
      <c r="AA100" s="102" t="n">
        <f aca="false">U100</f>
        <v>5205.01796281818</v>
      </c>
      <c r="AB100" s="108" t="n">
        <f aca="false">CHOOSE($AB$48,V100,W100)+$AB$49</f>
        <v>68.4636825914445</v>
      </c>
      <c r="AC100" s="104" t="n">
        <f aca="false">$AD$49</f>
        <v>40</v>
      </c>
      <c r="AD100" s="105" t="n">
        <f aca="false">(AC100-AB100)*AA100</f>
        <v>-148153.979176424</v>
      </c>
      <c r="AE100" s="89" t="n">
        <f aca="false">IF(AD100&lt;0,AD100,0)</f>
        <v>-148153.979176424</v>
      </c>
      <c r="AF100" s="89" t="n">
        <f aca="false">IF(AD100&gt;0,AD100,0)</f>
        <v>0</v>
      </c>
    </row>
    <row r="101" customFormat="false" ht="12.75" hidden="false" customHeight="false" outlineLevel="0" collapsed="false">
      <c r="A101" s="93" t="n">
        <f aca="false">A100+1</f>
        <v>47</v>
      </c>
      <c r="B101" s="94" t="s">
        <v>6</v>
      </c>
      <c r="C101" s="95" t="n">
        <f aca="false">MATCH(B101,$B$2:$B$3,0)</f>
        <v>2</v>
      </c>
      <c r="D101" s="96" t="n">
        <f aca="false">E100+1</f>
        <v>38231</v>
      </c>
      <c r="E101" s="96" t="n">
        <f aca="false">EOMONTH(D101,0)</f>
        <v>38260</v>
      </c>
      <c r="F101" s="97" t="n">
        <f aca="false">(E101-D101)/365.25</f>
        <v>0.0793976728268309</v>
      </c>
      <c r="G101" s="97" t="s">
        <v>66</v>
      </c>
      <c r="H101" s="95" t="n">
        <f aca="false">MATCH(G101,$G$2:$G$34,0)</f>
        <v>32</v>
      </c>
      <c r="I101" s="97" t="s">
        <v>2</v>
      </c>
      <c r="J101" s="95" t="n">
        <f aca="false">MATCH(I101,$I$2:$I$22,0)</f>
        <v>1</v>
      </c>
      <c r="K101" s="98" t="s">
        <v>3</v>
      </c>
      <c r="L101" s="95" t="n">
        <f aca="false">MATCH(K101,$K$2:$K$9,0)</f>
        <v>1</v>
      </c>
      <c r="M101" s="99" t="n">
        <v>9</v>
      </c>
      <c r="N101" s="100" t="n">
        <v>1</v>
      </c>
      <c r="O101" s="100" t="s">
        <v>10</v>
      </c>
      <c r="P101" s="95" t="n">
        <f aca="false">MATCH(O101,$O$2:$O$5,0)</f>
        <v>2</v>
      </c>
      <c r="Q101" s="95" t="n">
        <f aca="false">MATCH(R101,$R$2:$R$3,0)</f>
        <v>1</v>
      </c>
      <c r="R101" s="100" t="s">
        <v>5</v>
      </c>
      <c r="S101" s="8"/>
      <c r="T101" s="87" t="n">
        <v>6480</v>
      </c>
      <c r="U101" s="87" t="n">
        <v>5010.31248949222</v>
      </c>
      <c r="V101" s="88" t="n">
        <v>51.0442513839232</v>
      </c>
      <c r="W101" s="88" t="n">
        <v>55.0442512945162</v>
      </c>
      <c r="X101" s="89" t="n">
        <v>255747.650225651</v>
      </c>
      <c r="Y101" s="90" t="n">
        <v>275788.899735663</v>
      </c>
      <c r="AA101" s="102" t="n">
        <f aca="false">U101</f>
        <v>5010.31248949222</v>
      </c>
      <c r="AB101" s="108" t="n">
        <f aca="false">CHOOSE($AB$48,V101,W101)+$AB$49</f>
        <v>60.0442512945162</v>
      </c>
      <c r="AC101" s="104" t="n">
        <f aca="false">$AD$49</f>
        <v>40</v>
      </c>
      <c r="AD101" s="105" t="n">
        <f aca="false">(AC101-AB101)*AA101</f>
        <v>-100427.962603435</v>
      </c>
      <c r="AE101" s="89" t="n">
        <f aca="false">IF(AD101&lt;0,AD101,0)</f>
        <v>-100427.962603435</v>
      </c>
      <c r="AF101" s="89" t="n">
        <f aca="false">IF(AD101&gt;0,AD101,0)</f>
        <v>0</v>
      </c>
    </row>
    <row r="102" customFormat="false" ht="12.75" hidden="false" customHeight="false" outlineLevel="0" collapsed="false">
      <c r="A102" s="93" t="n">
        <f aca="false">A101+1</f>
        <v>48</v>
      </c>
      <c r="B102" s="94" t="s">
        <v>6</v>
      </c>
      <c r="C102" s="95" t="n">
        <f aca="false">MATCH(B102,$B$2:$B$3,0)</f>
        <v>2</v>
      </c>
      <c r="D102" s="96" t="n">
        <f aca="false">E101+1</f>
        <v>38261</v>
      </c>
      <c r="E102" s="96" t="n">
        <f aca="false">EOMONTH(D102,0)</f>
        <v>38291</v>
      </c>
      <c r="F102" s="97" t="n">
        <f aca="false">(E102-D102)/365.25</f>
        <v>0.082135523613963</v>
      </c>
      <c r="G102" s="97" t="s">
        <v>66</v>
      </c>
      <c r="H102" s="95" t="n">
        <f aca="false">MATCH(G102,$G$2:$G$34,0)</f>
        <v>32</v>
      </c>
      <c r="I102" s="97" t="s">
        <v>2</v>
      </c>
      <c r="J102" s="95" t="n">
        <f aca="false">MATCH(I102,$I$2:$I$22,0)</f>
        <v>1</v>
      </c>
      <c r="K102" s="98" t="s">
        <v>3</v>
      </c>
      <c r="L102" s="95" t="n">
        <f aca="false">MATCH(K102,$K$2:$K$9,0)</f>
        <v>1</v>
      </c>
      <c r="M102" s="99" t="n">
        <v>9</v>
      </c>
      <c r="N102" s="100" t="n">
        <v>1</v>
      </c>
      <c r="O102" s="100" t="s">
        <v>10</v>
      </c>
      <c r="P102" s="95" t="n">
        <f aca="false">MATCH(O102,$O$2:$O$5,0)</f>
        <v>2</v>
      </c>
      <c r="Q102" s="95" t="n">
        <f aca="false">MATCH(R102,$R$2:$R$3,0)</f>
        <v>1</v>
      </c>
      <c r="R102" s="100" t="s">
        <v>5</v>
      </c>
      <c r="S102" s="8"/>
      <c r="T102" s="87" t="n">
        <v>6696</v>
      </c>
      <c r="U102" s="87" t="n">
        <v>5148.83080067136</v>
      </c>
      <c r="V102" s="88" t="n">
        <v>38.939602562967</v>
      </c>
      <c r="W102" s="88" t="n">
        <v>42.9396023860758</v>
      </c>
      <c r="X102" s="89" t="n">
        <v>200493.425042106</v>
      </c>
      <c r="Y102" s="90" t="n">
        <v>221088.747334009</v>
      </c>
      <c r="AA102" s="102" t="n">
        <f aca="false">U102</f>
        <v>5148.83080067136</v>
      </c>
      <c r="AB102" s="108" t="n">
        <f aca="false">CHOOSE($AB$48,V102,W102)+$AB$49</f>
        <v>47.9396023860758</v>
      </c>
      <c r="AC102" s="104" t="n">
        <f aca="false">$AD$49</f>
        <v>40</v>
      </c>
      <c r="AD102" s="105" t="n">
        <f aca="false">(AC102-AB102)*AA102</f>
        <v>-40879.669310511</v>
      </c>
      <c r="AE102" s="89" t="n">
        <f aca="false">IF(AD102&lt;0,AD102,0)</f>
        <v>-40879.669310511</v>
      </c>
      <c r="AF102" s="89" t="n">
        <f aca="false">IF(AD102&gt;0,AD102,0)</f>
        <v>0</v>
      </c>
    </row>
    <row r="103" customFormat="false" ht="12.75" hidden="false" customHeight="false" outlineLevel="0" collapsed="false">
      <c r="A103" s="93" t="n">
        <f aca="false">A102+1</f>
        <v>49</v>
      </c>
      <c r="B103" s="94" t="s">
        <v>6</v>
      </c>
      <c r="C103" s="95" t="n">
        <f aca="false">MATCH(B103,$B$2:$B$3,0)</f>
        <v>2</v>
      </c>
      <c r="D103" s="96" t="n">
        <f aca="false">E102+1</f>
        <v>38292</v>
      </c>
      <c r="E103" s="96" t="n">
        <f aca="false">EOMONTH(D103,0)</f>
        <v>38321</v>
      </c>
      <c r="F103" s="97" t="n">
        <f aca="false">(E103-D103)/365.25</f>
        <v>0.0793976728268309</v>
      </c>
      <c r="G103" s="97" t="s">
        <v>66</v>
      </c>
      <c r="H103" s="95" t="n">
        <f aca="false">MATCH(G103,$G$2:$G$34,0)</f>
        <v>32</v>
      </c>
      <c r="I103" s="97" t="s">
        <v>2</v>
      </c>
      <c r="J103" s="95" t="n">
        <f aca="false">MATCH(I103,$I$2:$I$22,0)</f>
        <v>1</v>
      </c>
      <c r="K103" s="98" t="s">
        <v>3</v>
      </c>
      <c r="L103" s="95" t="n">
        <f aca="false">MATCH(K103,$K$2:$K$9,0)</f>
        <v>1</v>
      </c>
      <c r="M103" s="99" t="n">
        <v>9</v>
      </c>
      <c r="N103" s="100" t="n">
        <v>1</v>
      </c>
      <c r="O103" s="100" t="s">
        <v>10</v>
      </c>
      <c r="P103" s="95" t="n">
        <f aca="false">MATCH(O103,$O$2:$O$5,0)</f>
        <v>2</v>
      </c>
      <c r="Q103" s="95" t="n">
        <f aca="false">MATCH(R103,$R$2:$R$3,0)</f>
        <v>1</v>
      </c>
      <c r="R103" s="100" t="s">
        <v>5</v>
      </c>
      <c r="S103" s="8"/>
      <c r="T103" s="87" t="n">
        <v>6480</v>
      </c>
      <c r="U103" s="87" t="n">
        <v>4956.14704249966</v>
      </c>
      <c r="V103" s="88" t="n">
        <v>28.0970447651626</v>
      </c>
      <c r="W103" s="88" t="n">
        <v>32.097044449258</v>
      </c>
      <c r="X103" s="89" t="n">
        <v>139253.085315841</v>
      </c>
      <c r="Y103" s="90" t="n">
        <v>159077.67192017</v>
      </c>
      <c r="AA103" s="102" t="n">
        <f aca="false">U103</f>
        <v>4956.14704249966</v>
      </c>
      <c r="AB103" s="108" t="n">
        <f aca="false">CHOOSE($AB$48,V103,W103)+$AB$49</f>
        <v>37.097044449258</v>
      </c>
      <c r="AC103" s="104" t="n">
        <f aca="false">$AD$49</f>
        <v>40</v>
      </c>
      <c r="AD103" s="105" t="n">
        <f aca="false">(AC103-AB103)*AA103</f>
        <v>14387.4745673178</v>
      </c>
      <c r="AE103" s="89" t="n">
        <f aca="false">IF(AD103&lt;0,AD103,0)</f>
        <v>0</v>
      </c>
      <c r="AF103" s="89" t="n">
        <f aca="false">IF(AD103&gt;0,AD103,0)</f>
        <v>14387.4745673178</v>
      </c>
    </row>
    <row r="104" customFormat="false" ht="12.75" hidden="false" customHeight="false" outlineLevel="0" collapsed="false">
      <c r="A104" s="93" t="n">
        <f aca="false">A103+1</f>
        <v>50</v>
      </c>
      <c r="B104" s="94" t="s">
        <v>6</v>
      </c>
      <c r="C104" s="95" t="n">
        <f aca="false">MATCH(B104,$B$2:$B$3,0)</f>
        <v>2</v>
      </c>
      <c r="D104" s="96" t="n">
        <f aca="false">E103+1</f>
        <v>38322</v>
      </c>
      <c r="E104" s="96" t="n">
        <f aca="false">EOMONTH(D104,0)</f>
        <v>38352</v>
      </c>
      <c r="F104" s="97" t="n">
        <f aca="false">(E104-D104)/365.25</f>
        <v>0.082135523613963</v>
      </c>
      <c r="G104" s="97" t="s">
        <v>66</v>
      </c>
      <c r="H104" s="95" t="n">
        <f aca="false">MATCH(G104,$G$2:$G$34,0)</f>
        <v>32</v>
      </c>
      <c r="I104" s="97" t="s">
        <v>2</v>
      </c>
      <c r="J104" s="95" t="n">
        <f aca="false">MATCH(I104,$I$2:$I$22,0)</f>
        <v>1</v>
      </c>
      <c r="K104" s="98" t="s">
        <v>3</v>
      </c>
      <c r="L104" s="95" t="n">
        <f aca="false">MATCH(K104,$K$2:$K$9,0)</f>
        <v>1</v>
      </c>
      <c r="M104" s="99" t="n">
        <v>9</v>
      </c>
      <c r="N104" s="100" t="n">
        <v>1</v>
      </c>
      <c r="O104" s="100" t="s">
        <v>10</v>
      </c>
      <c r="P104" s="95" t="n">
        <f aca="false">MATCH(O104,$O$2:$O$5,0)</f>
        <v>2</v>
      </c>
      <c r="Q104" s="95" t="n">
        <f aca="false">MATCH(R104,$R$2:$R$3,0)</f>
        <v>1</v>
      </c>
      <c r="R104" s="100" t="s">
        <v>5</v>
      </c>
      <c r="S104" s="8"/>
      <c r="T104" s="87" t="n">
        <v>6696</v>
      </c>
      <c r="U104" s="87" t="n">
        <v>5093.11770551754</v>
      </c>
      <c r="V104" s="88" t="n">
        <v>27.5003810184133</v>
      </c>
      <c r="W104" s="88" t="n">
        <v>31.5003811376226</v>
      </c>
      <c r="X104" s="89" t="n">
        <v>140062.677473359</v>
      </c>
      <c r="Y104" s="90" t="n">
        <v>160435.148902577</v>
      </c>
      <c r="AA104" s="102" t="n">
        <f aca="false">U104</f>
        <v>5093.11770551754</v>
      </c>
      <c r="AB104" s="108" t="n">
        <f aca="false">CHOOSE($AB$48,V104,W104)+$AB$49</f>
        <v>36.5003811376226</v>
      </c>
      <c r="AC104" s="104" t="n">
        <f aca="false">$AD$49</f>
        <v>40</v>
      </c>
      <c r="AD104" s="105" t="n">
        <f aca="false">(AC104-AB104)*AA104</f>
        <v>17823.9707905373</v>
      </c>
      <c r="AE104" s="89" t="n">
        <f aca="false">IF(AD104&lt;0,AD104,0)</f>
        <v>0</v>
      </c>
      <c r="AF104" s="89" t="n">
        <f aca="false">IF(AD104&gt;0,AD104,0)</f>
        <v>17823.9707905373</v>
      </c>
    </row>
    <row r="105" customFormat="false" ht="12.75" hidden="false" customHeight="false" outlineLevel="0" collapsed="false">
      <c r="A105" s="93" t="n">
        <f aca="false">A104+1</f>
        <v>51</v>
      </c>
      <c r="B105" s="94" t="s">
        <v>6</v>
      </c>
      <c r="C105" s="95" t="n">
        <f aca="false">MATCH(B105,$B$2:$B$3,0)</f>
        <v>2</v>
      </c>
      <c r="D105" s="96" t="n">
        <f aca="false">E104+1</f>
        <v>38353</v>
      </c>
      <c r="E105" s="96" t="n">
        <f aca="false">EOMONTH(D105,0)</f>
        <v>38383</v>
      </c>
      <c r="F105" s="97" t="n">
        <f aca="false">(E105-D105)/365.25</f>
        <v>0.082135523613963</v>
      </c>
      <c r="G105" s="97" t="s">
        <v>66</v>
      </c>
      <c r="H105" s="95" t="n">
        <f aca="false">MATCH(G105,$G$2:$G$34,0)</f>
        <v>32</v>
      </c>
      <c r="I105" s="97" t="s">
        <v>2</v>
      </c>
      <c r="J105" s="95" t="n">
        <f aca="false">MATCH(I105,$I$2:$I$22,0)</f>
        <v>1</v>
      </c>
      <c r="K105" s="98" t="s">
        <v>3</v>
      </c>
      <c r="L105" s="95" t="n">
        <f aca="false">MATCH(K105,$K$2:$K$9,0)</f>
        <v>1</v>
      </c>
      <c r="M105" s="99" t="n">
        <v>9</v>
      </c>
      <c r="N105" s="100" t="n">
        <v>1</v>
      </c>
      <c r="O105" s="100" t="s">
        <v>10</v>
      </c>
      <c r="P105" s="95" t="n">
        <f aca="false">MATCH(O105,$O$2:$O$5,0)</f>
        <v>2</v>
      </c>
      <c r="Q105" s="95" t="n">
        <f aca="false">MATCH(R105,$R$2:$R$3,0)</f>
        <v>1</v>
      </c>
      <c r="R105" s="100" t="s">
        <v>5</v>
      </c>
      <c r="S105" s="8"/>
      <c r="T105" s="87" t="n">
        <v>6696</v>
      </c>
      <c r="U105" s="87" t="n">
        <v>5064.41312982139</v>
      </c>
      <c r="V105" s="88" t="n">
        <v>29.3985107543177</v>
      </c>
      <c r="W105" s="88" t="n">
        <v>33.3985105620447</v>
      </c>
      <c r="X105" s="89" t="n">
        <v>148886.203861362</v>
      </c>
      <c r="Y105" s="90" t="n">
        <v>169143.855406897</v>
      </c>
      <c r="AA105" s="102" t="n">
        <f aca="false">U105</f>
        <v>5064.41312982139</v>
      </c>
      <c r="AB105" s="108" t="n">
        <f aca="false">CHOOSE($AB$48,V105,W105)+$AB$49</f>
        <v>38.3985105620447</v>
      </c>
      <c r="AC105" s="104" t="n">
        <f aca="false">$AD$49</f>
        <v>40</v>
      </c>
      <c r="AD105" s="105" t="n">
        <f aca="false">(AC105-AB105)*AA105</f>
        <v>8110.60413685132</v>
      </c>
      <c r="AE105" s="89" t="n">
        <f aca="false">IF(AD105&lt;0,AD105,0)</f>
        <v>0</v>
      </c>
      <c r="AF105" s="89" t="n">
        <f aca="false">IF(AD105&gt;0,AD105,0)</f>
        <v>8110.60413685132</v>
      </c>
    </row>
    <row r="106" customFormat="false" ht="12.75" hidden="false" customHeight="false" outlineLevel="0" collapsed="false">
      <c r="A106" s="93" t="n">
        <f aca="false">A105+1</f>
        <v>52</v>
      </c>
      <c r="B106" s="94" t="s">
        <v>6</v>
      </c>
      <c r="C106" s="95" t="n">
        <f aca="false">MATCH(B106,$B$2:$B$3,0)</f>
        <v>2</v>
      </c>
      <c r="D106" s="96" t="n">
        <f aca="false">E105+1</f>
        <v>38384</v>
      </c>
      <c r="E106" s="96" t="n">
        <f aca="false">EOMONTH(D106,0)</f>
        <v>38411</v>
      </c>
      <c r="F106" s="97" t="n">
        <f aca="false">(E106-D106)/365.25</f>
        <v>0.0739219712525667</v>
      </c>
      <c r="G106" s="97" t="s">
        <v>66</v>
      </c>
      <c r="H106" s="95" t="n">
        <f aca="false">MATCH(G106,$G$2:$G$34,0)</f>
        <v>32</v>
      </c>
      <c r="I106" s="97" t="s">
        <v>2</v>
      </c>
      <c r="J106" s="95" t="n">
        <f aca="false">MATCH(I106,$I$2:$I$22,0)</f>
        <v>1</v>
      </c>
      <c r="K106" s="98" t="s">
        <v>3</v>
      </c>
      <c r="L106" s="95" t="n">
        <f aca="false">MATCH(K106,$K$2:$K$9,0)</f>
        <v>1</v>
      </c>
      <c r="M106" s="99" t="n">
        <v>9</v>
      </c>
      <c r="N106" s="100" t="n">
        <v>1</v>
      </c>
      <c r="O106" s="100" t="s">
        <v>10</v>
      </c>
      <c r="P106" s="95" t="n">
        <f aca="false">MATCH(O106,$O$2:$O$5,0)</f>
        <v>2</v>
      </c>
      <c r="Q106" s="95" t="n">
        <f aca="false">MATCH(R106,$R$2:$R$3,0)</f>
        <v>1</v>
      </c>
      <c r="R106" s="100" t="s">
        <v>5</v>
      </c>
      <c r="S106" s="8"/>
      <c r="T106" s="87" t="n">
        <v>6048</v>
      </c>
      <c r="U106" s="87" t="n">
        <v>4550.45549347765</v>
      </c>
      <c r="V106" s="88" t="n">
        <v>27.8677010181258</v>
      </c>
      <c r="W106" s="88" t="n">
        <v>31.8677008904015</v>
      </c>
      <c r="X106" s="89" t="n">
        <v>126810.733188523</v>
      </c>
      <c r="Y106" s="90" t="n">
        <v>145012.55458123</v>
      </c>
      <c r="AA106" s="102" t="n">
        <f aca="false">U106</f>
        <v>4550.45549347765</v>
      </c>
      <c r="AB106" s="108" t="n">
        <f aca="false">CHOOSE($AB$48,V106,W106)+$AB$49</f>
        <v>36.8677008904015</v>
      </c>
      <c r="AC106" s="104" t="n">
        <f aca="false">$AD$49</f>
        <v>40</v>
      </c>
      <c r="AD106" s="105" t="n">
        <f aca="false">(AC106-AB106)*AA106</f>
        <v>14253.3876904875</v>
      </c>
      <c r="AE106" s="89" t="n">
        <f aca="false">IF(AD106&lt;0,AD106,0)</f>
        <v>0</v>
      </c>
      <c r="AF106" s="89" t="n">
        <f aca="false">IF(AD106&gt;0,AD106,0)</f>
        <v>14253.3876904875</v>
      </c>
    </row>
    <row r="107" customFormat="false" ht="12.75" hidden="false" customHeight="false" outlineLevel="0" collapsed="false">
      <c r="A107" s="93" t="n">
        <f aca="false">A106+1</f>
        <v>53</v>
      </c>
      <c r="B107" s="94" t="s">
        <v>6</v>
      </c>
      <c r="C107" s="95" t="n">
        <f aca="false">MATCH(B107,$B$2:$B$3,0)</f>
        <v>2</v>
      </c>
      <c r="D107" s="96" t="n">
        <f aca="false">E106+1</f>
        <v>38412</v>
      </c>
      <c r="E107" s="96" t="n">
        <f aca="false">EOMONTH(D107,0)</f>
        <v>38442</v>
      </c>
      <c r="F107" s="97" t="n">
        <f aca="false">(E107-D107)/365.25</f>
        <v>0.082135523613963</v>
      </c>
      <c r="G107" s="97" t="s">
        <v>66</v>
      </c>
      <c r="H107" s="95" t="n">
        <f aca="false">MATCH(G107,$G$2:$G$34,0)</f>
        <v>32</v>
      </c>
      <c r="I107" s="97" t="s">
        <v>2</v>
      </c>
      <c r="J107" s="95" t="n">
        <f aca="false">MATCH(I107,$I$2:$I$22,0)</f>
        <v>1</v>
      </c>
      <c r="K107" s="98" t="s">
        <v>3</v>
      </c>
      <c r="L107" s="95" t="n">
        <f aca="false">MATCH(K107,$K$2:$K$9,0)</f>
        <v>1</v>
      </c>
      <c r="M107" s="99" t="n">
        <v>9</v>
      </c>
      <c r="N107" s="100" t="n">
        <v>1</v>
      </c>
      <c r="O107" s="100" t="s">
        <v>10</v>
      </c>
      <c r="P107" s="95" t="n">
        <f aca="false">MATCH(O107,$O$2:$O$5,0)</f>
        <v>2</v>
      </c>
      <c r="Q107" s="95" t="n">
        <f aca="false">MATCH(R107,$R$2:$R$3,0)</f>
        <v>1</v>
      </c>
      <c r="R107" s="100" t="s">
        <v>5</v>
      </c>
      <c r="S107" s="8"/>
      <c r="T107" s="87" t="n">
        <v>6696</v>
      </c>
      <c r="U107" s="87" t="n">
        <v>5009.15772107774</v>
      </c>
      <c r="V107" s="88" t="n">
        <v>27.9380748442546</v>
      </c>
      <c r="W107" s="88" t="n">
        <v>31.9380748442545</v>
      </c>
      <c r="X107" s="89" t="n">
        <v>139946.223318146</v>
      </c>
      <c r="Y107" s="90" t="n">
        <v>159982.854202456</v>
      </c>
      <c r="AA107" s="102" t="n">
        <f aca="false">U107</f>
        <v>5009.15772107774</v>
      </c>
      <c r="AB107" s="108" t="n">
        <f aca="false">CHOOSE($AB$48,V107,W107)+$AB$49</f>
        <v>36.9380748442545</v>
      </c>
      <c r="AC107" s="104" t="n">
        <f aca="false">$AD$49</f>
        <v>40</v>
      </c>
      <c r="AD107" s="105" t="n">
        <f aca="false">(AC107-AB107)*AA107</f>
        <v>15337.6660352645</v>
      </c>
      <c r="AE107" s="89" t="n">
        <f aca="false">IF(AD107&lt;0,AD107,0)</f>
        <v>0</v>
      </c>
      <c r="AF107" s="89" t="n">
        <f aca="false">IF(AD107&gt;0,AD107,0)</f>
        <v>15337.6660352645</v>
      </c>
    </row>
    <row r="108" customFormat="false" ht="12.75" hidden="false" customHeight="false" outlineLevel="0" collapsed="false">
      <c r="A108" s="93" t="n">
        <f aca="false">A107+1</f>
        <v>54</v>
      </c>
      <c r="B108" s="94" t="s">
        <v>6</v>
      </c>
      <c r="C108" s="95" t="n">
        <f aca="false">MATCH(B108,$B$2:$B$3,0)</f>
        <v>2</v>
      </c>
      <c r="D108" s="96" t="n">
        <f aca="false">E107+1</f>
        <v>38443</v>
      </c>
      <c r="E108" s="96" t="n">
        <f aca="false">EOMONTH(D108,0)</f>
        <v>38472</v>
      </c>
      <c r="F108" s="97" t="n">
        <f aca="false">(E108-D108)/365.25</f>
        <v>0.0793976728268309</v>
      </c>
      <c r="G108" s="97" t="s">
        <v>66</v>
      </c>
      <c r="H108" s="95" t="n">
        <f aca="false">MATCH(G108,$G$2:$G$34,0)</f>
        <v>32</v>
      </c>
      <c r="I108" s="97" t="s">
        <v>2</v>
      </c>
      <c r="J108" s="95" t="n">
        <f aca="false">MATCH(I108,$I$2:$I$22,0)</f>
        <v>1</v>
      </c>
      <c r="K108" s="98" t="s">
        <v>3</v>
      </c>
      <c r="L108" s="95" t="n">
        <f aca="false">MATCH(K108,$K$2:$K$9,0)</f>
        <v>1</v>
      </c>
      <c r="M108" s="99" t="n">
        <v>9</v>
      </c>
      <c r="N108" s="100" t="n">
        <v>1</v>
      </c>
      <c r="O108" s="100" t="s">
        <v>10</v>
      </c>
      <c r="P108" s="95" t="n">
        <f aca="false">MATCH(O108,$O$2:$O$5,0)</f>
        <v>2</v>
      </c>
      <c r="Q108" s="95" t="n">
        <f aca="false">MATCH(R108,$R$2:$R$3,0)</f>
        <v>1</v>
      </c>
      <c r="R108" s="100" t="s">
        <v>5</v>
      </c>
      <c r="S108" s="8"/>
      <c r="T108" s="87" t="n">
        <v>6480</v>
      </c>
      <c r="U108" s="87" t="n">
        <v>4820.49070796202</v>
      </c>
      <c r="V108" s="88" t="n">
        <v>26.5930091746246</v>
      </c>
      <c r="W108" s="88" t="n">
        <v>30.5930096037781</v>
      </c>
      <c r="X108" s="89" t="n">
        <v>128191.353623027</v>
      </c>
      <c r="Y108" s="90" t="n">
        <v>147473.318523605</v>
      </c>
      <c r="AA108" s="102" t="n">
        <f aca="false">U108</f>
        <v>4820.49070796202</v>
      </c>
      <c r="AB108" s="108" t="n">
        <f aca="false">CHOOSE($AB$48,V108,W108)+$AB$49</f>
        <v>35.5930096037781</v>
      </c>
      <c r="AC108" s="104" t="n">
        <f aca="false">$AD$49</f>
        <v>40</v>
      </c>
      <c r="AD108" s="105" t="n">
        <f aca="false">(AC108-AB108)*AA108</f>
        <v>21243.8562550657</v>
      </c>
      <c r="AE108" s="89" t="n">
        <f aca="false">IF(AD108&lt;0,AD108,0)</f>
        <v>0</v>
      </c>
      <c r="AF108" s="89" t="n">
        <f aca="false">IF(AD108&gt;0,AD108,0)</f>
        <v>21243.8562550657</v>
      </c>
    </row>
    <row r="109" customFormat="false" ht="12.75" hidden="false" customHeight="false" outlineLevel="0" collapsed="false">
      <c r="A109" s="93" t="n">
        <f aca="false">A108+1</f>
        <v>55</v>
      </c>
      <c r="B109" s="94" t="s">
        <v>6</v>
      </c>
      <c r="C109" s="95" t="n">
        <f aca="false">MATCH(B109,$B$2:$B$3,0)</f>
        <v>2</v>
      </c>
      <c r="D109" s="96" t="n">
        <f aca="false">E108+1</f>
        <v>38473</v>
      </c>
      <c r="E109" s="96" t="n">
        <f aca="false">EOMONTH(D109,0)</f>
        <v>38503</v>
      </c>
      <c r="F109" s="97" t="n">
        <f aca="false">(E109-D109)/365.25</f>
        <v>0.082135523613963</v>
      </c>
      <c r="G109" s="97" t="s">
        <v>66</v>
      </c>
      <c r="H109" s="95" t="n">
        <f aca="false">MATCH(G109,$G$2:$G$34,0)</f>
        <v>32</v>
      </c>
      <c r="I109" s="97" t="s">
        <v>2</v>
      </c>
      <c r="J109" s="95" t="n">
        <f aca="false">MATCH(I109,$I$2:$I$22,0)</f>
        <v>1</v>
      </c>
      <c r="K109" s="98" t="s">
        <v>3</v>
      </c>
      <c r="L109" s="95" t="n">
        <f aca="false">MATCH(K109,$K$2:$K$9,0)</f>
        <v>1</v>
      </c>
      <c r="M109" s="99" t="n">
        <v>9</v>
      </c>
      <c r="N109" s="100" t="n">
        <v>1</v>
      </c>
      <c r="O109" s="100" t="s">
        <v>10</v>
      </c>
      <c r="P109" s="95" t="n">
        <f aca="false">MATCH(O109,$O$2:$O$5,0)</f>
        <v>2</v>
      </c>
      <c r="Q109" s="95" t="n">
        <f aca="false">MATCH(R109,$R$2:$R$3,0)</f>
        <v>1</v>
      </c>
      <c r="R109" s="100" t="s">
        <v>5</v>
      </c>
      <c r="S109" s="8"/>
      <c r="T109" s="87" t="n">
        <v>6696</v>
      </c>
      <c r="U109" s="87" t="n">
        <v>4952.46238008439</v>
      </c>
      <c r="V109" s="88" t="n">
        <v>26.7309497860743</v>
      </c>
      <c r="W109" s="88" t="n">
        <v>30.7309497360833</v>
      </c>
      <c r="X109" s="89" t="n">
        <v>132384.023199458</v>
      </c>
      <c r="Y109" s="90" t="n">
        <v>152193.872472217</v>
      </c>
      <c r="AA109" s="102" t="n">
        <f aca="false">U109</f>
        <v>4952.46238008439</v>
      </c>
      <c r="AB109" s="108" t="n">
        <f aca="false">CHOOSE($AB$48,V109,W109)+$AB$49</f>
        <v>35.7309497360833</v>
      </c>
      <c r="AC109" s="104" t="n">
        <f aca="false">$AD$49</f>
        <v>40</v>
      </c>
      <c r="AD109" s="105" t="n">
        <f aca="false">(AC109-AB109)*AA109</f>
        <v>21142.3108307367</v>
      </c>
      <c r="AE109" s="89" t="n">
        <f aca="false">IF(AD109&lt;0,AD109,0)</f>
        <v>0</v>
      </c>
      <c r="AF109" s="89" t="n">
        <f aca="false">IF(AD109&gt;0,AD109,0)</f>
        <v>21142.3108307367</v>
      </c>
    </row>
    <row r="110" customFormat="false" ht="12.75" hidden="false" customHeight="false" outlineLevel="0" collapsed="false">
      <c r="A110" s="93" t="n">
        <f aca="false">A109+1</f>
        <v>56</v>
      </c>
      <c r="B110" s="94" t="s">
        <v>6</v>
      </c>
      <c r="C110" s="95" t="n">
        <f aca="false">MATCH(B110,$B$2:$B$3,0)</f>
        <v>2</v>
      </c>
      <c r="D110" s="96" t="n">
        <f aca="false">E109+1</f>
        <v>38504</v>
      </c>
      <c r="E110" s="96" t="n">
        <f aca="false">EOMONTH(D110,0)</f>
        <v>38533</v>
      </c>
      <c r="F110" s="97" t="n">
        <f aca="false">(E110-D110)/365.25</f>
        <v>0.0793976728268309</v>
      </c>
      <c r="G110" s="97" t="s">
        <v>66</v>
      </c>
      <c r="H110" s="95" t="n">
        <f aca="false">MATCH(G110,$G$2:$G$34,0)</f>
        <v>32</v>
      </c>
      <c r="I110" s="97" t="s">
        <v>2</v>
      </c>
      <c r="J110" s="95" t="n">
        <f aca="false">MATCH(I110,$I$2:$I$22,0)</f>
        <v>1</v>
      </c>
      <c r="K110" s="98" t="s">
        <v>3</v>
      </c>
      <c r="L110" s="95" t="n">
        <f aca="false">MATCH(K110,$K$2:$K$9,0)</f>
        <v>1</v>
      </c>
      <c r="M110" s="99" t="n">
        <v>9</v>
      </c>
      <c r="N110" s="100" t="n">
        <v>1</v>
      </c>
      <c r="O110" s="100" t="s">
        <v>10</v>
      </c>
      <c r="P110" s="95" t="n">
        <f aca="false">MATCH(O110,$O$2:$O$5,0)</f>
        <v>2</v>
      </c>
      <c r="Q110" s="95" t="n">
        <f aca="false">MATCH(R110,$R$2:$R$3,0)</f>
        <v>1</v>
      </c>
      <c r="R110" s="100" t="s">
        <v>5</v>
      </c>
      <c r="S110" s="8"/>
      <c r="T110" s="87" t="n">
        <v>6480</v>
      </c>
      <c r="U110" s="87" t="n">
        <v>4765.83261709893</v>
      </c>
      <c r="V110" s="88" t="n">
        <v>38.0335253001935</v>
      </c>
      <c r="W110" s="88" t="n">
        <v>42.0335255862958</v>
      </c>
      <c r="X110" s="89" t="n">
        <v>181261.41541892</v>
      </c>
      <c r="Y110" s="90" t="n">
        <v>200324.747250831</v>
      </c>
      <c r="AA110" s="102" t="n">
        <f aca="false">U110</f>
        <v>4765.83261709893</v>
      </c>
      <c r="AB110" s="108" t="n">
        <f aca="false">CHOOSE($AB$48,V110,W110)+$AB$49</f>
        <v>47.0335255862958</v>
      </c>
      <c r="AC110" s="104" t="n">
        <f aca="false">$AD$49</f>
        <v>40</v>
      </c>
      <c r="AD110" s="105" t="n">
        <f aca="false">(AC110-AB110)*AA110</f>
        <v>-33520.6056523684</v>
      </c>
      <c r="AE110" s="89" t="n">
        <f aca="false">IF(AD110&lt;0,AD110,0)</f>
        <v>-33520.6056523684</v>
      </c>
      <c r="AF110" s="89" t="n">
        <f aca="false">IF(AD110&gt;0,AD110,0)</f>
        <v>0</v>
      </c>
    </row>
    <row r="111" customFormat="false" ht="12.75" hidden="false" customHeight="false" outlineLevel="0" collapsed="false">
      <c r="A111" s="93" t="n">
        <f aca="false">A110+1</f>
        <v>57</v>
      </c>
      <c r="B111" s="94" t="s">
        <v>6</v>
      </c>
      <c r="C111" s="95" t="n">
        <f aca="false">MATCH(B111,$B$2:$B$3,0)</f>
        <v>2</v>
      </c>
      <c r="D111" s="96" t="n">
        <f aca="false">E110+1</f>
        <v>38534</v>
      </c>
      <c r="E111" s="96" t="n">
        <f aca="false">EOMONTH(D111,0)</f>
        <v>38564</v>
      </c>
      <c r="F111" s="97" t="n">
        <f aca="false">(E111-D111)/365.25</f>
        <v>0.082135523613963</v>
      </c>
      <c r="G111" s="97" t="s">
        <v>66</v>
      </c>
      <c r="H111" s="95" t="n">
        <f aca="false">MATCH(G111,$G$2:$G$34,0)</f>
        <v>32</v>
      </c>
      <c r="I111" s="97" t="s">
        <v>2</v>
      </c>
      <c r="J111" s="95" t="n">
        <f aca="false">MATCH(I111,$I$2:$I$22,0)</f>
        <v>1</v>
      </c>
      <c r="K111" s="98" t="s">
        <v>3</v>
      </c>
      <c r="L111" s="95" t="n">
        <f aca="false">MATCH(K111,$K$2:$K$9,0)</f>
        <v>1</v>
      </c>
      <c r="M111" s="99" t="n">
        <v>9</v>
      </c>
      <c r="N111" s="100" t="n">
        <v>1</v>
      </c>
      <c r="O111" s="100" t="s">
        <v>10</v>
      </c>
      <c r="P111" s="95" t="n">
        <f aca="false">MATCH(O111,$O$2:$O$5,0)</f>
        <v>2</v>
      </c>
      <c r="Q111" s="95" t="n">
        <f aca="false">MATCH(R111,$R$2:$R$3,0)</f>
        <v>1</v>
      </c>
      <c r="R111" s="100" t="s">
        <v>5</v>
      </c>
      <c r="S111" s="8"/>
      <c r="T111" s="87" t="n">
        <v>6696</v>
      </c>
      <c r="U111" s="87" t="n">
        <v>4896.20707220029</v>
      </c>
      <c r="V111" s="88" t="n">
        <v>50.5412072058473</v>
      </c>
      <c r="W111" s="88" t="n">
        <v>54.5412072750656</v>
      </c>
      <c r="X111" s="89" t="n">
        <v>247460.21615881</v>
      </c>
      <c r="Y111" s="90" t="n">
        <v>267045.044786518</v>
      </c>
      <c r="AA111" s="102" t="n">
        <f aca="false">U111</f>
        <v>4896.20707220029</v>
      </c>
      <c r="AB111" s="108" t="n">
        <f aca="false">CHOOSE($AB$48,V111,W111)+$AB$49</f>
        <v>59.5412072750656</v>
      </c>
      <c r="AC111" s="104" t="n">
        <f aca="false">$AD$49</f>
        <v>40</v>
      </c>
      <c r="AD111" s="105" t="n">
        <f aca="false">(AC111-AB111)*AA111</f>
        <v>-95677.7972595077</v>
      </c>
      <c r="AE111" s="89" t="n">
        <f aca="false">IF(AD111&lt;0,AD111,0)</f>
        <v>-95677.7972595077</v>
      </c>
      <c r="AF111" s="89" t="n">
        <f aca="false">IF(AD111&gt;0,AD111,0)</f>
        <v>0</v>
      </c>
    </row>
    <row r="112" customFormat="false" ht="12.75" hidden="false" customHeight="false" outlineLevel="0" collapsed="false">
      <c r="A112" s="93" t="n">
        <f aca="false">A111+1</f>
        <v>58</v>
      </c>
      <c r="B112" s="94" t="s">
        <v>6</v>
      </c>
      <c r="C112" s="95" t="n">
        <f aca="false">MATCH(B112,$B$2:$B$3,0)</f>
        <v>2</v>
      </c>
      <c r="D112" s="96" t="n">
        <f aca="false">E111+1</f>
        <v>38565</v>
      </c>
      <c r="E112" s="96" t="n">
        <f aca="false">EOMONTH(D112,0)</f>
        <v>38595</v>
      </c>
      <c r="F112" s="97" t="n">
        <f aca="false">(E112-D112)/365.25</f>
        <v>0.082135523613963</v>
      </c>
      <c r="G112" s="97" t="s">
        <v>66</v>
      </c>
      <c r="H112" s="95" t="n">
        <f aca="false">MATCH(G112,$G$2:$G$34,0)</f>
        <v>32</v>
      </c>
      <c r="I112" s="97" t="s">
        <v>2</v>
      </c>
      <c r="J112" s="95" t="n">
        <f aca="false">MATCH(I112,$I$2:$I$22,0)</f>
        <v>1</v>
      </c>
      <c r="K112" s="98" t="s">
        <v>3</v>
      </c>
      <c r="L112" s="95" t="n">
        <f aca="false">MATCH(K112,$K$2:$K$9,0)</f>
        <v>1</v>
      </c>
      <c r="M112" s="99" t="n">
        <v>9</v>
      </c>
      <c r="N112" s="100" t="n">
        <v>1</v>
      </c>
      <c r="O112" s="100" t="s">
        <v>10</v>
      </c>
      <c r="P112" s="95" t="n">
        <f aca="false">MATCH(O112,$O$2:$O$5,0)</f>
        <v>2</v>
      </c>
      <c r="Q112" s="95" t="n">
        <f aca="false">MATCH(R112,$R$2:$R$3,0)</f>
        <v>1</v>
      </c>
      <c r="R112" s="100" t="s">
        <v>5</v>
      </c>
      <c r="S112" s="8"/>
      <c r="T112" s="87" t="n">
        <v>6696</v>
      </c>
      <c r="U112" s="87" t="n">
        <v>4867.78682588688</v>
      </c>
      <c r="V112" s="88" t="n">
        <v>56.1283819405138</v>
      </c>
      <c r="W112" s="88" t="n">
        <v>60.1283821135595</v>
      </c>
      <c r="X112" s="89" t="n">
        <v>273220.99816838</v>
      </c>
      <c r="Y112" s="90" t="n">
        <v>292692.146314277</v>
      </c>
      <c r="AA112" s="102" t="n">
        <f aca="false">U112</f>
        <v>4867.78682588688</v>
      </c>
      <c r="AB112" s="108" t="n">
        <f aca="false">CHOOSE($AB$48,V112,W112)+$AB$49</f>
        <v>65.1283821135595</v>
      </c>
      <c r="AC112" s="104" t="n">
        <f aca="false">$AD$49</f>
        <v>40</v>
      </c>
      <c r="AD112" s="105" t="n">
        <f aca="false">(AC112-AB112)*AA112</f>
        <v>-122319.607408236</v>
      </c>
      <c r="AE112" s="89" t="n">
        <f aca="false">IF(AD112&lt;0,AD112,0)</f>
        <v>-122319.607408236</v>
      </c>
      <c r="AF112" s="89" t="n">
        <f aca="false">IF(AD112&gt;0,AD112,0)</f>
        <v>0</v>
      </c>
    </row>
    <row r="113" customFormat="false" ht="12.75" hidden="false" customHeight="false" outlineLevel="0" collapsed="false">
      <c r="A113" s="93" t="n">
        <f aca="false">A112+1</f>
        <v>59</v>
      </c>
      <c r="B113" s="94" t="s">
        <v>6</v>
      </c>
      <c r="C113" s="95" t="n">
        <f aca="false">MATCH(B113,$B$2:$B$3,0)</f>
        <v>2</v>
      </c>
      <c r="D113" s="96" t="n">
        <f aca="false">E112+1</f>
        <v>38596</v>
      </c>
      <c r="E113" s="96" t="n">
        <f aca="false">EOMONTH(D113,0)</f>
        <v>38625</v>
      </c>
      <c r="F113" s="97" t="n">
        <f aca="false">(E113-D113)/365.25</f>
        <v>0.0793976728268309</v>
      </c>
      <c r="G113" s="97" t="s">
        <v>66</v>
      </c>
      <c r="H113" s="95" t="n">
        <f aca="false">MATCH(G113,$G$2:$G$34,0)</f>
        <v>32</v>
      </c>
      <c r="I113" s="97" t="s">
        <v>2</v>
      </c>
      <c r="J113" s="95" t="n">
        <f aca="false">MATCH(I113,$I$2:$I$22,0)</f>
        <v>1</v>
      </c>
      <c r="K113" s="98" t="s">
        <v>3</v>
      </c>
      <c r="L113" s="95" t="n">
        <f aca="false">MATCH(K113,$K$2:$K$9,0)</f>
        <v>1</v>
      </c>
      <c r="M113" s="99" t="n">
        <v>9</v>
      </c>
      <c r="N113" s="100" t="n">
        <v>1</v>
      </c>
      <c r="O113" s="100" t="s">
        <v>10</v>
      </c>
      <c r="P113" s="95" t="n">
        <f aca="false">MATCH(O113,$O$2:$O$5,0)</f>
        <v>2</v>
      </c>
      <c r="Q113" s="95" t="n">
        <f aca="false">MATCH(R113,$R$2:$R$3,0)</f>
        <v>1</v>
      </c>
      <c r="R113" s="100" t="s">
        <v>5</v>
      </c>
      <c r="S113" s="8"/>
      <c r="T113" s="87" t="n">
        <v>6480</v>
      </c>
      <c r="U113" s="87" t="n">
        <v>4684.20252323197</v>
      </c>
      <c r="V113" s="88" t="n">
        <v>47.2209021123489</v>
      </c>
      <c r="W113" s="88" t="n">
        <v>51.2209020229419</v>
      </c>
      <c r="X113" s="89" t="n">
        <v>221192.268823955</v>
      </c>
      <c r="Y113" s="90" t="n">
        <v>239929.078498082</v>
      </c>
      <c r="AA113" s="102" t="n">
        <f aca="false">U113</f>
        <v>4684.20252323197</v>
      </c>
      <c r="AB113" s="108" t="n">
        <f aca="false">CHOOSE($AB$48,V113,W113)+$AB$49</f>
        <v>56.2209020229419</v>
      </c>
      <c r="AC113" s="104" t="n">
        <f aca="false">$AD$49</f>
        <v>40</v>
      </c>
      <c r="AD113" s="105" t="n">
        <f aca="false">(AC113-AB113)*AA113</f>
        <v>-75981.9901849632</v>
      </c>
      <c r="AE113" s="89" t="n">
        <f aca="false">IF(AD113&lt;0,AD113,0)</f>
        <v>-75981.9901849632</v>
      </c>
      <c r="AF113" s="89" t="n">
        <f aca="false">IF(AD113&gt;0,AD113,0)</f>
        <v>0</v>
      </c>
    </row>
    <row r="114" customFormat="false" ht="12.75" hidden="false" customHeight="false" outlineLevel="0" collapsed="false">
      <c r="A114" s="93" t="n">
        <f aca="false">A113+1</f>
        <v>60</v>
      </c>
      <c r="B114" s="94" t="s">
        <v>6</v>
      </c>
      <c r="C114" s="95" t="n">
        <f aca="false">MATCH(B114,$B$2:$B$3,0)</f>
        <v>2</v>
      </c>
      <c r="D114" s="96" t="n">
        <f aca="false">E113+1</f>
        <v>38626</v>
      </c>
      <c r="E114" s="96" t="n">
        <f aca="false">EOMONTH(D114,0)</f>
        <v>38656</v>
      </c>
      <c r="F114" s="97" t="n">
        <f aca="false">(E114-D114)/365.25</f>
        <v>0.082135523613963</v>
      </c>
      <c r="G114" s="97" t="s">
        <v>66</v>
      </c>
      <c r="H114" s="95" t="n">
        <f aca="false">MATCH(G114,$G$2:$G$34,0)</f>
        <v>32</v>
      </c>
      <c r="I114" s="97" t="s">
        <v>2</v>
      </c>
      <c r="J114" s="95" t="n">
        <f aca="false">MATCH(I114,$I$2:$I$22,0)</f>
        <v>1</v>
      </c>
      <c r="K114" s="98" t="s">
        <v>3</v>
      </c>
      <c r="L114" s="95" t="n">
        <f aca="false">MATCH(K114,$K$2:$K$9,0)</f>
        <v>1</v>
      </c>
      <c r="M114" s="99" t="n">
        <v>9</v>
      </c>
      <c r="N114" s="100" t="n">
        <v>1</v>
      </c>
      <c r="O114" s="100" t="s">
        <v>10</v>
      </c>
      <c r="P114" s="95" t="n">
        <f aca="false">MATCH(O114,$O$2:$O$5,0)</f>
        <v>2</v>
      </c>
      <c r="Q114" s="95" t="n">
        <f aca="false">MATCH(R114,$R$2:$R$3,0)</f>
        <v>1</v>
      </c>
      <c r="R114" s="100" t="s">
        <v>5</v>
      </c>
      <c r="S114" s="8"/>
      <c r="T114" s="87" t="n">
        <v>6696</v>
      </c>
      <c r="U114" s="87" t="n">
        <v>4812.19445399933</v>
      </c>
      <c r="V114" s="88" t="n">
        <v>38.2501587521312</v>
      </c>
      <c r="W114" s="88" t="n">
        <v>42.25015857524</v>
      </c>
      <c r="X114" s="89" t="n">
        <v>184067.2018116</v>
      </c>
      <c r="Y114" s="90" t="n">
        <v>203315.978776362</v>
      </c>
      <c r="AA114" s="102" t="n">
        <f aca="false">U114</f>
        <v>4812.19445399933</v>
      </c>
      <c r="AB114" s="108" t="n">
        <f aca="false">CHOOSE($AB$48,V114,W114)+$AB$49</f>
        <v>47.25015857524</v>
      </c>
      <c r="AC114" s="104" t="n">
        <f aca="false">$AD$49</f>
        <v>40</v>
      </c>
      <c r="AD114" s="105" t="n">
        <f aca="false">(AC114-AB114)*AA114</f>
        <v>-34889.1728863858</v>
      </c>
      <c r="AE114" s="89" t="n">
        <f aca="false">IF(AD114&lt;0,AD114,0)</f>
        <v>-34889.1728863858</v>
      </c>
      <c r="AF114" s="89" t="n">
        <f aca="false">IF(AD114&gt;0,AD114,0)</f>
        <v>0</v>
      </c>
    </row>
    <row r="115" customFormat="false" ht="12.75" hidden="false" customHeight="false" outlineLevel="0" collapsed="false">
      <c r="A115" s="93" t="n">
        <f aca="false">A114+1</f>
        <v>61</v>
      </c>
      <c r="B115" s="94" t="s">
        <v>6</v>
      </c>
      <c r="C115" s="95" t="n">
        <f aca="false">MATCH(B115,$B$2:$B$3,0)</f>
        <v>2</v>
      </c>
      <c r="D115" s="96" t="n">
        <f aca="false">E114+1</f>
        <v>38657</v>
      </c>
      <c r="E115" s="96" t="n">
        <f aca="false">EOMONTH(D115,0)</f>
        <v>38686</v>
      </c>
      <c r="F115" s="97" t="n">
        <f aca="false">(E115-D115)/365.25</f>
        <v>0.0793976728268309</v>
      </c>
      <c r="G115" s="97" t="s">
        <v>66</v>
      </c>
      <c r="H115" s="95" t="n">
        <f aca="false">MATCH(G115,$G$2:$G$34,0)</f>
        <v>32</v>
      </c>
      <c r="I115" s="97" t="s">
        <v>2</v>
      </c>
      <c r="J115" s="95" t="n">
        <f aca="false">MATCH(I115,$I$2:$I$22,0)</f>
        <v>1</v>
      </c>
      <c r="K115" s="98" t="s">
        <v>3</v>
      </c>
      <c r="L115" s="95" t="n">
        <f aca="false">MATCH(K115,$K$2:$K$9,0)</f>
        <v>1</v>
      </c>
      <c r="M115" s="99" t="n">
        <v>9</v>
      </c>
      <c r="N115" s="100" t="n">
        <v>1</v>
      </c>
      <c r="O115" s="100" t="s">
        <v>10</v>
      </c>
      <c r="P115" s="95" t="n">
        <f aca="false">MATCH(O115,$O$2:$O$5,0)</f>
        <v>2</v>
      </c>
      <c r="Q115" s="95" t="n">
        <f aca="false">MATCH(R115,$R$2:$R$3,0)</f>
        <v>1</v>
      </c>
      <c r="R115" s="100" t="s">
        <v>5</v>
      </c>
      <c r="S115" s="8"/>
      <c r="T115" s="87" t="n">
        <v>6480</v>
      </c>
      <c r="U115" s="87" t="n">
        <v>4630.76648418243</v>
      </c>
      <c r="V115" s="88" t="n">
        <v>27.4081044198068</v>
      </c>
      <c r="W115" s="88" t="n">
        <v>31.4081041039022</v>
      </c>
      <c r="X115" s="89" t="n">
        <v>126920.531342214</v>
      </c>
      <c r="Y115" s="90" t="n">
        <v>145443.595816063</v>
      </c>
      <c r="AA115" s="102" t="n">
        <f aca="false">U115</f>
        <v>4630.76648418243</v>
      </c>
      <c r="AB115" s="108" t="n">
        <f aca="false">CHOOSE($AB$48,V115,W115)+$AB$49</f>
        <v>36.4081041039022</v>
      </c>
      <c r="AC115" s="104" t="n">
        <f aca="false">$AD$49</f>
        <v>40</v>
      </c>
      <c r="AD115" s="105" t="n">
        <f aca="false">(AC115-AB115)*AA115</f>
        <v>16633.2311303222</v>
      </c>
      <c r="AE115" s="89" t="n">
        <f aca="false">IF(AD115&lt;0,AD115,0)</f>
        <v>0</v>
      </c>
      <c r="AF115" s="89" t="n">
        <f aca="false">IF(AD115&gt;0,AD115,0)</f>
        <v>16633.2311303222</v>
      </c>
    </row>
    <row r="116" customFormat="false" ht="12.75" hidden="false" customHeight="false" outlineLevel="0" collapsed="false">
      <c r="A116" s="93" t="n">
        <f aca="false">A115+1</f>
        <v>62</v>
      </c>
      <c r="B116" s="94" t="s">
        <v>6</v>
      </c>
      <c r="C116" s="95" t="n">
        <f aca="false">MATCH(B116,$B$2:$B$3,0)</f>
        <v>2</v>
      </c>
      <c r="D116" s="96" t="n">
        <f aca="false">E115+1</f>
        <v>38687</v>
      </c>
      <c r="E116" s="96" t="n">
        <f aca="false">EOMONTH(D116,0)</f>
        <v>38717</v>
      </c>
      <c r="F116" s="97" t="n">
        <f aca="false">(E116-D116)/365.25</f>
        <v>0.082135523613963</v>
      </c>
      <c r="G116" s="97" t="s">
        <v>66</v>
      </c>
      <c r="H116" s="95" t="n">
        <f aca="false">MATCH(G116,$G$2:$G$34,0)</f>
        <v>32</v>
      </c>
      <c r="I116" s="97" t="s">
        <v>2</v>
      </c>
      <c r="J116" s="95" t="n">
        <f aca="false">MATCH(I116,$I$2:$I$22,0)</f>
        <v>1</v>
      </c>
      <c r="K116" s="98" t="s">
        <v>3</v>
      </c>
      <c r="L116" s="95" t="n">
        <f aca="false">MATCH(K116,$K$2:$K$9,0)</f>
        <v>1</v>
      </c>
      <c r="M116" s="99" t="n">
        <v>9</v>
      </c>
      <c r="N116" s="100" t="n">
        <v>1</v>
      </c>
      <c r="O116" s="100" t="s">
        <v>10</v>
      </c>
      <c r="P116" s="95" t="n">
        <f aca="false">MATCH(O116,$O$2:$O$5,0)</f>
        <v>2</v>
      </c>
      <c r="Q116" s="95" t="n">
        <f aca="false">MATCH(R116,$R$2:$R$3,0)</f>
        <v>1</v>
      </c>
      <c r="R116" s="100" t="s">
        <v>5</v>
      </c>
      <c r="S116" s="8"/>
      <c r="T116" s="87" t="n">
        <v>6696</v>
      </c>
      <c r="U116" s="87" t="n">
        <v>4758.01262307838</v>
      </c>
      <c r="V116" s="88" t="n">
        <v>26.6244614760933</v>
      </c>
      <c r="W116" s="88" t="n">
        <v>30.6244614472523</v>
      </c>
      <c r="X116" s="89" t="n">
        <v>126679.523785916</v>
      </c>
      <c r="Y116" s="90" t="n">
        <v>145711.574141004</v>
      </c>
      <c r="AA116" s="102" t="n">
        <f aca="false">U116</f>
        <v>4758.01262307838</v>
      </c>
      <c r="AB116" s="108" t="n">
        <f aca="false">CHOOSE($AB$48,V116,W116)+$AB$49</f>
        <v>35.6244614472523</v>
      </c>
      <c r="AC116" s="104" t="n">
        <f aca="false">$AD$49</f>
        <v>40</v>
      </c>
      <c r="AD116" s="105" t="n">
        <f aca="false">(AC116-AB116)*AA116</f>
        <v>20818.8676667395</v>
      </c>
      <c r="AE116" s="89" t="n">
        <f aca="false">IF(AD116&lt;0,AD116,0)</f>
        <v>0</v>
      </c>
      <c r="AF116" s="89" t="n">
        <f aca="false">IF(AD116&gt;0,AD116,0)</f>
        <v>20818.8676667395</v>
      </c>
    </row>
    <row r="117" customFormat="false" ht="12.75" hidden="false" customHeight="false" outlineLevel="0" collapsed="false">
      <c r="A117" s="93" t="n">
        <f aca="false">A116+1</f>
        <v>63</v>
      </c>
      <c r="B117" s="94" t="s">
        <v>6</v>
      </c>
      <c r="C117" s="95" t="n">
        <f aca="false">MATCH(B117,$B$2:$B$3,0)</f>
        <v>2</v>
      </c>
      <c r="D117" s="96" t="n">
        <f aca="false">E116+1</f>
        <v>38718</v>
      </c>
      <c r="E117" s="96" t="n">
        <f aca="false">EOMONTH(D117,0)</f>
        <v>38748</v>
      </c>
      <c r="F117" s="97" t="n">
        <f aca="false">(E117-D117)/365.25</f>
        <v>0.082135523613963</v>
      </c>
      <c r="G117" s="97" t="s">
        <v>66</v>
      </c>
      <c r="H117" s="95" t="n">
        <f aca="false">MATCH(G117,$G$2:$G$34,0)</f>
        <v>32</v>
      </c>
      <c r="I117" s="97" t="s">
        <v>2</v>
      </c>
      <c r="J117" s="95" t="n">
        <f aca="false">MATCH(I117,$I$2:$I$22,0)</f>
        <v>1</v>
      </c>
      <c r="K117" s="98" t="s">
        <v>3</v>
      </c>
      <c r="L117" s="95" t="n">
        <f aca="false">MATCH(K117,$K$2:$K$9,0)</f>
        <v>1</v>
      </c>
      <c r="M117" s="99" t="n">
        <v>9</v>
      </c>
      <c r="N117" s="100" t="n">
        <v>1</v>
      </c>
      <c r="O117" s="100" t="s">
        <v>10</v>
      </c>
      <c r="P117" s="95" t="n">
        <f aca="false">MATCH(O117,$O$2:$O$5,0)</f>
        <v>2</v>
      </c>
      <c r="Q117" s="95" t="n">
        <f aca="false">MATCH(R117,$R$2:$R$3,0)</f>
        <v>1</v>
      </c>
      <c r="R117" s="100" t="s">
        <v>5</v>
      </c>
      <c r="S117" s="8"/>
      <c r="T117" s="87" t="n">
        <v>6696</v>
      </c>
      <c r="U117" s="87" t="n">
        <v>4731.00720944784</v>
      </c>
      <c r="V117" s="88" t="n">
        <v>29.1387717231474</v>
      </c>
      <c r="W117" s="88" t="n">
        <v>33.1387715308744</v>
      </c>
      <c r="X117" s="89" t="n">
        <v>137855.739096665</v>
      </c>
      <c r="Y117" s="90" t="n">
        <v>156779.767024812</v>
      </c>
      <c r="AA117" s="102" t="n">
        <f aca="false">U117</f>
        <v>4731.00720944784</v>
      </c>
      <c r="AB117" s="108" t="n">
        <f aca="false">CHOOSE($AB$48,V117,W117)+$AB$49</f>
        <v>38.1387715308744</v>
      </c>
      <c r="AC117" s="104" t="n">
        <f aca="false">$AD$49</f>
        <v>40</v>
      </c>
      <c r="AD117" s="105" t="n">
        <f aca="false">(AC117-AB117)*AA117</f>
        <v>8805.48530586288</v>
      </c>
      <c r="AE117" s="89" t="n">
        <f aca="false">IF(AD117&lt;0,AD117,0)</f>
        <v>0</v>
      </c>
      <c r="AF117" s="89" t="n">
        <f aca="false">IF(AD117&gt;0,AD117,0)</f>
        <v>8805.48530586288</v>
      </c>
    </row>
    <row r="118" customFormat="false" ht="12.75" hidden="false" customHeight="false" outlineLevel="0" collapsed="false">
      <c r="A118" s="93" t="n">
        <f aca="false">A117+1</f>
        <v>64</v>
      </c>
      <c r="B118" s="94" t="s">
        <v>6</v>
      </c>
      <c r="C118" s="95" t="n">
        <f aca="false">MATCH(B118,$B$2:$B$3,0)</f>
        <v>2</v>
      </c>
      <c r="D118" s="96" t="n">
        <f aca="false">E117+1</f>
        <v>38749</v>
      </c>
      <c r="E118" s="96" t="n">
        <f aca="false">EOMONTH(D118,0)</f>
        <v>38776</v>
      </c>
      <c r="F118" s="97" t="n">
        <f aca="false">(E118-D118)/365.25</f>
        <v>0.0739219712525667</v>
      </c>
      <c r="G118" s="97" t="s">
        <v>66</v>
      </c>
      <c r="H118" s="95" t="n">
        <f aca="false">MATCH(G118,$G$2:$G$34,0)</f>
        <v>32</v>
      </c>
      <c r="I118" s="97" t="s">
        <v>2</v>
      </c>
      <c r="J118" s="95" t="n">
        <f aca="false">MATCH(I118,$I$2:$I$22,0)</f>
        <v>1</v>
      </c>
      <c r="K118" s="98" t="s">
        <v>3</v>
      </c>
      <c r="L118" s="95" t="n">
        <f aca="false">MATCH(K118,$K$2:$K$9,0)</f>
        <v>1</v>
      </c>
      <c r="M118" s="99" t="n">
        <v>9</v>
      </c>
      <c r="N118" s="100" t="n">
        <v>1</v>
      </c>
      <c r="O118" s="100" t="s">
        <v>10</v>
      </c>
      <c r="P118" s="95" t="n">
        <f aca="false">MATCH(O118,$O$2:$O$5,0)</f>
        <v>2</v>
      </c>
      <c r="Q118" s="95" t="n">
        <f aca="false">MATCH(R118,$R$2:$R$3,0)</f>
        <v>1</v>
      </c>
      <c r="R118" s="100" t="s">
        <v>5</v>
      </c>
      <c r="S118" s="8"/>
      <c r="T118" s="87" t="n">
        <v>6048</v>
      </c>
      <c r="U118" s="87" t="n">
        <v>4251.17258300656</v>
      </c>
      <c r="V118" s="88" t="n">
        <v>27.6062785936114</v>
      </c>
      <c r="W118" s="88" t="n">
        <v>31.6062784658871</v>
      </c>
      <c r="X118" s="89" t="n">
        <v>117359.054676002</v>
      </c>
      <c r="Y118" s="90" t="n">
        <v>134363.74446505</v>
      </c>
      <c r="AA118" s="102" t="n">
        <f aca="false">U118</f>
        <v>4251.17258300656</v>
      </c>
      <c r="AB118" s="108" t="n">
        <f aca="false">CHOOSE($AB$48,V118,W118)+$AB$49</f>
        <v>36.6062784658871</v>
      </c>
      <c r="AC118" s="104" t="n">
        <f aca="false">$AD$49</f>
        <v>40</v>
      </c>
      <c r="AD118" s="105" t="n">
        <f aca="false">(AC118-AB118)*AA118</f>
        <v>14427.2959401795</v>
      </c>
      <c r="AE118" s="89" t="n">
        <f aca="false">IF(AD118&lt;0,AD118,0)</f>
        <v>0</v>
      </c>
      <c r="AF118" s="89" t="n">
        <f aca="false">IF(AD118&gt;0,AD118,0)</f>
        <v>14427.2959401795</v>
      </c>
    </row>
    <row r="119" customFormat="false" ht="12.75" hidden="false" customHeight="false" outlineLevel="0" collapsed="false">
      <c r="A119" s="93" t="n">
        <f aca="false">A118+1</f>
        <v>65</v>
      </c>
      <c r="B119" s="94" t="s">
        <v>6</v>
      </c>
      <c r="C119" s="95" t="n">
        <f aca="false">MATCH(B119,$B$2:$B$3,0)</f>
        <v>2</v>
      </c>
      <c r="D119" s="96" t="n">
        <f aca="false">E118+1</f>
        <v>38777</v>
      </c>
      <c r="E119" s="96" t="n">
        <f aca="false">EOMONTH(D119,0)</f>
        <v>38807</v>
      </c>
      <c r="F119" s="97" t="n">
        <f aca="false">(E119-D119)/365.25</f>
        <v>0.082135523613963</v>
      </c>
      <c r="G119" s="97" t="s">
        <v>66</v>
      </c>
      <c r="H119" s="95" t="n">
        <f aca="false">MATCH(G119,$G$2:$G$34,0)</f>
        <v>32</v>
      </c>
      <c r="I119" s="97" t="s">
        <v>2</v>
      </c>
      <c r="J119" s="95" t="n">
        <f aca="false">MATCH(I119,$I$2:$I$22,0)</f>
        <v>1</v>
      </c>
      <c r="K119" s="98" t="s">
        <v>3</v>
      </c>
      <c r="L119" s="95" t="n">
        <f aca="false">MATCH(K119,$K$2:$K$9,0)</f>
        <v>1</v>
      </c>
      <c r="M119" s="99" t="n">
        <v>9</v>
      </c>
      <c r="N119" s="100" t="n">
        <v>1</v>
      </c>
      <c r="O119" s="100" t="s">
        <v>10</v>
      </c>
      <c r="P119" s="95" t="n">
        <f aca="false">MATCH(O119,$O$2:$O$5,0)</f>
        <v>2</v>
      </c>
      <c r="Q119" s="95" t="n">
        <f aca="false">MATCH(R119,$R$2:$R$3,0)</f>
        <v>1</v>
      </c>
      <c r="R119" s="100" t="s">
        <v>5</v>
      </c>
      <c r="S119" s="8"/>
      <c r="T119" s="87" t="n">
        <v>6696</v>
      </c>
      <c r="U119" s="87" t="n">
        <v>4679.96864507391</v>
      </c>
      <c r="V119" s="88" t="n">
        <v>27.6761933133793</v>
      </c>
      <c r="W119" s="88" t="n">
        <v>31.6761933133793</v>
      </c>
      <c r="X119" s="89" t="n">
        <v>129523.716921619</v>
      </c>
      <c r="Y119" s="90" t="n">
        <v>148243.591501915</v>
      </c>
      <c r="AA119" s="102" t="n">
        <f aca="false">U119</f>
        <v>4679.96864507391</v>
      </c>
      <c r="AB119" s="108" t="n">
        <f aca="false">CHOOSE($AB$48,V119,W119)+$AB$49</f>
        <v>36.6761933133793</v>
      </c>
      <c r="AC119" s="104" t="n">
        <f aca="false">$AD$49</f>
        <v>40</v>
      </c>
      <c r="AD119" s="105" t="n">
        <f aca="false">(AC119-AB119)*AA119</f>
        <v>15555.3110756718</v>
      </c>
      <c r="AE119" s="89" t="n">
        <f aca="false">IF(AD119&lt;0,AD119,0)</f>
        <v>0</v>
      </c>
      <c r="AF119" s="89" t="n">
        <f aca="false">IF(AD119&gt;0,AD119,0)</f>
        <v>15555.3110756718</v>
      </c>
    </row>
    <row r="120" customFormat="false" ht="12.75" hidden="false" customHeight="false" outlineLevel="0" collapsed="false">
      <c r="A120" s="93" t="n">
        <f aca="false">A119+1</f>
        <v>66</v>
      </c>
      <c r="B120" s="94" t="s">
        <v>6</v>
      </c>
      <c r="C120" s="95" t="n">
        <f aca="false">MATCH(B120,$B$2:$B$3,0)</f>
        <v>2</v>
      </c>
      <c r="D120" s="96" t="n">
        <f aca="false">E119+1</f>
        <v>38808</v>
      </c>
      <c r="E120" s="96" t="n">
        <f aca="false">EOMONTH(D120,0)</f>
        <v>38837</v>
      </c>
      <c r="F120" s="97" t="n">
        <f aca="false">(E120-D120)/365.25</f>
        <v>0.0793976728268309</v>
      </c>
      <c r="G120" s="97" t="s">
        <v>66</v>
      </c>
      <c r="H120" s="95" t="n">
        <f aca="false">MATCH(G120,$G$2:$G$34,0)</f>
        <v>32</v>
      </c>
      <c r="I120" s="97" t="s">
        <v>2</v>
      </c>
      <c r="J120" s="95" t="n">
        <f aca="false">MATCH(I120,$I$2:$I$22,0)</f>
        <v>1</v>
      </c>
      <c r="K120" s="98" t="s">
        <v>3</v>
      </c>
      <c r="L120" s="95" t="n">
        <f aca="false">MATCH(K120,$K$2:$K$9,0)</f>
        <v>1</v>
      </c>
      <c r="M120" s="99" t="n">
        <v>9</v>
      </c>
      <c r="N120" s="100" t="n">
        <v>1</v>
      </c>
      <c r="O120" s="100" t="s">
        <v>10</v>
      </c>
      <c r="P120" s="95" t="n">
        <f aca="false">MATCH(O120,$O$2:$O$5,0)</f>
        <v>2</v>
      </c>
      <c r="Q120" s="95" t="n">
        <f aca="false">MATCH(R120,$R$2:$R$3,0)</f>
        <v>1</v>
      </c>
      <c r="R120" s="100" t="s">
        <v>5</v>
      </c>
      <c r="S120" s="8"/>
      <c r="T120" s="87" t="n">
        <v>6480</v>
      </c>
      <c r="U120" s="87" t="n">
        <v>4504.0374913503</v>
      </c>
      <c r="V120" s="88" t="n">
        <v>26.1085335435762</v>
      </c>
      <c r="W120" s="88" t="n">
        <v>30.108533901204</v>
      </c>
      <c r="X120" s="89" t="n">
        <v>117593.813924444</v>
      </c>
      <c r="Y120" s="90" t="n">
        <v>135609.965500614</v>
      </c>
      <c r="AA120" s="102" t="n">
        <f aca="false">U120</f>
        <v>4504.0374913503</v>
      </c>
      <c r="AB120" s="108" t="n">
        <f aca="false">CHOOSE($AB$48,V120,W120)+$AB$49</f>
        <v>35.108533901204</v>
      </c>
      <c r="AC120" s="104" t="n">
        <f aca="false">$AD$49</f>
        <v>40</v>
      </c>
      <c r="AD120" s="105" t="n">
        <f aca="false">(AC120-AB120)*AA120</f>
        <v>22031.3466966461</v>
      </c>
      <c r="AE120" s="89" t="n">
        <f aca="false">IF(AD120&lt;0,AD120,0)</f>
        <v>0</v>
      </c>
      <c r="AF120" s="89" t="n">
        <f aca="false">IF(AD120&gt;0,AD120,0)</f>
        <v>22031.3466966461</v>
      </c>
    </row>
    <row r="121" customFormat="false" ht="12.75" hidden="false" customHeight="false" outlineLevel="0" collapsed="false">
      <c r="A121" s="93" t="n">
        <f aca="false">A120+1</f>
        <v>67</v>
      </c>
      <c r="B121" s="94" t="s">
        <v>6</v>
      </c>
      <c r="C121" s="95" t="n">
        <f aca="false">MATCH(B121,$B$2:$B$3,0)</f>
        <v>2</v>
      </c>
      <c r="D121" s="96" t="n">
        <f aca="false">E120+1</f>
        <v>38838</v>
      </c>
      <c r="E121" s="96" t="n">
        <f aca="false">EOMONTH(D121,0)</f>
        <v>38868</v>
      </c>
      <c r="F121" s="97" t="n">
        <f aca="false">(E121-D121)/365.25</f>
        <v>0.082135523613963</v>
      </c>
      <c r="G121" s="97" t="s">
        <v>66</v>
      </c>
      <c r="H121" s="95" t="n">
        <f aca="false">MATCH(G121,$G$2:$G$34,0)</f>
        <v>32</v>
      </c>
      <c r="I121" s="97" t="s">
        <v>2</v>
      </c>
      <c r="J121" s="95" t="n">
        <f aca="false">MATCH(I121,$I$2:$I$22,0)</f>
        <v>1</v>
      </c>
      <c r="K121" s="98" t="s">
        <v>3</v>
      </c>
      <c r="L121" s="95" t="n">
        <f aca="false">MATCH(K121,$K$2:$K$9,0)</f>
        <v>1</v>
      </c>
      <c r="M121" s="99" t="n">
        <v>9</v>
      </c>
      <c r="N121" s="100" t="n">
        <v>1</v>
      </c>
      <c r="O121" s="100" t="s">
        <v>10</v>
      </c>
      <c r="P121" s="95" t="n">
        <f aca="false">MATCH(O121,$O$2:$O$5,0)</f>
        <v>2</v>
      </c>
      <c r="Q121" s="95" t="n">
        <f aca="false">MATCH(R121,$R$2:$R$3,0)</f>
        <v>1</v>
      </c>
      <c r="R121" s="100" t="s">
        <v>5</v>
      </c>
      <c r="S121" s="8"/>
      <c r="T121" s="87" t="n">
        <v>6696</v>
      </c>
      <c r="U121" s="87" t="n">
        <v>4627.6917031192</v>
      </c>
      <c r="V121" s="88" t="n">
        <v>26.5823116462373</v>
      </c>
      <c r="W121" s="88" t="n">
        <v>30.5823114078187</v>
      </c>
      <c r="X121" s="89" t="n">
        <v>123014.743055021</v>
      </c>
      <c r="Y121" s="90" t="n">
        <v>141525.50876417</v>
      </c>
      <c r="AA121" s="102" t="n">
        <f aca="false">U121</f>
        <v>4627.6917031192</v>
      </c>
      <c r="AB121" s="108" t="n">
        <f aca="false">CHOOSE($AB$48,V121,W121)+$AB$49</f>
        <v>35.5823114078187</v>
      </c>
      <c r="AC121" s="104" t="n">
        <f aca="false">$AD$49</f>
        <v>40</v>
      </c>
      <c r="AD121" s="105" t="n">
        <f aca="false">(AC121-AB121)*AA121</f>
        <v>20443.7008450018</v>
      </c>
      <c r="AE121" s="89" t="n">
        <f aca="false">IF(AD121&lt;0,AD121,0)</f>
        <v>0</v>
      </c>
      <c r="AF121" s="89" t="n">
        <f aca="false">IF(AD121&gt;0,AD121,0)</f>
        <v>20443.7008450018</v>
      </c>
    </row>
    <row r="122" customFormat="false" ht="12.75" hidden="false" customHeight="false" outlineLevel="0" collapsed="false">
      <c r="A122" s="93" t="n">
        <f aca="false">A121+1</f>
        <v>68</v>
      </c>
      <c r="B122" s="94" t="s">
        <v>6</v>
      </c>
      <c r="C122" s="95" t="n">
        <f aca="false">MATCH(B122,$B$2:$B$3,0)</f>
        <v>2</v>
      </c>
      <c r="D122" s="96" t="n">
        <f aca="false">E121+1</f>
        <v>38869</v>
      </c>
      <c r="E122" s="96" t="n">
        <f aca="false">EOMONTH(D122,0)</f>
        <v>38898</v>
      </c>
      <c r="F122" s="97" t="n">
        <f aca="false">(E122-D122)/365.25</f>
        <v>0.0793976728268309</v>
      </c>
      <c r="G122" s="97" t="s">
        <v>66</v>
      </c>
      <c r="H122" s="95" t="n">
        <f aca="false">MATCH(G122,$G$2:$G$34,0)</f>
        <v>32</v>
      </c>
      <c r="I122" s="97" t="s">
        <v>2</v>
      </c>
      <c r="J122" s="95" t="n">
        <f aca="false">MATCH(I122,$I$2:$I$22,0)</f>
        <v>1</v>
      </c>
      <c r="K122" s="98" t="s">
        <v>3</v>
      </c>
      <c r="L122" s="95" t="n">
        <f aca="false">MATCH(K122,$K$2:$K$9,0)</f>
        <v>1</v>
      </c>
      <c r="M122" s="99" t="n">
        <v>9</v>
      </c>
      <c r="N122" s="100" t="n">
        <v>1</v>
      </c>
      <c r="O122" s="100" t="s">
        <v>10</v>
      </c>
      <c r="P122" s="95" t="n">
        <f aca="false">MATCH(O122,$O$2:$O$5,0)</f>
        <v>2</v>
      </c>
      <c r="Q122" s="95" t="n">
        <f aca="false">MATCH(R122,$R$2:$R$3,0)</f>
        <v>1</v>
      </c>
      <c r="R122" s="100" t="s">
        <v>5</v>
      </c>
      <c r="S122" s="8"/>
      <c r="T122" s="87" t="n">
        <v>6480</v>
      </c>
      <c r="U122" s="87" t="n">
        <v>4453.6831507849</v>
      </c>
      <c r="V122" s="88" t="n">
        <v>37.7193291203428</v>
      </c>
      <c r="W122" s="88" t="n">
        <v>41.7193294064451</v>
      </c>
      <c r="X122" s="89" t="n">
        <v>167989.940562181</v>
      </c>
      <c r="Y122" s="90" t="n">
        <v>185804.674439529</v>
      </c>
      <c r="AA122" s="102" t="n">
        <f aca="false">U122</f>
        <v>4453.6831507849</v>
      </c>
      <c r="AB122" s="108" t="n">
        <f aca="false">CHOOSE($AB$48,V122,W122)+$AB$49</f>
        <v>46.7193294064451</v>
      </c>
      <c r="AC122" s="104" t="n">
        <f aca="false">$AD$49</f>
        <v>40</v>
      </c>
      <c r="AD122" s="105" t="n">
        <f aca="false">(AC122-AB122)*AA122</f>
        <v>-29925.7641620582</v>
      </c>
      <c r="AE122" s="89" t="n">
        <f aca="false">IF(AD122&lt;0,AD122,0)</f>
        <v>-29925.7641620582</v>
      </c>
      <c r="AF122" s="89" t="n">
        <f aca="false">IF(AD122&gt;0,AD122,0)</f>
        <v>0</v>
      </c>
    </row>
    <row r="123" customFormat="false" ht="12.75" hidden="false" customHeight="false" outlineLevel="0" collapsed="false">
      <c r="A123" s="93" t="n">
        <f aca="false">A122+1</f>
        <v>69</v>
      </c>
      <c r="B123" s="94" t="s">
        <v>6</v>
      </c>
      <c r="C123" s="95" t="n">
        <f aca="false">MATCH(B123,$B$2:$B$3,0)</f>
        <v>2</v>
      </c>
      <c r="D123" s="96" t="n">
        <f aca="false">E122+1</f>
        <v>38899</v>
      </c>
      <c r="E123" s="96" t="n">
        <f aca="false">EOMONTH(D123,0)</f>
        <v>38929</v>
      </c>
      <c r="F123" s="97" t="n">
        <f aca="false">(E123-D123)/365.25</f>
        <v>0.082135523613963</v>
      </c>
      <c r="G123" s="97" t="s">
        <v>66</v>
      </c>
      <c r="H123" s="95" t="n">
        <f aca="false">MATCH(G123,$G$2:$G$34,0)</f>
        <v>32</v>
      </c>
      <c r="I123" s="97" t="s">
        <v>2</v>
      </c>
      <c r="J123" s="95" t="n">
        <f aca="false">MATCH(I123,$I$2:$I$22,0)</f>
        <v>1</v>
      </c>
      <c r="K123" s="98" t="s">
        <v>3</v>
      </c>
      <c r="L123" s="95" t="n">
        <f aca="false">MATCH(K123,$K$2:$K$9,0)</f>
        <v>1</v>
      </c>
      <c r="M123" s="99" t="n">
        <v>9</v>
      </c>
      <c r="N123" s="100" t="n">
        <v>1</v>
      </c>
      <c r="O123" s="100" t="s">
        <v>10</v>
      </c>
      <c r="P123" s="95" t="n">
        <f aca="false">MATCH(O123,$O$2:$O$5,0)</f>
        <v>2</v>
      </c>
      <c r="Q123" s="95" t="n">
        <f aca="false">MATCH(R123,$R$2:$R$3,0)</f>
        <v>1</v>
      </c>
      <c r="R123" s="100" t="s">
        <v>5</v>
      </c>
      <c r="S123" s="8"/>
      <c r="T123" s="87" t="n">
        <v>6696</v>
      </c>
      <c r="U123" s="87" t="n">
        <v>4575.91114793638</v>
      </c>
      <c r="V123" s="88" t="n">
        <v>48.3811261245343</v>
      </c>
      <c r="W123" s="88" t="n">
        <v>52.3811261937526</v>
      </c>
      <c r="X123" s="89" t="n">
        <v>221387.734382972</v>
      </c>
      <c r="Y123" s="90" t="n">
        <v>239691.379291455</v>
      </c>
      <c r="AA123" s="102" t="n">
        <f aca="false">U123</f>
        <v>4575.91114793638</v>
      </c>
      <c r="AB123" s="108" t="n">
        <f aca="false">CHOOSE($AB$48,V123,W123)+$AB$49</f>
        <v>57.3811261937526</v>
      </c>
      <c r="AC123" s="104" t="n">
        <f aca="false">$AD$49</f>
        <v>40</v>
      </c>
      <c r="AD123" s="105" t="n">
        <f aca="false">(AC123-AB123)*AA123</f>
        <v>-79534.4891136815</v>
      </c>
      <c r="AE123" s="89" t="n">
        <f aca="false">IF(AD123&lt;0,AD123,0)</f>
        <v>-79534.4891136815</v>
      </c>
      <c r="AF123" s="89" t="n">
        <f aca="false">IF(AD123&gt;0,AD123,0)</f>
        <v>0</v>
      </c>
    </row>
    <row r="124" customFormat="false" ht="12.75" hidden="false" customHeight="false" outlineLevel="0" collapsed="false">
      <c r="A124" s="93" t="n">
        <f aca="false">A123+1</f>
        <v>70</v>
      </c>
      <c r="B124" s="94" t="s">
        <v>6</v>
      </c>
      <c r="C124" s="95" t="n">
        <f aca="false">MATCH(B124,$B$2:$B$3,0)</f>
        <v>2</v>
      </c>
      <c r="D124" s="96" t="n">
        <f aca="false">E123+1</f>
        <v>38930</v>
      </c>
      <c r="E124" s="96" t="n">
        <f aca="false">EOMONTH(D124,0)</f>
        <v>38960</v>
      </c>
      <c r="F124" s="97" t="n">
        <f aca="false">(E124-D124)/365.25</f>
        <v>0.082135523613963</v>
      </c>
      <c r="G124" s="97" t="s">
        <v>66</v>
      </c>
      <c r="H124" s="95" t="n">
        <f aca="false">MATCH(G124,$G$2:$G$34,0)</f>
        <v>32</v>
      </c>
      <c r="I124" s="97" t="s">
        <v>2</v>
      </c>
      <c r="J124" s="95" t="n">
        <f aca="false">MATCH(I124,$I$2:$I$22,0)</f>
        <v>1</v>
      </c>
      <c r="K124" s="98" t="s">
        <v>3</v>
      </c>
      <c r="L124" s="95" t="n">
        <f aca="false">MATCH(K124,$K$2:$K$9,0)</f>
        <v>1</v>
      </c>
      <c r="M124" s="99" t="n">
        <v>9</v>
      </c>
      <c r="N124" s="100" t="n">
        <v>1</v>
      </c>
      <c r="O124" s="100" t="s">
        <v>10</v>
      </c>
      <c r="P124" s="95" t="n">
        <f aca="false">MATCH(O124,$O$2:$O$5,0)</f>
        <v>2</v>
      </c>
      <c r="Q124" s="95" t="n">
        <f aca="false">MATCH(R124,$R$2:$R$3,0)</f>
        <v>1</v>
      </c>
      <c r="R124" s="100" t="s">
        <v>5</v>
      </c>
      <c r="S124" s="8"/>
      <c r="T124" s="87" t="n">
        <v>6696</v>
      </c>
      <c r="U124" s="87" t="n">
        <v>4549.78552255409</v>
      </c>
      <c r="V124" s="88" t="n">
        <v>53.9339491088942</v>
      </c>
      <c r="W124" s="88" t="n">
        <v>57.9339492819399</v>
      </c>
      <c r="X124" s="89" t="n">
        <v>245387.900829816</v>
      </c>
      <c r="Y124" s="90" t="n">
        <v>263587.043707353</v>
      </c>
      <c r="AA124" s="102" t="n">
        <f aca="false">U124</f>
        <v>4549.78552255409</v>
      </c>
      <c r="AB124" s="108" t="n">
        <f aca="false">CHOOSE($AB$48,V124,W124)+$AB$49</f>
        <v>62.9339492819399</v>
      </c>
      <c r="AC124" s="104" t="n">
        <f aca="false">$AD$49</f>
        <v>40</v>
      </c>
      <c r="AD124" s="105" t="n">
        <f aca="false">(AC124-AB124)*AA124</f>
        <v>-104344.55041796</v>
      </c>
      <c r="AE124" s="89" t="n">
        <f aca="false">IF(AD124&lt;0,AD124,0)</f>
        <v>-104344.55041796</v>
      </c>
      <c r="AF124" s="89" t="n">
        <f aca="false">IF(AD124&gt;0,AD124,0)</f>
        <v>0</v>
      </c>
    </row>
    <row r="125" customFormat="false" ht="12.75" hidden="false" customHeight="false" outlineLevel="0" collapsed="false">
      <c r="A125" s="93" t="n">
        <f aca="false">A124+1</f>
        <v>71</v>
      </c>
      <c r="B125" s="94" t="s">
        <v>6</v>
      </c>
      <c r="C125" s="95" t="n">
        <f aca="false">MATCH(B125,$B$2:$B$3,0)</f>
        <v>2</v>
      </c>
      <c r="D125" s="96" t="n">
        <f aca="false">E124+1</f>
        <v>38961</v>
      </c>
      <c r="E125" s="96" t="n">
        <f aca="false">EOMONTH(D125,0)</f>
        <v>38990</v>
      </c>
      <c r="F125" s="97" t="n">
        <f aca="false">(E125-D125)/365.25</f>
        <v>0.0793976728268309</v>
      </c>
      <c r="G125" s="97" t="s">
        <v>66</v>
      </c>
      <c r="H125" s="95" t="n">
        <f aca="false">MATCH(G125,$G$2:$G$34,0)</f>
        <v>32</v>
      </c>
      <c r="I125" s="97" t="s">
        <v>2</v>
      </c>
      <c r="J125" s="95" t="n">
        <f aca="false">MATCH(I125,$I$2:$I$22,0)</f>
        <v>1</v>
      </c>
      <c r="K125" s="98" t="s">
        <v>3</v>
      </c>
      <c r="L125" s="95" t="n">
        <f aca="false">MATCH(K125,$K$2:$K$9,0)</f>
        <v>1</v>
      </c>
      <c r="M125" s="99" t="n">
        <v>9</v>
      </c>
      <c r="N125" s="100" t="n">
        <v>1</v>
      </c>
      <c r="O125" s="100" t="s">
        <v>10</v>
      </c>
      <c r="P125" s="95" t="n">
        <f aca="false">MATCH(O125,$O$2:$O$5,0)</f>
        <v>2</v>
      </c>
      <c r="Q125" s="95" t="n">
        <f aca="false">MATCH(R125,$R$2:$R$3,0)</f>
        <v>1</v>
      </c>
      <c r="R125" s="100" t="s">
        <v>5</v>
      </c>
      <c r="S125" s="8"/>
      <c r="T125" s="87" t="n">
        <v>6480</v>
      </c>
      <c r="U125" s="87" t="n">
        <v>4378.64318327984</v>
      </c>
      <c r="V125" s="88" t="n">
        <v>44.3384529598326</v>
      </c>
      <c r="W125" s="88" t="n">
        <v>48.3384527512164</v>
      </c>
      <c r="X125" s="89" t="n">
        <v>194142.264809745</v>
      </c>
      <c r="Y125" s="90" t="n">
        <v>211656.836629408</v>
      </c>
      <c r="AA125" s="102" t="n">
        <f aca="false">U125</f>
        <v>4378.64318327984</v>
      </c>
      <c r="AB125" s="108" t="n">
        <f aca="false">CHOOSE($AB$48,V125,W125)+$AB$49</f>
        <v>53.3384527512164</v>
      </c>
      <c r="AC125" s="104" t="n">
        <f aca="false">$AD$49</f>
        <v>40</v>
      </c>
      <c r="AD125" s="105" t="n">
        <f aca="false">(AC125-AB125)*AA125</f>
        <v>-58404.3252146137</v>
      </c>
      <c r="AE125" s="89" t="n">
        <f aca="false">IF(AD125&lt;0,AD125,0)</f>
        <v>-58404.3252146137</v>
      </c>
      <c r="AF125" s="89" t="n">
        <f aca="false">IF(AD125&gt;0,AD125,0)</f>
        <v>0</v>
      </c>
    </row>
    <row r="126" customFormat="false" ht="12.75" hidden="false" customHeight="false" outlineLevel="0" collapsed="false">
      <c r="A126" s="93" t="n">
        <f aca="false">A125+1</f>
        <v>72</v>
      </c>
      <c r="B126" s="94" t="s">
        <v>6</v>
      </c>
      <c r="C126" s="95" t="n">
        <f aca="false">MATCH(B126,$B$2:$B$3,0)</f>
        <v>2</v>
      </c>
      <c r="D126" s="96" t="n">
        <f aca="false">E125+1</f>
        <v>38991</v>
      </c>
      <c r="E126" s="96" t="n">
        <f aca="false">EOMONTH(D126,0)</f>
        <v>39021</v>
      </c>
      <c r="F126" s="97" t="n">
        <f aca="false">(E126-D126)/365.25</f>
        <v>0.082135523613963</v>
      </c>
      <c r="G126" s="97" t="s">
        <v>66</v>
      </c>
      <c r="H126" s="95" t="n">
        <f aca="false">MATCH(G126,$G$2:$G$34,0)</f>
        <v>32</v>
      </c>
      <c r="I126" s="97" t="s">
        <v>2</v>
      </c>
      <c r="J126" s="95" t="n">
        <f aca="false">MATCH(I126,$I$2:$I$22,0)</f>
        <v>1</v>
      </c>
      <c r="K126" s="98" t="s">
        <v>3</v>
      </c>
      <c r="L126" s="95" t="n">
        <f aca="false">MATCH(K126,$K$2:$K$9,0)</f>
        <v>1</v>
      </c>
      <c r="M126" s="99" t="n">
        <v>9</v>
      </c>
      <c r="N126" s="100" t="n">
        <v>1</v>
      </c>
      <c r="O126" s="100" t="s">
        <v>10</v>
      </c>
      <c r="P126" s="95" t="n">
        <f aca="false">MATCH(O126,$O$2:$O$5,0)</f>
        <v>2</v>
      </c>
      <c r="Q126" s="95" t="n">
        <f aca="false">MATCH(R126,$R$2:$R$3,0)</f>
        <v>1</v>
      </c>
      <c r="R126" s="100" t="s">
        <v>5</v>
      </c>
      <c r="S126" s="8"/>
      <c r="T126" s="87" t="n">
        <v>6696</v>
      </c>
      <c r="U126" s="87" t="n">
        <v>4498.7468490297</v>
      </c>
      <c r="V126" s="88" t="n">
        <v>37.8743695321529</v>
      </c>
      <c r="W126" s="88" t="n">
        <v>41.874369303348</v>
      </c>
      <c r="X126" s="89" t="n">
        <v>170387.200591759</v>
      </c>
      <c r="Y126" s="90" t="n">
        <v>188382.186958543</v>
      </c>
      <c r="AA126" s="102" t="n">
        <f aca="false">U126</f>
        <v>4498.7468490297</v>
      </c>
      <c r="AB126" s="108" t="n">
        <f aca="false">CHOOSE($AB$48,V126,W126)+$AB$49</f>
        <v>46.874369303348</v>
      </c>
      <c r="AC126" s="104" t="n">
        <f aca="false">$AD$49</f>
        <v>40</v>
      </c>
      <c r="AD126" s="105" t="n">
        <f aca="false">(AC126-AB126)*AA126</f>
        <v>-30926.0472425032</v>
      </c>
      <c r="AE126" s="89" t="n">
        <f aca="false">IF(AD126&lt;0,AD126,0)</f>
        <v>-30926.0472425032</v>
      </c>
      <c r="AF126" s="89" t="n">
        <f aca="false">IF(AD126&gt;0,AD126,0)</f>
        <v>0</v>
      </c>
    </row>
    <row r="127" customFormat="false" ht="12.75" hidden="false" customHeight="false" outlineLevel="0" collapsed="false">
      <c r="A127" s="93" t="n">
        <f aca="false">A126+1</f>
        <v>73</v>
      </c>
      <c r="B127" s="94" t="s">
        <v>6</v>
      </c>
      <c r="C127" s="95" t="n">
        <f aca="false">MATCH(B127,$B$2:$B$3,0)</f>
        <v>2</v>
      </c>
      <c r="D127" s="96" t="n">
        <f aca="false">E126+1</f>
        <v>39022</v>
      </c>
      <c r="E127" s="96" t="n">
        <f aca="false">EOMONTH(D127,0)</f>
        <v>39051</v>
      </c>
      <c r="F127" s="97" t="n">
        <f aca="false">(E127-D127)/365.25</f>
        <v>0.0793976728268309</v>
      </c>
      <c r="G127" s="97" t="s">
        <v>66</v>
      </c>
      <c r="H127" s="95" t="n">
        <f aca="false">MATCH(G127,$G$2:$G$34,0)</f>
        <v>32</v>
      </c>
      <c r="I127" s="97" t="s">
        <v>2</v>
      </c>
      <c r="J127" s="95" t="n">
        <f aca="false">MATCH(I127,$I$2:$I$22,0)</f>
        <v>1</v>
      </c>
      <c r="K127" s="98" t="s">
        <v>3</v>
      </c>
      <c r="L127" s="95" t="n">
        <f aca="false">MATCH(K127,$K$2:$K$9,0)</f>
        <v>1</v>
      </c>
      <c r="M127" s="99" t="n">
        <v>9</v>
      </c>
      <c r="N127" s="100" t="n">
        <v>1</v>
      </c>
      <c r="O127" s="100" t="s">
        <v>10</v>
      </c>
      <c r="P127" s="95" t="n">
        <f aca="false">MATCH(O127,$O$2:$O$5,0)</f>
        <v>2</v>
      </c>
      <c r="Q127" s="95" t="n">
        <f aca="false">MATCH(R127,$R$2:$R$3,0)</f>
        <v>1</v>
      </c>
      <c r="R127" s="100" t="s">
        <v>5</v>
      </c>
      <c r="S127" s="8"/>
      <c r="T127" s="87" t="n">
        <v>6480</v>
      </c>
      <c r="U127" s="87" t="n">
        <v>4329.4829332888</v>
      </c>
      <c r="V127" s="88" t="n">
        <v>27.1772796058079</v>
      </c>
      <c r="W127" s="88" t="n">
        <v>31.1772792899033</v>
      </c>
      <c r="X127" s="89" t="n">
        <v>117663.568226563</v>
      </c>
      <c r="Y127" s="90" t="n">
        <v>134981.498592015</v>
      </c>
      <c r="AA127" s="102" t="n">
        <f aca="false">U127</f>
        <v>4329.4829332888</v>
      </c>
      <c r="AB127" s="108" t="n">
        <f aca="false">CHOOSE($AB$48,V127,W127)+$AB$49</f>
        <v>36.1772792899033</v>
      </c>
      <c r="AC127" s="104" t="n">
        <f aca="false">$AD$49</f>
        <v>40</v>
      </c>
      <c r="AD127" s="105" t="n">
        <f aca="false">(AC127-AB127)*AA127</f>
        <v>16550.4040730932</v>
      </c>
      <c r="AE127" s="89" t="n">
        <f aca="false">IF(AD127&lt;0,AD127,0)</f>
        <v>0</v>
      </c>
      <c r="AF127" s="89" t="n">
        <f aca="false">IF(AD127&gt;0,AD127,0)</f>
        <v>16550.4040730932</v>
      </c>
    </row>
    <row r="128" customFormat="false" ht="12.75" hidden="false" customHeight="false" outlineLevel="0" collapsed="false">
      <c r="A128" s="93" t="n">
        <f aca="false">A127+1</f>
        <v>74</v>
      </c>
      <c r="B128" s="94" t="s">
        <v>6</v>
      </c>
      <c r="C128" s="95" t="n">
        <f aca="false">MATCH(B128,$B$2:$B$3,0)</f>
        <v>2</v>
      </c>
      <c r="D128" s="96" t="n">
        <f aca="false">E127+1</f>
        <v>39052</v>
      </c>
      <c r="E128" s="96" t="n">
        <f aca="false">EOMONTH(D128,0)</f>
        <v>39082</v>
      </c>
      <c r="F128" s="97" t="n">
        <f aca="false">(E128-D128)/365.25</f>
        <v>0.082135523613963</v>
      </c>
      <c r="G128" s="97" t="s">
        <v>66</v>
      </c>
      <c r="H128" s="95" t="n">
        <f aca="false">MATCH(G128,$G$2:$G$34,0)</f>
        <v>32</v>
      </c>
      <c r="I128" s="97" t="s">
        <v>2</v>
      </c>
      <c r="J128" s="95" t="n">
        <f aca="false">MATCH(I128,$I$2:$I$22,0)</f>
        <v>1</v>
      </c>
      <c r="K128" s="98" t="s">
        <v>3</v>
      </c>
      <c r="L128" s="95" t="n">
        <f aca="false">MATCH(K128,$K$2:$K$9,0)</f>
        <v>1</v>
      </c>
      <c r="M128" s="99" t="n">
        <v>9</v>
      </c>
      <c r="N128" s="100" t="n">
        <v>1</v>
      </c>
      <c r="O128" s="100" t="s">
        <v>10</v>
      </c>
      <c r="P128" s="95" t="n">
        <f aca="false">MATCH(O128,$O$2:$O$5,0)</f>
        <v>2</v>
      </c>
      <c r="Q128" s="95" t="n">
        <f aca="false">MATCH(R128,$R$2:$R$3,0)</f>
        <v>1</v>
      </c>
      <c r="R128" s="100" t="s">
        <v>5</v>
      </c>
      <c r="S128" s="8"/>
      <c r="T128" s="87" t="n">
        <v>6696</v>
      </c>
      <c r="U128" s="87" t="n">
        <v>4448.19560572926</v>
      </c>
      <c r="V128" s="88" t="n">
        <v>26.1673572416272</v>
      </c>
      <c r="W128" s="88" t="n">
        <v>30.167356943604</v>
      </c>
      <c r="X128" s="89" t="n">
        <v>116397.523495754</v>
      </c>
      <c r="Y128" s="90" t="n">
        <v>134190.304593005</v>
      </c>
      <c r="AA128" s="102" t="n">
        <f aca="false">U128</f>
        <v>4448.19560572926</v>
      </c>
      <c r="AB128" s="108" t="n">
        <f aca="false">CHOOSE($AB$48,V128,W128)+$AB$49</f>
        <v>35.167356943604</v>
      </c>
      <c r="AC128" s="104" t="n">
        <f aca="false">$AD$49</f>
        <v>40</v>
      </c>
      <c r="AD128" s="105" t="n">
        <f aca="false">(AC128-AB128)*AA128</f>
        <v>21496.5416075187</v>
      </c>
      <c r="AE128" s="89" t="n">
        <f aca="false">IF(AD128&lt;0,AD128,0)</f>
        <v>0</v>
      </c>
      <c r="AF128" s="89" t="n">
        <f aca="false">IF(AD128&gt;0,AD128,0)</f>
        <v>21496.5416075187</v>
      </c>
    </row>
    <row r="129" customFormat="false" ht="12.75" hidden="false" customHeight="false" outlineLevel="0" collapsed="false">
      <c r="A129" s="93" t="n">
        <f aca="false">A128+1</f>
        <v>75</v>
      </c>
      <c r="B129" s="94" t="s">
        <v>6</v>
      </c>
      <c r="C129" s="95" t="n">
        <f aca="false">MATCH(B129,$B$2:$B$3,0)</f>
        <v>2</v>
      </c>
      <c r="D129" s="96" t="n">
        <f aca="false">E128+1</f>
        <v>39083</v>
      </c>
      <c r="E129" s="96" t="n">
        <f aca="false">EOMONTH(D129,0)</f>
        <v>39113</v>
      </c>
      <c r="F129" s="97" t="n">
        <f aca="false">(E129-D129)/365.25</f>
        <v>0.082135523613963</v>
      </c>
      <c r="G129" s="97" t="s">
        <v>66</v>
      </c>
      <c r="H129" s="95" t="n">
        <f aca="false">MATCH(G129,$G$2:$G$34,0)</f>
        <v>32</v>
      </c>
      <c r="I129" s="97" t="s">
        <v>2</v>
      </c>
      <c r="J129" s="95" t="n">
        <f aca="false">MATCH(I129,$I$2:$I$22,0)</f>
        <v>1</v>
      </c>
      <c r="K129" s="98" t="s">
        <v>3</v>
      </c>
      <c r="L129" s="95" t="n">
        <f aca="false">MATCH(K129,$K$2:$K$9,0)</f>
        <v>1</v>
      </c>
      <c r="M129" s="99" t="n">
        <v>9</v>
      </c>
      <c r="N129" s="100" t="n">
        <v>1</v>
      </c>
      <c r="O129" s="100" t="s">
        <v>10</v>
      </c>
      <c r="P129" s="95" t="n">
        <f aca="false">MATCH(O129,$O$2:$O$5,0)</f>
        <v>2</v>
      </c>
      <c r="Q129" s="95" t="n">
        <f aca="false">MATCH(R129,$R$2:$R$3,0)</f>
        <v>1</v>
      </c>
      <c r="R129" s="100" t="s">
        <v>5</v>
      </c>
      <c r="S129" s="8"/>
      <c r="T129" s="87" t="n">
        <v>6696</v>
      </c>
      <c r="U129" s="87" t="n">
        <v>4422.69128977479</v>
      </c>
      <c r="V129" s="88" t="n">
        <v>29.3954396481901</v>
      </c>
      <c r="W129" s="88" t="n">
        <v>34.0621062071839</v>
      </c>
      <c r="X129" s="89" t="n">
        <v>130006.954891151</v>
      </c>
      <c r="Y129" s="90" t="n">
        <v>150646.180433896</v>
      </c>
      <c r="AA129" s="102" t="n">
        <f aca="false">U129</f>
        <v>4422.69128977479</v>
      </c>
      <c r="AB129" s="108" t="n">
        <f aca="false">CHOOSE($AB$48,V129,W129)+$AB$49</f>
        <v>39.0621062071839</v>
      </c>
      <c r="AC129" s="104" t="n">
        <f aca="false">$AD$49</f>
        <v>40</v>
      </c>
      <c r="AD129" s="105" t="n">
        <f aca="false">(AC129-AB129)*AA129</f>
        <v>4148.01470822156</v>
      </c>
      <c r="AE129" s="89" t="n">
        <f aca="false">IF(AD129&lt;0,AD129,0)</f>
        <v>0</v>
      </c>
      <c r="AF129" s="89" t="n">
        <f aca="false">IF(AD129&gt;0,AD129,0)</f>
        <v>4148.01470822156</v>
      </c>
    </row>
    <row r="130" customFormat="false" ht="12.75" hidden="false" customHeight="false" outlineLevel="0" collapsed="false">
      <c r="A130" s="93" t="n">
        <f aca="false">A129+1</f>
        <v>76</v>
      </c>
      <c r="B130" s="94" t="s">
        <v>6</v>
      </c>
      <c r="C130" s="95" t="n">
        <f aca="false">MATCH(B130,$B$2:$B$3,0)</f>
        <v>2</v>
      </c>
      <c r="D130" s="96" t="n">
        <f aca="false">E129+1</f>
        <v>39114</v>
      </c>
      <c r="E130" s="96" t="n">
        <f aca="false">EOMONTH(D130,0)</f>
        <v>39141</v>
      </c>
      <c r="F130" s="97" t="n">
        <f aca="false">(E130-D130)/365.25</f>
        <v>0.0739219712525667</v>
      </c>
      <c r="G130" s="97" t="s">
        <v>66</v>
      </c>
      <c r="H130" s="95" t="n">
        <f aca="false">MATCH(G130,$G$2:$G$34,0)</f>
        <v>32</v>
      </c>
      <c r="I130" s="97" t="s">
        <v>2</v>
      </c>
      <c r="J130" s="95" t="n">
        <f aca="false">MATCH(I130,$I$2:$I$22,0)</f>
        <v>1</v>
      </c>
      <c r="K130" s="98" t="s">
        <v>3</v>
      </c>
      <c r="L130" s="95" t="n">
        <f aca="false">MATCH(K130,$K$2:$K$9,0)</f>
        <v>1</v>
      </c>
      <c r="M130" s="99" t="n">
        <v>9</v>
      </c>
      <c r="N130" s="100" t="n">
        <v>1</v>
      </c>
      <c r="O130" s="100" t="s">
        <v>10</v>
      </c>
      <c r="P130" s="95" t="n">
        <f aca="false">MATCH(O130,$O$2:$O$5,0)</f>
        <v>2</v>
      </c>
      <c r="Q130" s="95" t="n">
        <f aca="false">MATCH(R130,$R$2:$R$3,0)</f>
        <v>1</v>
      </c>
      <c r="R130" s="100" t="s">
        <v>5</v>
      </c>
      <c r="S130" s="8"/>
      <c r="T130" s="87" t="n">
        <v>6048</v>
      </c>
      <c r="U130" s="87" t="n">
        <v>3973.90705840552</v>
      </c>
      <c r="V130" s="88" t="n">
        <v>27.6062785936114</v>
      </c>
      <c r="W130" s="88" t="n">
        <v>32.2729451183622</v>
      </c>
      <c r="X130" s="89" t="n">
        <v>109704.785359462</v>
      </c>
      <c r="Y130" s="90" t="n">
        <v>128249.684401394</v>
      </c>
      <c r="AA130" s="102" t="n">
        <f aca="false">U130</f>
        <v>3973.90705840552</v>
      </c>
      <c r="AB130" s="108" t="n">
        <f aca="false">CHOOSE($AB$48,V130,W130)+$AB$49</f>
        <v>37.2729451183622</v>
      </c>
      <c r="AC130" s="104" t="n">
        <f aca="false">$AD$49</f>
        <v>40</v>
      </c>
      <c r="AD130" s="105" t="n">
        <f aca="false">(AC130-AB130)*AA130</f>
        <v>10837.0626427996</v>
      </c>
      <c r="AE130" s="89" t="n">
        <f aca="false">IF(AD130&lt;0,AD130,0)</f>
        <v>0</v>
      </c>
      <c r="AF130" s="89" t="n">
        <f aca="false">IF(AD130&gt;0,AD130,0)</f>
        <v>10837.0626427996</v>
      </c>
    </row>
    <row r="131" customFormat="false" ht="12.75" hidden="false" customHeight="false" outlineLevel="0" collapsed="false">
      <c r="A131" s="93" t="n">
        <f aca="false">A130+1</f>
        <v>77</v>
      </c>
      <c r="B131" s="94" t="s">
        <v>6</v>
      </c>
      <c r="C131" s="95" t="n">
        <f aca="false">MATCH(B131,$B$2:$B$3,0)</f>
        <v>2</v>
      </c>
      <c r="D131" s="96" t="n">
        <f aca="false">E130+1</f>
        <v>39142</v>
      </c>
      <c r="E131" s="96" t="n">
        <f aca="false">EOMONTH(D131,0)</f>
        <v>39172</v>
      </c>
      <c r="F131" s="97" t="n">
        <f aca="false">(E131-D131)/365.25</f>
        <v>0.082135523613963</v>
      </c>
      <c r="G131" s="97" t="s">
        <v>66</v>
      </c>
      <c r="H131" s="95" t="n">
        <f aca="false">MATCH(G131,$G$2:$G$34,0)</f>
        <v>32</v>
      </c>
      <c r="I131" s="97" t="s">
        <v>2</v>
      </c>
      <c r="J131" s="95" t="n">
        <f aca="false">MATCH(I131,$I$2:$I$22,0)</f>
        <v>1</v>
      </c>
      <c r="K131" s="98" t="s">
        <v>3</v>
      </c>
      <c r="L131" s="95" t="n">
        <f aca="false">MATCH(K131,$K$2:$K$9,0)</f>
        <v>1</v>
      </c>
      <c r="M131" s="99" t="n">
        <v>9</v>
      </c>
      <c r="N131" s="100" t="n">
        <v>1</v>
      </c>
      <c r="O131" s="100" t="s">
        <v>10</v>
      </c>
      <c r="P131" s="95" t="n">
        <f aca="false">MATCH(O131,$O$2:$O$5,0)</f>
        <v>2</v>
      </c>
      <c r="Q131" s="95" t="n">
        <f aca="false">MATCH(R131,$R$2:$R$3,0)</f>
        <v>1</v>
      </c>
      <c r="R131" s="100" t="s">
        <v>5</v>
      </c>
      <c r="S131" s="8"/>
      <c r="T131" s="87" t="n">
        <v>6696</v>
      </c>
      <c r="U131" s="87" t="n">
        <v>4374.49440440104</v>
      </c>
      <c r="V131" s="88" t="n">
        <v>27.5423075823238</v>
      </c>
      <c r="W131" s="88" t="n">
        <v>32.2089741079902</v>
      </c>
      <c r="X131" s="89" t="n">
        <v>120483.670403168</v>
      </c>
      <c r="Y131" s="90" t="n">
        <v>140897.977006901</v>
      </c>
      <c r="AA131" s="102" t="n">
        <f aca="false">U131</f>
        <v>4374.49440440104</v>
      </c>
      <c r="AB131" s="108" t="n">
        <f aca="false">CHOOSE($AB$48,V131,W131)+$AB$49</f>
        <v>37.2089741079902</v>
      </c>
      <c r="AC131" s="104" t="n">
        <f aca="false">$AD$49</f>
        <v>40</v>
      </c>
      <c r="AD131" s="105" t="n">
        <f aca="false">(AC131-AB131)*AA131</f>
        <v>12209.3271471353</v>
      </c>
      <c r="AE131" s="89" t="n">
        <f aca="false">IF(AD131&lt;0,AD131,0)</f>
        <v>0</v>
      </c>
      <c r="AF131" s="89" t="n">
        <f aca="false">IF(AD131&gt;0,AD131,0)</f>
        <v>12209.3271471353</v>
      </c>
    </row>
    <row r="132" customFormat="false" ht="12.75" hidden="false" customHeight="false" outlineLevel="0" collapsed="false">
      <c r="A132" s="93" t="n">
        <f aca="false">A131+1</f>
        <v>78</v>
      </c>
      <c r="B132" s="94" t="s">
        <v>6</v>
      </c>
      <c r="C132" s="95" t="n">
        <f aca="false">MATCH(B132,$B$2:$B$3,0)</f>
        <v>2</v>
      </c>
      <c r="D132" s="96" t="n">
        <f aca="false">E131+1</f>
        <v>39173</v>
      </c>
      <c r="E132" s="96" t="n">
        <f aca="false">EOMONTH(D132,0)</f>
        <v>39202</v>
      </c>
      <c r="F132" s="97" t="n">
        <f aca="false">(E132-D132)/365.25</f>
        <v>0.0793976728268309</v>
      </c>
      <c r="G132" s="97" t="s">
        <v>66</v>
      </c>
      <c r="H132" s="95" t="n">
        <f aca="false">MATCH(G132,$G$2:$G$34,0)</f>
        <v>32</v>
      </c>
      <c r="I132" s="97" t="s">
        <v>2</v>
      </c>
      <c r="J132" s="95" t="n">
        <f aca="false">MATCH(I132,$I$2:$I$22,0)</f>
        <v>1</v>
      </c>
      <c r="K132" s="98" t="s">
        <v>3</v>
      </c>
      <c r="L132" s="95" t="n">
        <f aca="false">MATCH(K132,$K$2:$K$9,0)</f>
        <v>1</v>
      </c>
      <c r="M132" s="99" t="n">
        <v>9</v>
      </c>
      <c r="N132" s="100" t="n">
        <v>1</v>
      </c>
      <c r="O132" s="100" t="s">
        <v>10</v>
      </c>
      <c r="P132" s="95" t="n">
        <f aca="false">MATCH(O132,$O$2:$O$5,0)</f>
        <v>2</v>
      </c>
      <c r="Q132" s="95" t="n">
        <f aca="false">MATCH(R132,$R$2:$R$3,0)</f>
        <v>1</v>
      </c>
      <c r="R132" s="100" t="s">
        <v>5</v>
      </c>
      <c r="S132" s="8"/>
      <c r="T132" s="87" t="n">
        <v>6480</v>
      </c>
      <c r="U132" s="87" t="n">
        <v>4209.80575590388</v>
      </c>
      <c r="V132" s="88" t="n">
        <v>26.1279386503216</v>
      </c>
      <c r="W132" s="88" t="n">
        <v>30.7946056613707</v>
      </c>
      <c r="X132" s="89" t="n">
        <v>109993.546520027</v>
      </c>
      <c r="Y132" s="90" t="n">
        <v>129639.308164028</v>
      </c>
      <c r="AA132" s="102" t="n">
        <f aca="false">U132</f>
        <v>4209.80575590388</v>
      </c>
      <c r="AB132" s="108" t="n">
        <f aca="false">CHOOSE($AB$48,V132,W132)+$AB$49</f>
        <v>35.7946056613707</v>
      </c>
      <c r="AC132" s="104" t="n">
        <f aca="false">$AD$49</f>
        <v>40</v>
      </c>
      <c r="AD132" s="105" t="n">
        <f aca="false">(AC132-AB132)*AA132</f>
        <v>17703.8932926074</v>
      </c>
      <c r="AE132" s="89" t="n">
        <f aca="false">IF(AD132&lt;0,AD132,0)</f>
        <v>0</v>
      </c>
      <c r="AF132" s="89" t="n">
        <f aca="false">IF(AD132&gt;0,AD132,0)</f>
        <v>17703.8932926074</v>
      </c>
    </row>
    <row r="133" customFormat="false" ht="12.75" hidden="false" customHeight="false" outlineLevel="0" collapsed="false">
      <c r="A133" s="93" t="n">
        <f aca="false">A132+1</f>
        <v>79</v>
      </c>
      <c r="B133" s="94" t="s">
        <v>6</v>
      </c>
      <c r="C133" s="95" t="n">
        <f aca="false">MATCH(B133,$B$2:$B$3,0)</f>
        <v>2</v>
      </c>
      <c r="D133" s="96" t="n">
        <f aca="false">E132+1</f>
        <v>39203</v>
      </c>
      <c r="E133" s="96" t="n">
        <f aca="false">EOMONTH(D133,0)</f>
        <v>39233</v>
      </c>
      <c r="F133" s="97" t="n">
        <f aca="false">(E133-D133)/365.25</f>
        <v>0.082135523613963</v>
      </c>
      <c r="G133" s="97" t="s">
        <v>66</v>
      </c>
      <c r="H133" s="95" t="n">
        <f aca="false">MATCH(G133,$G$2:$G$34,0)</f>
        <v>32</v>
      </c>
      <c r="I133" s="97" t="s">
        <v>2</v>
      </c>
      <c r="J133" s="95" t="n">
        <f aca="false">MATCH(I133,$I$2:$I$22,0)</f>
        <v>1</v>
      </c>
      <c r="K133" s="98" t="s">
        <v>3</v>
      </c>
      <c r="L133" s="95" t="n">
        <f aca="false">MATCH(K133,$K$2:$K$9,0)</f>
        <v>1</v>
      </c>
      <c r="M133" s="99" t="n">
        <v>9</v>
      </c>
      <c r="N133" s="100" t="n">
        <v>1</v>
      </c>
      <c r="O133" s="100" t="s">
        <v>10</v>
      </c>
      <c r="P133" s="95" t="n">
        <f aca="false">MATCH(O133,$O$2:$O$5,0)</f>
        <v>2</v>
      </c>
      <c r="Q133" s="95" t="n">
        <f aca="false">MATCH(R133,$R$2:$R$3,0)</f>
        <v>1</v>
      </c>
      <c r="R133" s="100" t="s">
        <v>5</v>
      </c>
      <c r="S133" s="8"/>
      <c r="T133" s="87" t="n">
        <v>6696</v>
      </c>
      <c r="U133" s="87" t="n">
        <v>4325.13450643255</v>
      </c>
      <c r="V133" s="88" t="n">
        <v>26.5823116462373</v>
      </c>
      <c r="W133" s="88" t="n">
        <v>31.2489779950125</v>
      </c>
      <c r="X133" s="89" t="n">
        <v>114972.073361885</v>
      </c>
      <c r="Y133" s="90" t="n">
        <v>135156.03301698</v>
      </c>
      <c r="AA133" s="102" t="n">
        <f aca="false">U133</f>
        <v>4325.13450643255</v>
      </c>
      <c r="AB133" s="108" t="n">
        <f aca="false">CHOOSE($AB$48,V133,W133)+$AB$49</f>
        <v>36.2489779950125</v>
      </c>
      <c r="AC133" s="104" t="n">
        <f aca="false">$AD$49</f>
        <v>40</v>
      </c>
      <c r="AD133" s="105" t="n">
        <f aca="false">(AC133-AB133)*AA133</f>
        <v>16223.6747081593</v>
      </c>
      <c r="AE133" s="89" t="n">
        <f aca="false">IF(AD133&lt;0,AD133,0)</f>
        <v>0</v>
      </c>
      <c r="AF133" s="89" t="n">
        <f aca="false">IF(AD133&gt;0,AD133,0)</f>
        <v>16223.6747081593</v>
      </c>
    </row>
    <row r="134" customFormat="false" ht="12.75" hidden="false" customHeight="false" outlineLevel="0" collapsed="false">
      <c r="A134" s="93" t="n">
        <f aca="false">A133+1</f>
        <v>80</v>
      </c>
      <c r="B134" s="94" t="s">
        <v>6</v>
      </c>
      <c r="C134" s="95" t="n">
        <f aca="false">MATCH(B134,$B$2:$B$3,0)</f>
        <v>2</v>
      </c>
      <c r="D134" s="96" t="n">
        <f aca="false">E133+1</f>
        <v>39234</v>
      </c>
      <c r="E134" s="96" t="n">
        <f aca="false">EOMONTH(D134,0)</f>
        <v>39263</v>
      </c>
      <c r="F134" s="97" t="n">
        <f aca="false">(E134-D134)/365.25</f>
        <v>0.0793976728268309</v>
      </c>
      <c r="G134" s="97" t="s">
        <v>66</v>
      </c>
      <c r="H134" s="95" t="n">
        <f aca="false">MATCH(G134,$G$2:$G$34,0)</f>
        <v>32</v>
      </c>
      <c r="I134" s="97" t="s">
        <v>2</v>
      </c>
      <c r="J134" s="95" t="n">
        <f aca="false">MATCH(I134,$I$2:$I$22,0)</f>
        <v>1</v>
      </c>
      <c r="K134" s="98" t="s">
        <v>3</v>
      </c>
      <c r="L134" s="95" t="n">
        <f aca="false">MATCH(K134,$K$2:$K$9,0)</f>
        <v>1</v>
      </c>
      <c r="M134" s="99" t="n">
        <v>9</v>
      </c>
      <c r="N134" s="100" t="n">
        <v>1</v>
      </c>
      <c r="O134" s="100" t="s">
        <v>10</v>
      </c>
      <c r="P134" s="95" t="n">
        <f aca="false">MATCH(O134,$O$2:$O$5,0)</f>
        <v>2</v>
      </c>
      <c r="Q134" s="95" t="n">
        <f aca="false">MATCH(R134,$R$2:$R$3,0)</f>
        <v>1</v>
      </c>
      <c r="R134" s="100" t="s">
        <v>5</v>
      </c>
      <c r="S134" s="8"/>
      <c r="T134" s="87" t="n">
        <v>6480</v>
      </c>
      <c r="U134" s="87" t="n">
        <v>4162.26431862944</v>
      </c>
      <c r="V134" s="88" t="n">
        <v>37.8910341552158</v>
      </c>
      <c r="W134" s="88" t="n">
        <v>42.5577009543372</v>
      </c>
      <c r="X134" s="89" t="n">
        <v>157712.499460224</v>
      </c>
      <c r="Y134" s="90" t="n">
        <v>177136.40016514</v>
      </c>
      <c r="AA134" s="102" t="n">
        <f aca="false">U134</f>
        <v>4162.26431862944</v>
      </c>
      <c r="AB134" s="108" t="n">
        <f aca="false">CHOOSE($AB$48,V134,W134)+$AB$49</f>
        <v>47.5577009543372</v>
      </c>
      <c r="AC134" s="104" t="n">
        <f aca="false">$AD$49</f>
        <v>40</v>
      </c>
      <c r="AD134" s="105" t="n">
        <f aca="false">(AC134-AB134)*AA134</f>
        <v>-31457.1490131093</v>
      </c>
      <c r="AE134" s="89" t="n">
        <f aca="false">IF(AD134&lt;0,AD134,0)</f>
        <v>-31457.1490131093</v>
      </c>
      <c r="AF134" s="89" t="n">
        <f aca="false">IF(AD134&gt;0,AD134,0)</f>
        <v>0</v>
      </c>
    </row>
    <row r="135" customFormat="false" ht="12.75" hidden="false" customHeight="false" outlineLevel="0" collapsed="false">
      <c r="A135" s="93" t="n">
        <f aca="false">A134+1</f>
        <v>81</v>
      </c>
      <c r="B135" s="94" t="s">
        <v>6</v>
      </c>
      <c r="C135" s="95" t="n">
        <f aca="false">MATCH(B135,$B$2:$B$3,0)</f>
        <v>2</v>
      </c>
      <c r="D135" s="96" t="n">
        <f aca="false">E134+1</f>
        <v>39264</v>
      </c>
      <c r="E135" s="96" t="n">
        <f aca="false">EOMONTH(D135,0)</f>
        <v>39294</v>
      </c>
      <c r="F135" s="97" t="n">
        <f aca="false">(E135-D135)/365.25</f>
        <v>0.082135523613963</v>
      </c>
      <c r="G135" s="97" t="s">
        <v>66</v>
      </c>
      <c r="H135" s="95" t="n">
        <f aca="false">MATCH(G135,$G$2:$G$34,0)</f>
        <v>32</v>
      </c>
      <c r="I135" s="97" t="s">
        <v>2</v>
      </c>
      <c r="J135" s="95" t="n">
        <f aca="false">MATCH(I135,$I$2:$I$22,0)</f>
        <v>1</v>
      </c>
      <c r="K135" s="98" t="s">
        <v>3</v>
      </c>
      <c r="L135" s="95" t="n">
        <f aca="false">MATCH(K135,$K$2:$K$9,0)</f>
        <v>1</v>
      </c>
      <c r="M135" s="99" t="n">
        <v>9</v>
      </c>
      <c r="N135" s="100" t="n">
        <v>1</v>
      </c>
      <c r="O135" s="100" t="s">
        <v>10</v>
      </c>
      <c r="P135" s="95" t="n">
        <f aca="false">MATCH(O135,$O$2:$O$5,0)</f>
        <v>2</v>
      </c>
      <c r="Q135" s="95" t="n">
        <f aca="false">MATCH(R135,$R$2:$R$3,0)</f>
        <v>1</v>
      </c>
      <c r="R135" s="100" t="s">
        <v>5</v>
      </c>
      <c r="S135" s="8"/>
      <c r="T135" s="87" t="n">
        <v>6696</v>
      </c>
      <c r="U135" s="87" t="n">
        <v>4276.24975398543</v>
      </c>
      <c r="V135" s="88" t="n">
        <v>47.1382271955809</v>
      </c>
      <c r="W135" s="88" t="n">
        <v>51.8048938558385</v>
      </c>
      <c r="X135" s="89" t="n">
        <v>201574.832448412</v>
      </c>
      <c r="Y135" s="90" t="n">
        <v>221530.66460627</v>
      </c>
      <c r="AA135" s="102" t="n">
        <f aca="false">U135</f>
        <v>4276.24975398543</v>
      </c>
      <c r="AB135" s="108" t="n">
        <f aca="false">CHOOSE($AB$48,V135,W135)+$AB$49</f>
        <v>56.8048938558385</v>
      </c>
      <c r="AC135" s="104" t="n">
        <f aca="false">$AD$49</f>
        <v>40</v>
      </c>
      <c r="AD135" s="105" t="n">
        <f aca="false">(AC135-AB135)*AA135</f>
        <v>-71861.9232167804</v>
      </c>
      <c r="AE135" s="89" t="n">
        <f aca="false">IF(AD135&lt;0,AD135,0)</f>
        <v>-71861.9232167804</v>
      </c>
      <c r="AF135" s="89" t="n">
        <f aca="false">IF(AD135&gt;0,AD135,0)</f>
        <v>0</v>
      </c>
    </row>
    <row r="136" customFormat="false" ht="12.75" hidden="false" customHeight="false" outlineLevel="0" collapsed="false">
      <c r="A136" s="93" t="n">
        <f aca="false">A135+1</f>
        <v>82</v>
      </c>
      <c r="B136" s="94" t="s">
        <v>6</v>
      </c>
      <c r="C136" s="95" t="n">
        <f aca="false">MATCH(B136,$B$2:$B$3,0)</f>
        <v>2</v>
      </c>
      <c r="D136" s="96" t="n">
        <f aca="false">E135+1</f>
        <v>39295</v>
      </c>
      <c r="E136" s="96" t="n">
        <f aca="false">EOMONTH(D136,0)</f>
        <v>39325</v>
      </c>
      <c r="F136" s="97" t="n">
        <f aca="false">(E136-D136)/365.25</f>
        <v>0.082135523613963</v>
      </c>
      <c r="G136" s="97" t="s">
        <v>66</v>
      </c>
      <c r="H136" s="95" t="n">
        <f aca="false">MATCH(G136,$G$2:$G$34,0)</f>
        <v>32</v>
      </c>
      <c r="I136" s="97" t="s">
        <v>2</v>
      </c>
      <c r="J136" s="95" t="n">
        <f aca="false">MATCH(I136,$I$2:$I$22,0)</f>
        <v>1</v>
      </c>
      <c r="K136" s="98" t="s">
        <v>3</v>
      </c>
      <c r="L136" s="95" t="n">
        <f aca="false">MATCH(K136,$K$2:$K$9,0)</f>
        <v>1</v>
      </c>
      <c r="M136" s="99" t="n">
        <v>9</v>
      </c>
      <c r="N136" s="100" t="n">
        <v>1</v>
      </c>
      <c r="O136" s="100" t="s">
        <v>10</v>
      </c>
      <c r="P136" s="95" t="n">
        <f aca="false">MATCH(O136,$O$2:$O$5,0)</f>
        <v>2</v>
      </c>
      <c r="Q136" s="95" t="n">
        <f aca="false">MATCH(R136,$R$2:$R$3,0)</f>
        <v>1</v>
      </c>
      <c r="R136" s="100" t="s">
        <v>5</v>
      </c>
      <c r="S136" s="8"/>
      <c r="T136" s="87" t="n">
        <v>6696</v>
      </c>
      <c r="U136" s="87" t="n">
        <v>4251.58764907833</v>
      </c>
      <c r="V136" s="88" t="n">
        <v>52.4938237542176</v>
      </c>
      <c r="W136" s="88" t="n">
        <v>57.1604906131573</v>
      </c>
      <c r="X136" s="89" t="n">
        <v>223182.092726326</v>
      </c>
      <c r="Y136" s="90" t="n">
        <v>243022.835906157</v>
      </c>
      <c r="AA136" s="102" t="n">
        <f aca="false">U136</f>
        <v>4251.58764907833</v>
      </c>
      <c r="AB136" s="108" t="n">
        <f aca="false">CHOOSE($AB$48,V136,W136)+$AB$49</f>
        <v>62.1604906131573</v>
      </c>
      <c r="AC136" s="104" t="n">
        <f aca="false">$AD$49</f>
        <v>40</v>
      </c>
      <c r="AD136" s="105" t="n">
        <f aca="false">(AC136-AB136)*AA136</f>
        <v>-94217.2681884158</v>
      </c>
      <c r="AE136" s="89" t="n">
        <f aca="false">IF(AD136&lt;0,AD136,0)</f>
        <v>-94217.2681884158</v>
      </c>
      <c r="AF136" s="89" t="n">
        <f aca="false">IF(AD136&gt;0,AD136,0)</f>
        <v>0</v>
      </c>
    </row>
    <row r="137" customFormat="false" ht="12.75" hidden="false" customHeight="false" outlineLevel="0" collapsed="false">
      <c r="A137" s="93" t="n">
        <f aca="false">A136+1</f>
        <v>83</v>
      </c>
      <c r="B137" s="94" t="s">
        <v>6</v>
      </c>
      <c r="C137" s="95" t="n">
        <f aca="false">MATCH(B137,$B$2:$B$3,0)</f>
        <v>2</v>
      </c>
      <c r="D137" s="96" t="n">
        <f aca="false">E136+1</f>
        <v>39326</v>
      </c>
      <c r="E137" s="96" t="n">
        <f aca="false">EOMONTH(D137,0)</f>
        <v>39355</v>
      </c>
      <c r="F137" s="97" t="n">
        <f aca="false">(E137-D137)/365.25</f>
        <v>0.0793976728268309</v>
      </c>
      <c r="G137" s="97" t="s">
        <v>66</v>
      </c>
      <c r="H137" s="95" t="n">
        <f aca="false">MATCH(G137,$G$2:$G$34,0)</f>
        <v>32</v>
      </c>
      <c r="I137" s="97" t="s">
        <v>2</v>
      </c>
      <c r="J137" s="95" t="n">
        <f aca="false">MATCH(I137,$I$2:$I$22,0)</f>
        <v>1</v>
      </c>
      <c r="K137" s="98" t="s">
        <v>3</v>
      </c>
      <c r="L137" s="95" t="n">
        <f aca="false">MATCH(K137,$K$2:$K$9,0)</f>
        <v>1</v>
      </c>
      <c r="M137" s="99" t="n">
        <v>9</v>
      </c>
      <c r="N137" s="100" t="n">
        <v>1</v>
      </c>
      <c r="O137" s="100" t="s">
        <v>10</v>
      </c>
      <c r="P137" s="95" t="n">
        <f aca="false">MATCH(O137,$O$2:$O$5,0)</f>
        <v>2</v>
      </c>
      <c r="Q137" s="95" t="n">
        <f aca="false">MATCH(R137,$R$2:$R$3,0)</f>
        <v>1</v>
      </c>
      <c r="R137" s="100" t="s">
        <v>5</v>
      </c>
      <c r="S137" s="8"/>
      <c r="T137" s="87" t="n">
        <v>6480</v>
      </c>
      <c r="U137" s="87" t="n">
        <v>4091.4279681804</v>
      </c>
      <c r="V137" s="88" t="n">
        <v>42.0601489174087</v>
      </c>
      <c r="W137" s="88" t="n">
        <v>46.7268154251297</v>
      </c>
      <c r="X137" s="89" t="n">
        <v>172086.069626519</v>
      </c>
      <c r="Y137" s="90" t="n">
        <v>191179.399494379</v>
      </c>
      <c r="AA137" s="102" t="n">
        <f aca="false">U137</f>
        <v>4091.4279681804</v>
      </c>
      <c r="AB137" s="108" t="n">
        <f aca="false">CHOOSE($AB$48,V137,W137)+$AB$49</f>
        <v>51.7268154251297</v>
      </c>
      <c r="AC137" s="104" t="n">
        <f aca="false">$AD$49</f>
        <v>40</v>
      </c>
      <c r="AD137" s="105" t="n">
        <f aca="false">(AC137-AB137)*AA137</f>
        <v>-47979.4206080649</v>
      </c>
      <c r="AE137" s="89" t="n">
        <f aca="false">IF(AD137&lt;0,AD137,0)</f>
        <v>-47979.4206080649</v>
      </c>
      <c r="AF137" s="89" t="n">
        <f aca="false">IF(AD137&gt;0,AD137,0)</f>
        <v>0</v>
      </c>
    </row>
    <row r="138" customFormat="false" ht="12.75" hidden="false" customHeight="false" outlineLevel="0" collapsed="false">
      <c r="A138" s="93" t="n">
        <f aca="false">A137+1</f>
        <v>84</v>
      </c>
      <c r="B138" s="94" t="s">
        <v>6</v>
      </c>
      <c r="C138" s="95" t="n">
        <f aca="false">MATCH(B138,$B$2:$B$3,0)</f>
        <v>2</v>
      </c>
      <c r="D138" s="96" t="n">
        <f aca="false">E137+1</f>
        <v>39356</v>
      </c>
      <c r="E138" s="96" t="n">
        <f aca="false">EOMONTH(D138,0)</f>
        <v>39386</v>
      </c>
      <c r="F138" s="97" t="n">
        <f aca="false">(E138-D138)/365.25</f>
        <v>0.082135523613963</v>
      </c>
      <c r="G138" s="97" t="s">
        <v>66</v>
      </c>
      <c r="H138" s="95" t="n">
        <f aca="false">MATCH(G138,$G$2:$G$34,0)</f>
        <v>32</v>
      </c>
      <c r="I138" s="97" t="s">
        <v>2</v>
      </c>
      <c r="J138" s="95" t="n">
        <f aca="false">MATCH(I138,$I$2:$I$22,0)</f>
        <v>1</v>
      </c>
      <c r="K138" s="98" t="s">
        <v>3</v>
      </c>
      <c r="L138" s="95" t="n">
        <f aca="false">MATCH(K138,$K$2:$K$9,0)</f>
        <v>1</v>
      </c>
      <c r="M138" s="99" t="n">
        <v>9</v>
      </c>
      <c r="N138" s="100" t="n">
        <v>1</v>
      </c>
      <c r="O138" s="100" t="s">
        <v>10</v>
      </c>
      <c r="P138" s="95" t="n">
        <f aca="false">MATCH(O138,$O$2:$O$5,0)</f>
        <v>2</v>
      </c>
      <c r="Q138" s="95" t="n">
        <f aca="false">MATCH(R138,$R$2:$R$3,0)</f>
        <v>1</v>
      </c>
      <c r="R138" s="100" t="s">
        <v>5</v>
      </c>
      <c r="S138" s="8"/>
      <c r="T138" s="87" t="n">
        <v>6696</v>
      </c>
      <c r="U138" s="87" t="n">
        <v>4203.4128803589</v>
      </c>
      <c r="V138" s="88" t="n">
        <v>37.9861083471327</v>
      </c>
      <c r="W138" s="88" t="n">
        <v>42.6527755701093</v>
      </c>
      <c r="X138" s="89" t="n">
        <v>159671.297101046</v>
      </c>
      <c r="Y138" s="90" t="n">
        <v>179287.226214455</v>
      </c>
      <c r="AA138" s="102" t="n">
        <f aca="false">U138</f>
        <v>4203.4128803589</v>
      </c>
      <c r="AB138" s="108" t="n">
        <f aca="false">CHOOSE($AB$48,V138,W138)+$AB$49</f>
        <v>47.6527755701093</v>
      </c>
      <c r="AC138" s="104" t="n">
        <f aca="false">$AD$49</f>
        <v>40</v>
      </c>
      <c r="AD138" s="105" t="n">
        <f aca="false">(AC138-AB138)*AA138</f>
        <v>-32167.7754018934</v>
      </c>
      <c r="AE138" s="89" t="n">
        <f aca="false">IF(AD138&lt;0,AD138,0)</f>
        <v>-32167.7754018934</v>
      </c>
      <c r="AF138" s="89" t="n">
        <f aca="false">IF(AD138&gt;0,AD138,0)</f>
        <v>0</v>
      </c>
    </row>
    <row r="139" customFormat="false" ht="12.75" hidden="false" customHeight="false" outlineLevel="0" collapsed="false">
      <c r="A139" s="93" t="n">
        <f aca="false">A138+1</f>
        <v>85</v>
      </c>
      <c r="B139" s="94" t="s">
        <v>6</v>
      </c>
      <c r="C139" s="95" t="n">
        <f aca="false">MATCH(B139,$B$2:$B$3,0)</f>
        <v>2</v>
      </c>
      <c r="D139" s="96" t="n">
        <f aca="false">E138+1</f>
        <v>39387</v>
      </c>
      <c r="E139" s="96" t="n">
        <f aca="false">EOMONTH(D139,0)</f>
        <v>39416</v>
      </c>
      <c r="F139" s="97" t="n">
        <f aca="false">(E139-D139)/365.25</f>
        <v>0.0793976728268309</v>
      </c>
      <c r="G139" s="97" t="s">
        <v>66</v>
      </c>
      <c r="H139" s="95" t="n">
        <f aca="false">MATCH(G139,$G$2:$G$34,0)</f>
        <v>32</v>
      </c>
      <c r="I139" s="97" t="s">
        <v>2</v>
      </c>
      <c r="J139" s="95" t="n">
        <f aca="false">MATCH(I139,$I$2:$I$22,0)</f>
        <v>1</v>
      </c>
      <c r="K139" s="98" t="s">
        <v>3</v>
      </c>
      <c r="L139" s="95" t="n">
        <f aca="false">MATCH(K139,$K$2:$K$9,0)</f>
        <v>1</v>
      </c>
      <c r="M139" s="99" t="n">
        <v>9</v>
      </c>
      <c r="N139" s="100" t="n">
        <v>1</v>
      </c>
      <c r="O139" s="100" t="s">
        <v>10</v>
      </c>
      <c r="P139" s="95" t="n">
        <f aca="false">MATCH(O139,$O$2:$O$5,0)</f>
        <v>2</v>
      </c>
      <c r="Q139" s="95" t="n">
        <f aca="false">MATCH(R139,$R$2:$R$3,0)</f>
        <v>1</v>
      </c>
      <c r="R139" s="100" t="s">
        <v>5</v>
      </c>
      <c r="S139" s="8"/>
      <c r="T139" s="87" t="n">
        <v>6480</v>
      </c>
      <c r="U139" s="87" t="n">
        <v>4045.07463949583</v>
      </c>
      <c r="V139" s="88" t="n">
        <v>27.1772796058079</v>
      </c>
      <c r="W139" s="88" t="n">
        <v>31.8439458684876</v>
      </c>
      <c r="X139" s="89" t="n">
        <v>109934.124503941</v>
      </c>
      <c r="Y139" s="90" t="n">
        <v>128811.137854097</v>
      </c>
      <c r="AA139" s="102" t="n">
        <f aca="false">U139</f>
        <v>4045.07463949583</v>
      </c>
      <c r="AB139" s="108" t="n">
        <f aca="false">CHOOSE($AB$48,V139,W139)+$AB$49</f>
        <v>36.8439458684876</v>
      </c>
      <c r="AC139" s="104" t="n">
        <f aca="false">$AD$49</f>
        <v>40</v>
      </c>
      <c r="AD139" s="105" t="n">
        <f aca="false">(AC139-AB139)*AA139</f>
        <v>12766.474528257</v>
      </c>
      <c r="AE139" s="89" t="n">
        <f aca="false">IF(AD139&lt;0,AD139,0)</f>
        <v>0</v>
      </c>
      <c r="AF139" s="89" t="n">
        <f aca="false">IF(AD139&gt;0,AD139,0)</f>
        <v>12766.474528257</v>
      </c>
    </row>
    <row r="140" customFormat="false" ht="12.75" hidden="false" customHeight="false" outlineLevel="0" collapsed="false">
      <c r="A140" s="93" t="n">
        <f aca="false">A139+1</f>
        <v>86</v>
      </c>
      <c r="B140" s="94" t="s">
        <v>6</v>
      </c>
      <c r="C140" s="95" t="n">
        <f aca="false">MATCH(B140,$B$2:$B$3,0)</f>
        <v>2</v>
      </c>
      <c r="D140" s="96" t="n">
        <f aca="false">E139+1</f>
        <v>39417</v>
      </c>
      <c r="E140" s="96" t="n">
        <f aca="false">EOMONTH(D140,0)</f>
        <v>39447</v>
      </c>
      <c r="F140" s="97" t="n">
        <f aca="false">(E140-D140)/365.25</f>
        <v>0.082135523613963</v>
      </c>
      <c r="G140" s="97" t="s">
        <v>66</v>
      </c>
      <c r="H140" s="95" t="n">
        <f aca="false">MATCH(G140,$G$2:$G$34,0)</f>
        <v>32</v>
      </c>
      <c r="I140" s="97" t="s">
        <v>2</v>
      </c>
      <c r="J140" s="95" t="n">
        <f aca="false">MATCH(I140,$I$2:$I$22,0)</f>
        <v>1</v>
      </c>
      <c r="K140" s="98" t="s">
        <v>3</v>
      </c>
      <c r="L140" s="95" t="n">
        <f aca="false">MATCH(K140,$K$2:$K$9,0)</f>
        <v>1</v>
      </c>
      <c r="M140" s="99" t="n">
        <v>9</v>
      </c>
      <c r="N140" s="100" t="n">
        <v>1</v>
      </c>
      <c r="O140" s="100" t="s">
        <v>10</v>
      </c>
      <c r="P140" s="95" t="n">
        <f aca="false">MATCH(O140,$O$2:$O$5,0)</f>
        <v>2</v>
      </c>
      <c r="Q140" s="95" t="n">
        <f aca="false">MATCH(R140,$R$2:$R$3,0)</f>
        <v>1</v>
      </c>
      <c r="R140" s="100" t="s">
        <v>5</v>
      </c>
      <c r="S140" s="8"/>
      <c r="T140" s="87" t="n">
        <v>6696</v>
      </c>
      <c r="U140" s="87" t="n">
        <v>4155.98740560261</v>
      </c>
      <c r="V140" s="88" t="n">
        <v>26.1673572416272</v>
      </c>
      <c r="W140" s="88" t="n">
        <v>30.834023550666</v>
      </c>
      <c r="X140" s="89" t="n">
        <v>108751.207134107</v>
      </c>
      <c r="Y140" s="90" t="n">
        <v>128145.813540622</v>
      </c>
      <c r="AA140" s="102" t="n">
        <f aca="false">U140</f>
        <v>4155.98740560261</v>
      </c>
      <c r="AB140" s="108" t="n">
        <f aca="false">CHOOSE($AB$48,V140,W140)+$AB$49</f>
        <v>35.834023550666</v>
      </c>
      <c r="AC140" s="104" t="n">
        <f aca="false">$AD$49</f>
        <v>40</v>
      </c>
      <c r="AD140" s="105" t="n">
        <f aca="false">(AC140-AB140)*AA140</f>
        <v>17313.7456554691</v>
      </c>
      <c r="AE140" s="89" t="n">
        <f aca="false">IF(AD140&lt;0,AD140,0)</f>
        <v>0</v>
      </c>
      <c r="AF140" s="89" t="n">
        <f aca="false">IF(AD140&gt;0,AD140,0)</f>
        <v>17313.7456554691</v>
      </c>
    </row>
    <row r="141" customFormat="false" ht="12.75" hidden="false" customHeight="false" outlineLevel="0" collapsed="false">
      <c r="A141" s="93" t="n">
        <f aca="false">A140+1</f>
        <v>87</v>
      </c>
      <c r="B141" s="94" t="s">
        <v>6</v>
      </c>
      <c r="C141" s="95" t="n">
        <f aca="false">MATCH(B141,$B$2:$B$3,0)</f>
        <v>2</v>
      </c>
      <c r="D141" s="96" t="n">
        <f aca="false">E140+1</f>
        <v>39448</v>
      </c>
      <c r="E141" s="96" t="n">
        <f aca="false">EOMONTH(D141,0)</f>
        <v>39478</v>
      </c>
      <c r="F141" s="97" t="n">
        <f aca="false">(E141-D141)/365.25</f>
        <v>0.082135523613963</v>
      </c>
      <c r="G141" s="97" t="s">
        <v>66</v>
      </c>
      <c r="H141" s="95" t="n">
        <f aca="false">MATCH(G141,$G$2:$G$34,0)</f>
        <v>32</v>
      </c>
      <c r="I141" s="97" t="s">
        <v>2</v>
      </c>
      <c r="J141" s="95" t="n">
        <f aca="false">MATCH(I141,$I$2:$I$22,0)</f>
        <v>1</v>
      </c>
      <c r="K141" s="98" t="s">
        <v>3</v>
      </c>
      <c r="L141" s="95" t="n">
        <f aca="false">MATCH(K141,$K$2:$K$9,0)</f>
        <v>1</v>
      </c>
      <c r="M141" s="99" t="n">
        <v>9</v>
      </c>
      <c r="N141" s="100" t="n">
        <v>1</v>
      </c>
      <c r="O141" s="100" t="s">
        <v>10</v>
      </c>
      <c r="P141" s="95" t="n">
        <f aca="false">MATCH(O141,$O$2:$O$5,0)</f>
        <v>2</v>
      </c>
      <c r="Q141" s="95" t="n">
        <f aca="false">MATCH(R141,$R$2:$R$3,0)</f>
        <v>1</v>
      </c>
      <c r="R141" s="100" t="s">
        <v>5</v>
      </c>
      <c r="S141" s="8"/>
      <c r="T141" s="87" t="n">
        <v>6696</v>
      </c>
      <c r="U141" s="87" t="n">
        <v>4132.16649599673</v>
      </c>
      <c r="V141" s="88" t="n">
        <v>29.8072231060686</v>
      </c>
      <c r="W141" s="88" t="n">
        <v>34.4738896650624</v>
      </c>
      <c r="X141" s="89" t="n">
        <v>123168.408657597</v>
      </c>
      <c r="Y141" s="90" t="n">
        <v>142451.851860659</v>
      </c>
      <c r="AA141" s="102" t="n">
        <f aca="false">U141</f>
        <v>4132.16649599673</v>
      </c>
      <c r="AB141" s="108" t="n">
        <f aca="false">CHOOSE($AB$48,V141,W141)+$AB$49</f>
        <v>39.4738896650624</v>
      </c>
      <c r="AC141" s="104" t="n">
        <f aca="false">$AD$49</f>
        <v>40</v>
      </c>
      <c r="AD141" s="105" t="n">
        <f aca="false">(AC141-AB141)*AA141</f>
        <v>2173.97549922677</v>
      </c>
      <c r="AE141" s="89" t="n">
        <f aca="false">IF(AD141&lt;0,AD141,0)</f>
        <v>0</v>
      </c>
      <c r="AF141" s="89" t="n">
        <f aca="false">IF(AD141&gt;0,AD141,0)</f>
        <v>2173.97549922677</v>
      </c>
    </row>
    <row r="142" customFormat="false" ht="12.75" hidden="false" customHeight="false" outlineLevel="0" collapsed="false">
      <c r="A142" s="93" t="n">
        <f aca="false">A141+1</f>
        <v>88</v>
      </c>
      <c r="B142" s="94" t="s">
        <v>6</v>
      </c>
      <c r="C142" s="95" t="n">
        <f aca="false">MATCH(B142,$B$2:$B$3,0)</f>
        <v>2</v>
      </c>
      <c r="D142" s="96" t="n">
        <f aca="false">E141+1</f>
        <v>39479</v>
      </c>
      <c r="E142" s="96" t="n">
        <f aca="false">EOMONTH(D142,0)</f>
        <v>39507</v>
      </c>
      <c r="F142" s="97" t="n">
        <f aca="false">(E142-D142)/365.25</f>
        <v>0.0766598220396988</v>
      </c>
      <c r="G142" s="97" t="s">
        <v>66</v>
      </c>
      <c r="H142" s="95" t="n">
        <f aca="false">MATCH(G142,$G$2:$G$34,0)</f>
        <v>32</v>
      </c>
      <c r="I142" s="97" t="s">
        <v>2</v>
      </c>
      <c r="J142" s="95" t="n">
        <f aca="false">MATCH(I142,$I$2:$I$22,0)</f>
        <v>1</v>
      </c>
      <c r="K142" s="98" t="s">
        <v>3</v>
      </c>
      <c r="L142" s="95" t="n">
        <f aca="false">MATCH(K142,$K$2:$K$9,0)</f>
        <v>1</v>
      </c>
      <c r="M142" s="99" t="n">
        <v>9</v>
      </c>
      <c r="N142" s="100" t="n">
        <v>1</v>
      </c>
      <c r="O142" s="100" t="s">
        <v>10</v>
      </c>
      <c r="P142" s="95" t="n">
        <f aca="false">MATCH(O142,$O$2:$O$5,0)</f>
        <v>2</v>
      </c>
      <c r="Q142" s="95" t="n">
        <f aca="false">MATCH(R142,$R$2:$R$3,0)</f>
        <v>1</v>
      </c>
      <c r="R142" s="100" t="s">
        <v>5</v>
      </c>
      <c r="S142" s="8"/>
      <c r="T142" s="87" t="n">
        <v>6264</v>
      </c>
      <c r="U142" s="87" t="n">
        <v>3844.79336146534</v>
      </c>
      <c r="V142" s="88" t="n">
        <v>28.0829044719592</v>
      </c>
      <c r="W142" s="88" t="n">
        <v>32.7495711386259</v>
      </c>
      <c r="X142" s="89" t="n">
        <v>107972.964684454</v>
      </c>
      <c r="Y142" s="90" t="n">
        <v>125915.333704626</v>
      </c>
      <c r="AA142" s="102" t="n">
        <f aca="false">U142</f>
        <v>3844.79336146534</v>
      </c>
      <c r="AB142" s="108" t="n">
        <f aca="false">CHOOSE($AB$48,V142,W142)+$AB$49</f>
        <v>37.7495711386259</v>
      </c>
      <c r="AC142" s="104" t="n">
        <f aca="false">$AD$49</f>
        <v>40</v>
      </c>
      <c r="AD142" s="105" t="n">
        <f aca="false">(AC142-AB142)*AA142</f>
        <v>8652.43394666119</v>
      </c>
      <c r="AE142" s="89" t="n">
        <f aca="false">IF(AD142&lt;0,AD142,0)</f>
        <v>0</v>
      </c>
      <c r="AF142" s="89" t="n">
        <f aca="false">IF(AD142&gt;0,AD142,0)</f>
        <v>8652.43394666119</v>
      </c>
    </row>
    <row r="143" customFormat="false" ht="12.75" hidden="false" customHeight="false" outlineLevel="0" collapsed="false">
      <c r="A143" s="93" t="n">
        <f aca="false">A142+1</f>
        <v>89</v>
      </c>
      <c r="B143" s="94" t="s">
        <v>6</v>
      </c>
      <c r="C143" s="95" t="n">
        <f aca="false">MATCH(B143,$B$2:$B$3,0)</f>
        <v>2</v>
      </c>
      <c r="D143" s="96" t="n">
        <f aca="false">E142+1</f>
        <v>39508</v>
      </c>
      <c r="E143" s="96" t="n">
        <f aca="false">EOMONTH(D143,0)</f>
        <v>39538</v>
      </c>
      <c r="F143" s="97" t="n">
        <f aca="false">(E143-D143)/365.25</f>
        <v>0.082135523613963</v>
      </c>
      <c r="G143" s="97" t="s">
        <v>66</v>
      </c>
      <c r="H143" s="95" t="n">
        <f aca="false">MATCH(G143,$G$2:$G$34,0)</f>
        <v>32</v>
      </c>
      <c r="I143" s="97" t="s">
        <v>2</v>
      </c>
      <c r="J143" s="95" t="n">
        <f aca="false">MATCH(I143,$I$2:$I$22,0)</f>
        <v>1</v>
      </c>
      <c r="K143" s="98" t="s">
        <v>3</v>
      </c>
      <c r="L143" s="95" t="n">
        <f aca="false">MATCH(K143,$K$2:$K$9,0)</f>
        <v>1</v>
      </c>
      <c r="M143" s="99" t="n">
        <v>9</v>
      </c>
      <c r="N143" s="100" t="n">
        <v>1</v>
      </c>
      <c r="O143" s="100" t="s">
        <v>10</v>
      </c>
      <c r="P143" s="95" t="n">
        <f aca="false">MATCH(O143,$O$2:$O$5,0)</f>
        <v>2</v>
      </c>
      <c r="Q143" s="95" t="n">
        <f aca="false">MATCH(R143,$R$2:$R$3,0)</f>
        <v>1</v>
      </c>
      <c r="R143" s="100" t="s">
        <v>5</v>
      </c>
      <c r="S143" s="8"/>
      <c r="T143" s="87" t="n">
        <v>6696</v>
      </c>
      <c r="U143" s="87" t="n">
        <v>4086.40728154188</v>
      </c>
      <c r="V143" s="88" t="n">
        <v>27.6915138698789</v>
      </c>
      <c r="W143" s="88" t="n">
        <v>32.3581809646736</v>
      </c>
      <c r="X143" s="89" t="n">
        <v>113158.803914791</v>
      </c>
      <c r="Y143" s="90" t="n">
        <v>132228.706311492</v>
      </c>
      <c r="AA143" s="102" t="n">
        <f aca="false">U143</f>
        <v>4086.40728154188</v>
      </c>
      <c r="AB143" s="108" t="n">
        <f aca="false">CHOOSE($AB$48,V143,W143)+$AB$49</f>
        <v>37.3581809646736</v>
      </c>
      <c r="AC143" s="104" t="n">
        <f aca="false">$AD$49</f>
        <v>40</v>
      </c>
      <c r="AD143" s="105" t="n">
        <f aca="false">(AC143-AB143)*AA143</f>
        <v>10795.5485424739</v>
      </c>
      <c r="AE143" s="89" t="n">
        <f aca="false">IF(AD143&lt;0,AD143,0)</f>
        <v>0</v>
      </c>
      <c r="AF143" s="89" t="n">
        <f aca="false">IF(AD143&gt;0,AD143,0)</f>
        <v>10795.5485424739</v>
      </c>
    </row>
    <row r="144" customFormat="false" ht="12.75" hidden="false" customHeight="false" outlineLevel="0" collapsed="false">
      <c r="A144" s="93" t="n">
        <f aca="false">A143+1</f>
        <v>90</v>
      </c>
      <c r="B144" s="94" t="s">
        <v>6</v>
      </c>
      <c r="C144" s="95" t="n">
        <f aca="false">MATCH(B144,$B$2:$B$3,0)</f>
        <v>2</v>
      </c>
      <c r="D144" s="96" t="n">
        <f aca="false">E143+1</f>
        <v>39539</v>
      </c>
      <c r="E144" s="96" t="n">
        <f aca="false">EOMONTH(D144,0)</f>
        <v>39568</v>
      </c>
      <c r="F144" s="97" t="n">
        <f aca="false">(E144-D144)/365.25</f>
        <v>0.0793976728268309</v>
      </c>
      <c r="G144" s="97" t="s">
        <v>66</v>
      </c>
      <c r="H144" s="95" t="n">
        <f aca="false">MATCH(G144,$G$2:$G$34,0)</f>
        <v>32</v>
      </c>
      <c r="I144" s="97" t="s">
        <v>2</v>
      </c>
      <c r="J144" s="95" t="n">
        <f aca="false">MATCH(I144,$I$2:$I$22,0)</f>
        <v>1</v>
      </c>
      <c r="K144" s="98" t="s">
        <v>3</v>
      </c>
      <c r="L144" s="95" t="n">
        <f aca="false">MATCH(K144,$K$2:$K$9,0)</f>
        <v>1</v>
      </c>
      <c r="M144" s="99" t="n">
        <v>9</v>
      </c>
      <c r="N144" s="100" t="n">
        <v>1</v>
      </c>
      <c r="O144" s="100" t="s">
        <v>10</v>
      </c>
      <c r="P144" s="95" t="n">
        <f aca="false">MATCH(O144,$O$2:$O$5,0)</f>
        <v>2</v>
      </c>
      <c r="Q144" s="95" t="n">
        <f aca="false">MATCH(R144,$R$2:$R$3,0)</f>
        <v>1</v>
      </c>
      <c r="R144" s="100" t="s">
        <v>5</v>
      </c>
      <c r="S144" s="8"/>
      <c r="T144" s="87" t="n">
        <v>6480</v>
      </c>
      <c r="U144" s="87" t="n">
        <v>3932.59049248693</v>
      </c>
      <c r="V144" s="88" t="n">
        <v>26.6750172849147</v>
      </c>
      <c r="W144" s="88" t="n">
        <v>31.3416839515814</v>
      </c>
      <c r="X144" s="89" t="n">
        <v>104901.91936158</v>
      </c>
      <c r="Y144" s="90" t="n">
        <v>123254.008326519</v>
      </c>
      <c r="AA144" s="102" t="n">
        <f aca="false">U144</f>
        <v>3932.59049248693</v>
      </c>
      <c r="AB144" s="108" t="n">
        <f aca="false">CHOOSE($AB$48,V144,W144)+$AB$49</f>
        <v>36.3416839515814</v>
      </c>
      <c r="AC144" s="104" t="n">
        <f aca="false">$AD$49</f>
        <v>40</v>
      </c>
      <c r="AD144" s="105" t="n">
        <f aca="false">(AC144-AB144)*AA144</f>
        <v>14386.6589105233</v>
      </c>
      <c r="AE144" s="89" t="n">
        <f aca="false">IF(AD144&lt;0,AD144,0)</f>
        <v>0</v>
      </c>
      <c r="AF144" s="89" t="n">
        <f aca="false">IF(AD144&gt;0,AD144,0)</f>
        <v>14386.6589105233</v>
      </c>
    </row>
    <row r="145" customFormat="false" ht="12.75" hidden="false" customHeight="false" outlineLevel="0" collapsed="false">
      <c r="A145" s="93" t="n">
        <f aca="false">A144+1</f>
        <v>91</v>
      </c>
      <c r="B145" s="94" t="s">
        <v>6</v>
      </c>
      <c r="C145" s="95" t="n">
        <f aca="false">MATCH(B145,$B$2:$B$3,0)</f>
        <v>2</v>
      </c>
      <c r="D145" s="96" t="n">
        <f aca="false">E144+1</f>
        <v>39569</v>
      </c>
      <c r="E145" s="96" t="n">
        <f aca="false">EOMONTH(D145,0)</f>
        <v>39599</v>
      </c>
      <c r="F145" s="97" t="n">
        <f aca="false">(E145-D145)/365.25</f>
        <v>0.082135523613963</v>
      </c>
      <c r="G145" s="97" t="s">
        <v>66</v>
      </c>
      <c r="H145" s="95" t="n">
        <f aca="false">MATCH(G145,$G$2:$G$34,0)</f>
        <v>32</v>
      </c>
      <c r="I145" s="97" t="s">
        <v>2</v>
      </c>
      <c r="J145" s="95" t="n">
        <f aca="false">MATCH(I145,$I$2:$I$22,0)</f>
        <v>1</v>
      </c>
      <c r="K145" s="98" t="s">
        <v>3</v>
      </c>
      <c r="L145" s="95" t="n">
        <f aca="false">MATCH(K145,$K$2:$K$9,0)</f>
        <v>1</v>
      </c>
      <c r="M145" s="99" t="n">
        <v>9</v>
      </c>
      <c r="N145" s="100" t="n">
        <v>1</v>
      </c>
      <c r="O145" s="100" t="s">
        <v>10</v>
      </c>
      <c r="P145" s="95" t="n">
        <f aca="false">MATCH(O145,$O$2:$O$5,0)</f>
        <v>2</v>
      </c>
      <c r="Q145" s="95" t="n">
        <f aca="false">MATCH(R145,$R$2:$R$3,0)</f>
        <v>1</v>
      </c>
      <c r="R145" s="100" t="s">
        <v>5</v>
      </c>
      <c r="S145" s="8"/>
      <c r="T145" s="87" t="n">
        <v>6696</v>
      </c>
      <c r="U145" s="87" t="n">
        <v>4040.34951850031</v>
      </c>
      <c r="V145" s="88" t="n">
        <v>26.9450939057029</v>
      </c>
      <c r="W145" s="88" t="n">
        <v>31.6117602544781</v>
      </c>
      <c r="X145" s="89" t="n">
        <v>108867.597187852</v>
      </c>
      <c r="Y145" s="90" t="n">
        <v>127722.560323128</v>
      </c>
      <c r="AA145" s="102" t="n">
        <f aca="false">U145</f>
        <v>4040.34951850031</v>
      </c>
      <c r="AB145" s="108" t="n">
        <f aca="false">CHOOSE($AB$48,V145,W145)+$AB$49</f>
        <v>36.6117602544781</v>
      </c>
      <c r="AC145" s="104" t="n">
        <f aca="false">$AD$49</f>
        <v>40</v>
      </c>
      <c r="AD145" s="105" t="n">
        <f aca="false">(AC145-AB145)*AA145</f>
        <v>13689.6728243828</v>
      </c>
      <c r="AE145" s="89" t="n">
        <f aca="false">IF(AD145&lt;0,AD145,0)</f>
        <v>0</v>
      </c>
      <c r="AF145" s="89" t="n">
        <f aca="false">IF(AD145&gt;0,AD145,0)</f>
        <v>13689.6728243828</v>
      </c>
    </row>
    <row r="146" customFormat="false" ht="12.75" hidden="false" customHeight="false" outlineLevel="0" collapsed="false">
      <c r="A146" s="93" t="n">
        <f aca="false">A145+1</f>
        <v>92</v>
      </c>
      <c r="B146" s="94" t="s">
        <v>6</v>
      </c>
      <c r="C146" s="95" t="n">
        <f aca="false">MATCH(B146,$B$2:$B$3,0)</f>
        <v>2</v>
      </c>
      <c r="D146" s="96" t="n">
        <f aca="false">E145+1</f>
        <v>39600</v>
      </c>
      <c r="E146" s="96" t="n">
        <f aca="false">EOMONTH(D146,0)</f>
        <v>39629</v>
      </c>
      <c r="F146" s="97" t="n">
        <f aca="false">(E146-D146)/365.25</f>
        <v>0.0793976728268309</v>
      </c>
      <c r="G146" s="97" t="s">
        <v>66</v>
      </c>
      <c r="H146" s="95" t="n">
        <f aca="false">MATCH(G146,$G$2:$G$34,0)</f>
        <v>32</v>
      </c>
      <c r="I146" s="97" t="s">
        <v>2</v>
      </c>
      <c r="J146" s="95" t="n">
        <f aca="false">MATCH(I146,$I$2:$I$22,0)</f>
        <v>1</v>
      </c>
      <c r="K146" s="98" t="s">
        <v>3</v>
      </c>
      <c r="L146" s="95" t="n">
        <f aca="false">MATCH(K146,$K$2:$K$9,0)</f>
        <v>1</v>
      </c>
      <c r="M146" s="99" t="n">
        <v>9</v>
      </c>
      <c r="N146" s="100" t="n">
        <v>1</v>
      </c>
      <c r="O146" s="100" t="s">
        <v>10</v>
      </c>
      <c r="P146" s="95" t="n">
        <f aca="false">MATCH(O146,$O$2:$O$5,0)</f>
        <v>2</v>
      </c>
      <c r="Q146" s="95" t="n">
        <f aca="false">MATCH(R146,$R$2:$R$3,0)</f>
        <v>1</v>
      </c>
      <c r="R146" s="100" t="s">
        <v>5</v>
      </c>
      <c r="S146" s="8"/>
      <c r="T146" s="87" t="n">
        <v>6480</v>
      </c>
      <c r="U146" s="87" t="n">
        <v>3888.23954853084</v>
      </c>
      <c r="V146" s="88" t="n">
        <v>37.9733223386742</v>
      </c>
      <c r="W146" s="88" t="n">
        <v>42.6399892967413</v>
      </c>
      <c r="X146" s="89" t="n">
        <v>147649.373706343</v>
      </c>
      <c r="Y146" s="90" t="n">
        <v>165794.492732522</v>
      </c>
      <c r="AA146" s="102" t="n">
        <f aca="false">U146</f>
        <v>3888.23954853084</v>
      </c>
      <c r="AB146" s="108" t="n">
        <f aca="false">CHOOSE($AB$48,V146,W146)+$AB$49</f>
        <v>47.6399892967413</v>
      </c>
      <c r="AC146" s="104" t="n">
        <f aca="false">$AD$49</f>
        <v>40</v>
      </c>
      <c r="AD146" s="105" t="n">
        <f aca="false">(AC146-AB146)*AA146</f>
        <v>-29706.108533942</v>
      </c>
      <c r="AE146" s="89" t="n">
        <f aca="false">IF(AD146&lt;0,AD146,0)</f>
        <v>-29706.108533942</v>
      </c>
      <c r="AF146" s="89" t="n">
        <f aca="false">IF(AD146&gt;0,AD146,0)</f>
        <v>0</v>
      </c>
    </row>
    <row r="147" customFormat="false" ht="12.75" hidden="false" customHeight="false" outlineLevel="0" collapsed="false">
      <c r="A147" s="93" t="n">
        <f aca="false">A146+1</f>
        <v>93</v>
      </c>
      <c r="B147" s="94" t="s">
        <v>6</v>
      </c>
      <c r="C147" s="95" t="n">
        <f aca="false">MATCH(B147,$B$2:$B$3,0)</f>
        <v>2</v>
      </c>
      <c r="D147" s="96" t="n">
        <f aca="false">E146+1</f>
        <v>39630</v>
      </c>
      <c r="E147" s="96" t="n">
        <f aca="false">EOMONTH(D147,0)</f>
        <v>39660</v>
      </c>
      <c r="F147" s="97" t="n">
        <f aca="false">(E147-D147)/365.25</f>
        <v>0.082135523613963</v>
      </c>
      <c r="G147" s="97" t="s">
        <v>66</v>
      </c>
      <c r="H147" s="95" t="n">
        <f aca="false">MATCH(G147,$G$2:$G$34,0)</f>
        <v>32</v>
      </c>
      <c r="I147" s="97" t="s">
        <v>2</v>
      </c>
      <c r="J147" s="95" t="n">
        <f aca="false">MATCH(I147,$I$2:$I$22,0)</f>
        <v>1</v>
      </c>
      <c r="K147" s="98" t="s">
        <v>3</v>
      </c>
      <c r="L147" s="95" t="n">
        <f aca="false">MATCH(K147,$K$2:$K$9,0)</f>
        <v>1</v>
      </c>
      <c r="M147" s="99" t="n">
        <v>9</v>
      </c>
      <c r="N147" s="100" t="n">
        <v>1</v>
      </c>
      <c r="O147" s="100" t="s">
        <v>10</v>
      </c>
      <c r="P147" s="95" t="n">
        <f aca="false">MATCH(O147,$O$2:$O$5,0)</f>
        <v>2</v>
      </c>
      <c r="Q147" s="95" t="n">
        <f aca="false">MATCH(R147,$R$2:$R$3,0)</f>
        <v>1</v>
      </c>
      <c r="R147" s="100" t="s">
        <v>5</v>
      </c>
      <c r="S147" s="8"/>
      <c r="T147" s="87" t="n">
        <v>6696</v>
      </c>
      <c r="U147" s="87" t="n">
        <v>3994.75571016432</v>
      </c>
      <c r="V147" s="88" t="n">
        <v>46.7617981786016</v>
      </c>
      <c r="W147" s="88" t="n">
        <v>51.4284652426326</v>
      </c>
      <c r="X147" s="89" t="n">
        <v>186801.96029152</v>
      </c>
      <c r="Y147" s="90" t="n">
        <v>205444.155192994</v>
      </c>
      <c r="AA147" s="102" t="n">
        <f aca="false">U147</f>
        <v>3994.75571016432</v>
      </c>
      <c r="AB147" s="108" t="n">
        <f aca="false">CHOOSE($AB$48,V147,W147)+$AB$49</f>
        <v>56.4284652426326</v>
      </c>
      <c r="AC147" s="104" t="n">
        <f aca="false">$AD$49</f>
        <v>40</v>
      </c>
      <c r="AD147" s="105" t="n">
        <f aca="false">(AC147-AB147)*AA147</f>
        <v>-65627.7053372426</v>
      </c>
      <c r="AE147" s="89" t="n">
        <f aca="false">IF(AD147&lt;0,AD147,0)</f>
        <v>-65627.7053372426</v>
      </c>
      <c r="AF147" s="89" t="n">
        <f aca="false">IF(AD147&gt;0,AD147,0)</f>
        <v>0</v>
      </c>
    </row>
    <row r="148" customFormat="false" ht="12.75" hidden="false" customHeight="false" outlineLevel="0" collapsed="false">
      <c r="A148" s="93" t="n">
        <f aca="false">A147+1</f>
        <v>94</v>
      </c>
      <c r="B148" s="94" t="s">
        <v>6</v>
      </c>
      <c r="C148" s="95" t="n">
        <f aca="false">MATCH(B148,$B$2:$B$3,0)</f>
        <v>2</v>
      </c>
      <c r="D148" s="96" t="n">
        <f aca="false">E147+1</f>
        <v>39661</v>
      </c>
      <c r="E148" s="96" t="n">
        <f aca="false">EOMONTH(D148,0)</f>
        <v>39691</v>
      </c>
      <c r="F148" s="97" t="n">
        <f aca="false">(E148-D148)/365.25</f>
        <v>0.082135523613963</v>
      </c>
      <c r="G148" s="97" t="s">
        <v>66</v>
      </c>
      <c r="H148" s="95" t="n">
        <f aca="false">MATCH(G148,$G$2:$G$34,0)</f>
        <v>32</v>
      </c>
      <c r="I148" s="97" t="s">
        <v>2</v>
      </c>
      <c r="J148" s="95" t="n">
        <f aca="false">MATCH(I148,$I$2:$I$22,0)</f>
        <v>1</v>
      </c>
      <c r="K148" s="98" t="s">
        <v>3</v>
      </c>
      <c r="L148" s="95" t="n">
        <f aca="false">MATCH(K148,$K$2:$K$9,0)</f>
        <v>1</v>
      </c>
      <c r="M148" s="99" t="n">
        <v>9</v>
      </c>
      <c r="N148" s="100" t="n">
        <v>1</v>
      </c>
      <c r="O148" s="100" t="s">
        <v>10</v>
      </c>
      <c r="P148" s="95" t="n">
        <f aca="false">MATCH(O148,$O$2:$O$5,0)</f>
        <v>2</v>
      </c>
      <c r="Q148" s="95" t="n">
        <f aca="false">MATCH(R148,$R$2:$R$3,0)</f>
        <v>1</v>
      </c>
      <c r="R148" s="100" t="s">
        <v>5</v>
      </c>
      <c r="S148" s="8"/>
      <c r="T148" s="87" t="n">
        <v>6696</v>
      </c>
      <c r="U148" s="87" t="n">
        <v>3971.76161093704</v>
      </c>
      <c r="V148" s="88" t="n">
        <v>51.0451273948379</v>
      </c>
      <c r="W148" s="88" t="n">
        <v>55.7117940550954</v>
      </c>
      <c r="X148" s="89" t="n">
        <v>202739.077412208</v>
      </c>
      <c r="Y148" s="90" t="n">
        <v>221273.964904459</v>
      </c>
      <c r="AA148" s="102" t="n">
        <f aca="false">U148</f>
        <v>3971.76161093704</v>
      </c>
      <c r="AB148" s="108" t="n">
        <f aca="false">CHOOSE($AB$48,V148,W148)+$AB$49</f>
        <v>60.7117940550954</v>
      </c>
      <c r="AC148" s="104" t="n">
        <f aca="false">$AD$49</f>
        <v>40</v>
      </c>
      <c r="AD148" s="105" t="n">
        <f aca="false">(AC148-AB148)*AA148</f>
        <v>-82262.3085216621</v>
      </c>
      <c r="AE148" s="89" t="n">
        <f aca="false">IF(AD148&lt;0,AD148,0)</f>
        <v>-82262.3085216621</v>
      </c>
      <c r="AF148" s="89" t="n">
        <f aca="false">IF(AD148&gt;0,AD148,0)</f>
        <v>0</v>
      </c>
    </row>
    <row r="149" customFormat="false" ht="12.75" hidden="false" customHeight="false" outlineLevel="0" collapsed="false">
      <c r="A149" s="93" t="n">
        <f aca="false">A148+1</f>
        <v>95</v>
      </c>
      <c r="B149" s="94" t="s">
        <v>6</v>
      </c>
      <c r="C149" s="95" t="n">
        <f aca="false">MATCH(B149,$B$2:$B$3,0)</f>
        <v>2</v>
      </c>
      <c r="D149" s="96" t="n">
        <f aca="false">E148+1</f>
        <v>39692</v>
      </c>
      <c r="E149" s="96" t="n">
        <f aca="false">EOMONTH(D149,0)</f>
        <v>39721</v>
      </c>
      <c r="F149" s="97" t="n">
        <f aca="false">(E149-D149)/365.25</f>
        <v>0.0793976728268309</v>
      </c>
      <c r="G149" s="97" t="s">
        <v>66</v>
      </c>
      <c r="H149" s="95" t="n">
        <f aca="false">MATCH(G149,$G$2:$G$34,0)</f>
        <v>32</v>
      </c>
      <c r="I149" s="97" t="s">
        <v>2</v>
      </c>
      <c r="J149" s="95" t="n">
        <f aca="false">MATCH(I149,$I$2:$I$22,0)</f>
        <v>1</v>
      </c>
      <c r="K149" s="98" t="s">
        <v>3</v>
      </c>
      <c r="L149" s="95" t="n">
        <f aca="false">MATCH(K149,$K$2:$K$9,0)</f>
        <v>1</v>
      </c>
      <c r="M149" s="99" t="n">
        <v>9</v>
      </c>
      <c r="N149" s="100" t="n">
        <v>1</v>
      </c>
      <c r="O149" s="100" t="s">
        <v>10</v>
      </c>
      <c r="P149" s="95" t="n">
        <f aca="false">MATCH(O149,$O$2:$O$5,0)</f>
        <v>2</v>
      </c>
      <c r="Q149" s="95" t="n">
        <f aca="false">MATCH(R149,$R$2:$R$3,0)</f>
        <v>1</v>
      </c>
      <c r="R149" s="100" t="s">
        <v>5</v>
      </c>
      <c r="S149" s="8"/>
      <c r="T149" s="87" t="n">
        <v>6480</v>
      </c>
      <c r="U149" s="87" t="n">
        <v>3822.19402147161</v>
      </c>
      <c r="V149" s="88" t="n">
        <v>42.8037062201199</v>
      </c>
      <c r="W149" s="88" t="n">
        <v>47.4703727874455</v>
      </c>
      <c r="X149" s="89" t="n">
        <v>163604.070011369</v>
      </c>
      <c r="Y149" s="90" t="n">
        <v>181440.975065203</v>
      </c>
      <c r="AA149" s="102" t="n">
        <f aca="false">U149</f>
        <v>3822.19402147161</v>
      </c>
      <c r="AB149" s="108" t="n">
        <f aca="false">CHOOSE($AB$48,V149,W149)+$AB$49</f>
        <v>52.4703727874455</v>
      </c>
      <c r="AC149" s="104" t="n">
        <f aca="false">$AD$49</f>
        <v>40</v>
      </c>
      <c r="AD149" s="105" t="n">
        <f aca="false">(AC149-AB149)*AA149</f>
        <v>-47664.1843136963</v>
      </c>
      <c r="AE149" s="89" t="n">
        <f aca="false">IF(AD149&lt;0,AD149,0)</f>
        <v>-47664.1843136963</v>
      </c>
      <c r="AF149" s="89" t="n">
        <f aca="false">IF(AD149&gt;0,AD149,0)</f>
        <v>0</v>
      </c>
    </row>
    <row r="150" customFormat="false" ht="12.75" hidden="false" customHeight="false" outlineLevel="0" collapsed="false">
      <c r="A150" s="93" t="n">
        <f aca="false">A149+1</f>
        <v>96</v>
      </c>
      <c r="B150" s="94" t="s">
        <v>6</v>
      </c>
      <c r="C150" s="95" t="n">
        <f aca="false">MATCH(B150,$B$2:$B$3,0)</f>
        <v>2</v>
      </c>
      <c r="D150" s="96" t="n">
        <f aca="false">E149+1</f>
        <v>39722</v>
      </c>
      <c r="E150" s="96" t="n">
        <f aca="false">EOMONTH(D150,0)</f>
        <v>39752</v>
      </c>
      <c r="F150" s="97" t="n">
        <f aca="false">(E150-D150)/365.25</f>
        <v>0.082135523613963</v>
      </c>
      <c r="G150" s="97" t="s">
        <v>66</v>
      </c>
      <c r="H150" s="95" t="n">
        <f aca="false">MATCH(G150,$G$2:$G$34,0)</f>
        <v>32</v>
      </c>
      <c r="I150" s="97" t="s">
        <v>2</v>
      </c>
      <c r="J150" s="95" t="n">
        <f aca="false">MATCH(I150,$I$2:$I$22,0)</f>
        <v>1</v>
      </c>
      <c r="K150" s="98" t="s">
        <v>3</v>
      </c>
      <c r="L150" s="95" t="n">
        <f aca="false">MATCH(K150,$K$2:$K$9,0)</f>
        <v>1</v>
      </c>
      <c r="M150" s="99" t="n">
        <v>9</v>
      </c>
      <c r="N150" s="100" t="n">
        <v>1</v>
      </c>
      <c r="O150" s="100" t="s">
        <v>10</v>
      </c>
      <c r="P150" s="95" t="n">
        <f aca="false">MATCH(O150,$O$2:$O$5,0)</f>
        <v>2</v>
      </c>
      <c r="Q150" s="95" t="n">
        <f aca="false">MATCH(R150,$R$2:$R$3,0)</f>
        <v>1</v>
      </c>
      <c r="R150" s="100" t="s">
        <v>5</v>
      </c>
      <c r="S150" s="8"/>
      <c r="T150" s="87" t="n">
        <v>6696</v>
      </c>
      <c r="U150" s="87" t="n">
        <v>3926.86001453265</v>
      </c>
      <c r="V150" s="88" t="n">
        <v>38.4038238206769</v>
      </c>
      <c r="W150" s="88" t="n">
        <v>43.0704910436536</v>
      </c>
      <c r="X150" s="89" t="n">
        <v>150806.440166573</v>
      </c>
      <c r="Y150" s="90" t="n">
        <v>169131.78908561</v>
      </c>
      <c r="AA150" s="102" t="n">
        <f aca="false">U150</f>
        <v>3926.86001453265</v>
      </c>
      <c r="AB150" s="108" t="n">
        <f aca="false">CHOOSE($AB$48,V150,W150)+$AB$49</f>
        <v>48.0704910436536</v>
      </c>
      <c r="AC150" s="104" t="n">
        <f aca="false">$AD$49</f>
        <v>40</v>
      </c>
      <c r="AD150" s="105" t="n">
        <f aca="false">(AC150-AB150)*AA150</f>
        <v>-31691.6885769671</v>
      </c>
      <c r="AE150" s="89" t="n">
        <f aca="false">IF(AD150&lt;0,AD150,0)</f>
        <v>-31691.6885769671</v>
      </c>
      <c r="AF150" s="89" t="n">
        <f aca="false">IF(AD150&gt;0,AD150,0)</f>
        <v>0</v>
      </c>
    </row>
    <row r="151" customFormat="false" ht="12.75" hidden="false" customHeight="false" outlineLevel="0" collapsed="false">
      <c r="A151" s="93" t="n">
        <f aca="false">A150+1</f>
        <v>97</v>
      </c>
      <c r="B151" s="94" t="s">
        <v>6</v>
      </c>
      <c r="C151" s="95" t="n">
        <f aca="false">MATCH(B151,$B$2:$B$3,0)</f>
        <v>2</v>
      </c>
      <c r="D151" s="96" t="n">
        <f aca="false">E150+1</f>
        <v>39753</v>
      </c>
      <c r="E151" s="96" t="n">
        <f aca="false">EOMONTH(D151,0)</f>
        <v>39782</v>
      </c>
      <c r="F151" s="97" t="n">
        <f aca="false">(E151-D151)/365.25</f>
        <v>0.0793976728268309</v>
      </c>
      <c r="G151" s="97" t="s">
        <v>66</v>
      </c>
      <c r="H151" s="95" t="n">
        <f aca="false">MATCH(G151,$G$2:$G$34,0)</f>
        <v>32</v>
      </c>
      <c r="I151" s="97" t="s">
        <v>2</v>
      </c>
      <c r="J151" s="95" t="n">
        <f aca="false">MATCH(I151,$I$2:$I$22,0)</f>
        <v>1</v>
      </c>
      <c r="K151" s="98" t="s">
        <v>3</v>
      </c>
      <c r="L151" s="95" t="n">
        <f aca="false">MATCH(K151,$K$2:$K$9,0)</f>
        <v>1</v>
      </c>
      <c r="M151" s="99" t="n">
        <v>9</v>
      </c>
      <c r="N151" s="100" t="n">
        <v>1</v>
      </c>
      <c r="O151" s="100" t="s">
        <v>10</v>
      </c>
      <c r="P151" s="95" t="n">
        <f aca="false">MATCH(O151,$O$2:$O$5,0)</f>
        <v>2</v>
      </c>
      <c r="Q151" s="95" t="n">
        <f aca="false">MATCH(R151,$R$2:$R$3,0)</f>
        <v>1</v>
      </c>
      <c r="R151" s="100" t="s">
        <v>5</v>
      </c>
      <c r="S151" s="8"/>
      <c r="T151" s="87" t="n">
        <v>6480</v>
      </c>
      <c r="U151" s="87" t="n">
        <v>3778.95722959177</v>
      </c>
      <c r="V151" s="88" t="n">
        <v>27.3541765277159</v>
      </c>
      <c r="W151" s="88" t="n">
        <v>32.0208431943825</v>
      </c>
      <c r="X151" s="89" t="n">
        <v>103370.263148941</v>
      </c>
      <c r="Y151" s="90" t="n">
        <v>121005.396887036</v>
      </c>
      <c r="AA151" s="102" t="n">
        <f aca="false">U151</f>
        <v>3778.95722959177</v>
      </c>
      <c r="AB151" s="108" t="n">
        <f aca="false">CHOOSE($AB$48,V151,W151)+$AB$49</f>
        <v>37.0208431943825</v>
      </c>
      <c r="AC151" s="104" t="n">
        <f aca="false">$AD$49</f>
        <v>40</v>
      </c>
      <c r="AD151" s="105" t="n">
        <f aca="false">(AC151-AB151)*AA151</f>
        <v>11258.1061486756</v>
      </c>
      <c r="AE151" s="89" t="n">
        <f aca="false">IF(AD151&lt;0,AD151,0)</f>
        <v>0</v>
      </c>
      <c r="AF151" s="89" t="n">
        <f aca="false">IF(AD151&gt;0,AD151,0)</f>
        <v>11258.1061486756</v>
      </c>
    </row>
    <row r="152" customFormat="false" ht="12.75" hidden="false" customHeight="false" outlineLevel="0" collapsed="false">
      <c r="A152" s="93" t="n">
        <f aca="false">A151+1</f>
        <v>98</v>
      </c>
      <c r="B152" s="94" t="s">
        <v>6</v>
      </c>
      <c r="C152" s="95" t="n">
        <f aca="false">MATCH(B152,$B$2:$B$3,0)</f>
        <v>2</v>
      </c>
      <c r="D152" s="96" t="n">
        <f aca="false">E151+1</f>
        <v>39783</v>
      </c>
      <c r="E152" s="96" t="n">
        <f aca="false">EOMONTH(D152,0)</f>
        <v>39813</v>
      </c>
      <c r="F152" s="97" t="n">
        <f aca="false">(E152-D152)/365.25</f>
        <v>0.082135523613963</v>
      </c>
      <c r="G152" s="97" t="s">
        <v>66</v>
      </c>
      <c r="H152" s="95" t="n">
        <f aca="false">MATCH(G152,$G$2:$G$34,0)</f>
        <v>32</v>
      </c>
      <c r="I152" s="97" t="s">
        <v>2</v>
      </c>
      <c r="J152" s="95" t="n">
        <f aca="false">MATCH(I152,$I$2:$I$22,0)</f>
        <v>1</v>
      </c>
      <c r="K152" s="98" t="s">
        <v>3</v>
      </c>
      <c r="L152" s="95" t="n">
        <f aca="false">MATCH(K152,$K$2:$K$9,0)</f>
        <v>1</v>
      </c>
      <c r="M152" s="99" t="n">
        <v>9</v>
      </c>
      <c r="N152" s="100" t="n">
        <v>1</v>
      </c>
      <c r="O152" s="100" t="s">
        <v>10</v>
      </c>
      <c r="P152" s="95" t="n">
        <f aca="false">MATCH(O152,$O$2:$O$5,0)</f>
        <v>2</v>
      </c>
      <c r="Q152" s="95" t="n">
        <f aca="false">MATCH(R152,$R$2:$R$3,0)</f>
        <v>1</v>
      </c>
      <c r="R152" s="100" t="s">
        <v>5</v>
      </c>
      <c r="S152" s="8"/>
      <c r="T152" s="87" t="n">
        <v>6696</v>
      </c>
      <c r="U152" s="87" t="n">
        <v>3882.41243467528</v>
      </c>
      <c r="V152" s="88" t="n">
        <v>26.9016653469976</v>
      </c>
      <c r="W152" s="88" t="n">
        <v>31.568331872664</v>
      </c>
      <c r="X152" s="89" t="n">
        <v>104443.360056656</v>
      </c>
      <c r="Y152" s="90" t="n">
        <v>122561.284204387</v>
      </c>
      <c r="AA152" s="102" t="n">
        <f aca="false">U152</f>
        <v>3882.41243467528</v>
      </c>
      <c r="AB152" s="108" t="n">
        <f aca="false">CHOOSE($AB$48,V152,W152)+$AB$49</f>
        <v>36.568331872664</v>
      </c>
      <c r="AC152" s="104" t="n">
        <f aca="false">$AD$49</f>
        <v>40</v>
      </c>
      <c r="AD152" s="105" t="n">
        <f aca="false">(AC152-AB152)*AA152</f>
        <v>13323.1510092481</v>
      </c>
      <c r="AE152" s="89" t="n">
        <f aca="false">IF(AD152&lt;0,AD152,0)</f>
        <v>0</v>
      </c>
      <c r="AF152" s="89" t="n">
        <f aca="false">IF(AD152&gt;0,AD152,0)</f>
        <v>13323.1510092481</v>
      </c>
    </row>
    <row r="153" customFormat="false" ht="12.75" hidden="false" customHeight="false" outlineLevel="0" collapsed="false">
      <c r="A153" s="93" t="n">
        <f aca="false">A152+1</f>
        <v>99</v>
      </c>
      <c r="B153" s="94" t="s">
        <v>6</v>
      </c>
      <c r="C153" s="95" t="n">
        <f aca="false">MATCH(B153,$B$2:$B$3,0)</f>
        <v>2</v>
      </c>
      <c r="D153" s="96" t="n">
        <f aca="false">E152+1</f>
        <v>39814</v>
      </c>
      <c r="E153" s="96" t="n">
        <f aca="false">EOMONTH(D153,0)</f>
        <v>39844</v>
      </c>
      <c r="F153" s="97" t="n">
        <f aca="false">(E153-D153)/365.25</f>
        <v>0.082135523613963</v>
      </c>
      <c r="G153" s="97" t="s">
        <v>66</v>
      </c>
      <c r="H153" s="95" t="n">
        <f aca="false">MATCH(G153,$G$2:$G$34,0)</f>
        <v>32</v>
      </c>
      <c r="I153" s="97" t="s">
        <v>2</v>
      </c>
      <c r="J153" s="95" t="n">
        <f aca="false">MATCH(I153,$I$2:$I$22,0)</f>
        <v>1</v>
      </c>
      <c r="K153" s="98" t="s">
        <v>3</v>
      </c>
      <c r="L153" s="95" t="n">
        <f aca="false">MATCH(K153,$K$2:$K$9,0)</f>
        <v>1</v>
      </c>
      <c r="M153" s="99" t="n">
        <v>9</v>
      </c>
      <c r="N153" s="100" t="n">
        <v>1</v>
      </c>
      <c r="O153" s="100" t="s">
        <v>10</v>
      </c>
      <c r="P153" s="95" t="n">
        <f aca="false">MATCH(O153,$O$2:$O$5,0)</f>
        <v>2</v>
      </c>
      <c r="Q153" s="95" t="n">
        <f aca="false">MATCH(R153,$R$2:$R$3,0)</f>
        <v>1</v>
      </c>
      <c r="R153" s="100" t="s">
        <v>5</v>
      </c>
      <c r="S153" s="8"/>
      <c r="T153" s="87" t="n">
        <v>6696</v>
      </c>
      <c r="U153" s="87" t="n">
        <v>3859.99705722098</v>
      </c>
      <c r="V153" s="88" t="n">
        <v>30.2740379845617</v>
      </c>
      <c r="W153" s="88" t="n">
        <v>35.2740376512884</v>
      </c>
      <c r="X153" s="89" t="n">
        <v>116857.697530604</v>
      </c>
      <c r="Y153" s="90" t="n">
        <v>136157.681530275</v>
      </c>
      <c r="AA153" s="102" t="n">
        <f aca="false">U153</f>
        <v>3859.99705722098</v>
      </c>
      <c r="AB153" s="108" t="n">
        <f aca="false">CHOOSE($AB$48,V153,W153)+$AB$49</f>
        <v>40.2740376512884</v>
      </c>
      <c r="AC153" s="104" t="n">
        <f aca="false">$AD$49</f>
        <v>40</v>
      </c>
      <c r="AD153" s="105" t="n">
        <f aca="false">(AC153-AB153)*AA153</f>
        <v>-1057.7845275409</v>
      </c>
      <c r="AE153" s="89" t="n">
        <f aca="false">IF(AD153&lt;0,AD153,0)</f>
        <v>-1057.7845275409</v>
      </c>
      <c r="AF153" s="89" t="n">
        <f aca="false">IF(AD153&gt;0,AD153,0)</f>
        <v>0</v>
      </c>
    </row>
    <row r="154" customFormat="false" ht="12.75" hidden="false" customHeight="false" outlineLevel="0" collapsed="false">
      <c r="A154" s="93" t="n">
        <f aca="false">A153+1</f>
        <v>100</v>
      </c>
      <c r="B154" s="94" t="s">
        <v>6</v>
      </c>
      <c r="C154" s="95" t="n">
        <f aca="false">MATCH(B154,$B$2:$B$3,0)</f>
        <v>2</v>
      </c>
      <c r="D154" s="96" t="n">
        <f aca="false">E153+1</f>
        <v>39845</v>
      </c>
      <c r="E154" s="96" t="n">
        <f aca="false">EOMONTH(D154,0)</f>
        <v>39872</v>
      </c>
      <c r="F154" s="97" t="n">
        <f aca="false">(E154-D154)/365.25</f>
        <v>0.0739219712525667</v>
      </c>
      <c r="G154" s="97" t="s">
        <v>66</v>
      </c>
      <c r="H154" s="95" t="n">
        <f aca="false">MATCH(G154,$G$2:$G$34,0)</f>
        <v>32</v>
      </c>
      <c r="I154" s="97" t="s">
        <v>2</v>
      </c>
      <c r="J154" s="95" t="n">
        <f aca="false">MATCH(I154,$I$2:$I$22,0)</f>
        <v>1</v>
      </c>
      <c r="K154" s="98" t="s">
        <v>3</v>
      </c>
      <c r="L154" s="95" t="n">
        <f aca="false">MATCH(K154,$K$2:$K$9,0)</f>
        <v>1</v>
      </c>
      <c r="M154" s="99" t="n">
        <v>9</v>
      </c>
      <c r="N154" s="100" t="n">
        <v>1</v>
      </c>
      <c r="O154" s="100" t="s">
        <v>10</v>
      </c>
      <c r="P154" s="95" t="n">
        <f aca="false">MATCH(O154,$O$2:$O$5,0)</f>
        <v>2</v>
      </c>
      <c r="Q154" s="95" t="n">
        <f aca="false">MATCH(R154,$R$2:$R$3,0)</f>
        <v>1</v>
      </c>
      <c r="R154" s="100" t="s">
        <v>5</v>
      </c>
      <c r="S154" s="8"/>
      <c r="T154" s="87" t="n">
        <v>6048</v>
      </c>
      <c r="U154" s="87" t="n">
        <v>3468.19272177198</v>
      </c>
      <c r="V154" s="88" t="n">
        <v>28.5978944346086</v>
      </c>
      <c r="W154" s="88" t="n">
        <v>33.5978942926927</v>
      </c>
      <c r="X154" s="89" t="n">
        <v>99183.0093361129</v>
      </c>
      <c r="Y154" s="90" t="n">
        <v>116523.972452781</v>
      </c>
      <c r="AA154" s="102" t="n">
        <f aca="false">U154</f>
        <v>3468.19272177198</v>
      </c>
      <c r="AB154" s="108" t="n">
        <f aca="false">CHOOSE($AB$48,V154,W154)+$AB$49</f>
        <v>38.5978942926927</v>
      </c>
      <c r="AC154" s="104" t="n">
        <f aca="false">$AD$49</f>
        <v>40</v>
      </c>
      <c r="AD154" s="105" t="n">
        <f aca="false">(AC154-AB154)*AA154</f>
        <v>4862.77280923798</v>
      </c>
      <c r="AE154" s="89" t="n">
        <f aca="false">IF(AD154&lt;0,AD154,0)</f>
        <v>0</v>
      </c>
      <c r="AF154" s="89" t="n">
        <f aca="false">IF(AD154&gt;0,AD154,0)</f>
        <v>4862.77280923798</v>
      </c>
    </row>
    <row r="155" customFormat="false" ht="12.75" hidden="false" customHeight="false" outlineLevel="0" collapsed="false">
      <c r="A155" s="93" t="n">
        <f aca="false">A154+1</f>
        <v>101</v>
      </c>
      <c r="B155" s="94" t="s">
        <v>6</v>
      </c>
      <c r="C155" s="95" t="n">
        <f aca="false">MATCH(B155,$B$2:$B$3,0)</f>
        <v>2</v>
      </c>
      <c r="D155" s="96" t="n">
        <f aca="false">E154+1</f>
        <v>39873</v>
      </c>
      <c r="E155" s="96" t="n">
        <f aca="false">EOMONTH(D155,0)</f>
        <v>39903</v>
      </c>
      <c r="F155" s="97" t="n">
        <f aca="false">(E155-D155)/365.25</f>
        <v>0.082135523613963</v>
      </c>
      <c r="G155" s="97" t="s">
        <v>66</v>
      </c>
      <c r="H155" s="95" t="n">
        <f aca="false">MATCH(G155,$G$2:$G$34,0)</f>
        <v>32</v>
      </c>
      <c r="I155" s="97" t="s">
        <v>2</v>
      </c>
      <c r="J155" s="95" t="n">
        <f aca="false">MATCH(I155,$I$2:$I$22,0)</f>
        <v>1</v>
      </c>
      <c r="K155" s="98" t="s">
        <v>3</v>
      </c>
      <c r="L155" s="95" t="n">
        <f aca="false">MATCH(K155,$K$2:$K$9,0)</f>
        <v>1</v>
      </c>
      <c r="M155" s="99" t="n">
        <v>9</v>
      </c>
      <c r="N155" s="100" t="n">
        <v>1</v>
      </c>
      <c r="O155" s="100" t="s">
        <v>10</v>
      </c>
      <c r="P155" s="95" t="n">
        <f aca="false">MATCH(O155,$O$2:$O$5,0)</f>
        <v>2</v>
      </c>
      <c r="Q155" s="95" t="n">
        <f aca="false">MATCH(R155,$R$2:$R$3,0)</f>
        <v>1</v>
      </c>
      <c r="R155" s="100" t="s">
        <v>5</v>
      </c>
      <c r="S155" s="8"/>
      <c r="T155" s="87" t="n">
        <v>6696</v>
      </c>
      <c r="U155" s="87" t="n">
        <v>3817.65484807869</v>
      </c>
      <c r="V155" s="88" t="n">
        <v>28.4013658787583</v>
      </c>
      <c r="W155" s="88" t="n">
        <v>33.4013659364402</v>
      </c>
      <c r="X155" s="89" t="n">
        <v>108426.612139098</v>
      </c>
      <c r="Y155" s="90" t="n">
        <v>127514.886599702</v>
      </c>
      <c r="AA155" s="102" t="n">
        <f aca="false">U155</f>
        <v>3817.65484807869</v>
      </c>
      <c r="AB155" s="108" t="n">
        <f aca="false">CHOOSE($AB$48,V155,W155)+$AB$49</f>
        <v>38.4013659364402</v>
      </c>
      <c r="AC155" s="104" t="n">
        <f aca="false">$AD$49</f>
        <v>40</v>
      </c>
      <c r="AD155" s="105" t="n">
        <f aca="false">(AC155-AB155)*AA155</f>
        <v>6103.03308305276</v>
      </c>
      <c r="AE155" s="89" t="n">
        <f aca="false">IF(AD155&lt;0,AD155,0)</f>
        <v>0</v>
      </c>
      <c r="AF155" s="89" t="n">
        <f aca="false">IF(AD155&gt;0,AD155,0)</f>
        <v>6103.03308305276</v>
      </c>
    </row>
    <row r="156" customFormat="false" ht="12.75" hidden="false" customHeight="false" outlineLevel="0" collapsed="false">
      <c r="A156" s="93" t="n">
        <f aca="false">A155+1</f>
        <v>102</v>
      </c>
      <c r="B156" s="94" t="s">
        <v>6</v>
      </c>
      <c r="C156" s="95" t="n">
        <f aca="false">MATCH(B156,$B$2:$B$3,0)</f>
        <v>2</v>
      </c>
      <c r="D156" s="96" t="n">
        <f aca="false">E155+1</f>
        <v>39904</v>
      </c>
      <c r="E156" s="96" t="n">
        <f aca="false">EOMONTH(D156,0)</f>
        <v>39933</v>
      </c>
      <c r="F156" s="97" t="n">
        <f aca="false">(E156-D156)/365.25</f>
        <v>0.0793976728268309</v>
      </c>
      <c r="G156" s="97" t="s">
        <v>66</v>
      </c>
      <c r="H156" s="95" t="n">
        <f aca="false">MATCH(G156,$G$2:$G$34,0)</f>
        <v>32</v>
      </c>
      <c r="I156" s="97" t="s">
        <v>2</v>
      </c>
      <c r="J156" s="95" t="n">
        <f aca="false">MATCH(I156,$I$2:$I$22,0)</f>
        <v>1</v>
      </c>
      <c r="K156" s="98" t="s">
        <v>3</v>
      </c>
      <c r="L156" s="95" t="n">
        <f aca="false">MATCH(K156,$K$2:$K$9,0)</f>
        <v>1</v>
      </c>
      <c r="M156" s="99" t="n">
        <v>9</v>
      </c>
      <c r="N156" s="100" t="n">
        <v>1</v>
      </c>
      <c r="O156" s="100" t="s">
        <v>10</v>
      </c>
      <c r="P156" s="95" t="n">
        <f aca="false">MATCH(O156,$O$2:$O$5,0)</f>
        <v>2</v>
      </c>
      <c r="Q156" s="95" t="n">
        <f aca="false">MATCH(R156,$R$2:$R$3,0)</f>
        <v>1</v>
      </c>
      <c r="R156" s="100" t="s">
        <v>5</v>
      </c>
      <c r="S156" s="8"/>
      <c r="T156" s="87" t="n">
        <v>6480</v>
      </c>
      <c r="U156" s="87" t="n">
        <v>3673.80242971234</v>
      </c>
      <c r="V156" s="88" t="n">
        <v>27.1941736842336</v>
      </c>
      <c r="W156" s="88" t="n">
        <v>32.1941736842336</v>
      </c>
      <c r="X156" s="89" t="n">
        <v>99906.0213551569</v>
      </c>
      <c r="Y156" s="90" t="n">
        <v>118275.033503719</v>
      </c>
      <c r="AA156" s="102" t="n">
        <f aca="false">U156</f>
        <v>3673.80242971234</v>
      </c>
      <c r="AB156" s="108" t="n">
        <f aca="false">CHOOSE($AB$48,V156,W156)+$AB$49</f>
        <v>37.1941736842336</v>
      </c>
      <c r="AC156" s="104" t="n">
        <f aca="false">$AD$49</f>
        <v>40</v>
      </c>
      <c r="AD156" s="105" t="n">
        <f aca="false">(AC156-AB156)*AA156</f>
        <v>10308.0515362133</v>
      </c>
      <c r="AE156" s="89" t="n">
        <f aca="false">IF(AD156&lt;0,AD156,0)</f>
        <v>0</v>
      </c>
      <c r="AF156" s="89" t="n">
        <f aca="false">IF(AD156&gt;0,AD156,0)</f>
        <v>10308.0515362133</v>
      </c>
    </row>
    <row r="157" customFormat="false" ht="12.75" hidden="false" customHeight="false" outlineLevel="0" collapsed="false">
      <c r="A157" s="93" t="n">
        <f aca="false">A156+1</f>
        <v>103</v>
      </c>
      <c r="B157" s="94" t="s">
        <v>6</v>
      </c>
      <c r="C157" s="95" t="n">
        <f aca="false">MATCH(B157,$B$2:$B$3,0)</f>
        <v>2</v>
      </c>
      <c r="D157" s="96" t="n">
        <f aca="false">E156+1</f>
        <v>39934</v>
      </c>
      <c r="E157" s="96" t="n">
        <f aca="false">EOMONTH(D157,0)</f>
        <v>39964</v>
      </c>
      <c r="F157" s="97" t="n">
        <f aca="false">(E157-D157)/365.25</f>
        <v>0.082135523613963</v>
      </c>
      <c r="G157" s="97" t="s">
        <v>66</v>
      </c>
      <c r="H157" s="95" t="n">
        <f aca="false">MATCH(G157,$G$2:$G$34,0)</f>
        <v>32</v>
      </c>
      <c r="I157" s="97" t="s">
        <v>2</v>
      </c>
      <c r="J157" s="95" t="n">
        <f aca="false">MATCH(I157,$I$2:$I$22,0)</f>
        <v>1</v>
      </c>
      <c r="K157" s="98" t="s">
        <v>3</v>
      </c>
      <c r="L157" s="95" t="n">
        <f aca="false">MATCH(K157,$K$2:$K$9,0)</f>
        <v>1</v>
      </c>
      <c r="M157" s="99" t="n">
        <v>9</v>
      </c>
      <c r="N157" s="100" t="n">
        <v>1</v>
      </c>
      <c r="O157" s="100" t="s">
        <v>10</v>
      </c>
      <c r="P157" s="95" t="n">
        <f aca="false">MATCH(O157,$O$2:$O$5,0)</f>
        <v>2</v>
      </c>
      <c r="Q157" s="95" t="n">
        <f aca="false">MATCH(R157,$R$2:$R$3,0)</f>
        <v>1</v>
      </c>
      <c r="R157" s="100" t="s">
        <v>5</v>
      </c>
      <c r="S157" s="8"/>
      <c r="T157" s="87" t="n">
        <v>6696</v>
      </c>
      <c r="U157" s="87" t="n">
        <v>3774.31435118138</v>
      </c>
      <c r="V157" s="88" t="n">
        <v>27.2925331121557</v>
      </c>
      <c r="W157" s="88" t="n">
        <v>32.2925329903827</v>
      </c>
      <c r="X157" s="89" t="n">
        <v>103010.599405302</v>
      </c>
      <c r="Y157" s="90" t="n">
        <v>121882.1707016</v>
      </c>
      <c r="AA157" s="102" t="n">
        <f aca="false">U157</f>
        <v>3774.31435118138</v>
      </c>
      <c r="AB157" s="108" t="n">
        <f aca="false">CHOOSE($AB$48,V157,W157)+$AB$49</f>
        <v>37.2925329903827</v>
      </c>
      <c r="AC157" s="104" t="n">
        <f aca="false">$AD$49</f>
        <v>40</v>
      </c>
      <c r="AD157" s="105" t="n">
        <f aca="false">(AC157-AB157)*AA157</f>
        <v>10218.8315897487</v>
      </c>
      <c r="AE157" s="89" t="n">
        <f aca="false">IF(AD157&lt;0,AD157,0)</f>
        <v>0</v>
      </c>
      <c r="AF157" s="89" t="n">
        <f aca="false">IF(AD157&gt;0,AD157,0)</f>
        <v>10218.8315897487</v>
      </c>
    </row>
    <row r="158" customFormat="false" ht="12.75" hidden="false" customHeight="false" outlineLevel="0" collapsed="false">
      <c r="A158" s="93" t="n">
        <f aca="false">A157+1</f>
        <v>104</v>
      </c>
      <c r="B158" s="94" t="s">
        <v>6</v>
      </c>
      <c r="C158" s="95" t="n">
        <f aca="false">MATCH(B158,$B$2:$B$3,0)</f>
        <v>2</v>
      </c>
      <c r="D158" s="96" t="n">
        <f aca="false">E157+1</f>
        <v>39965</v>
      </c>
      <c r="E158" s="96" t="n">
        <f aca="false">EOMONTH(D158,0)</f>
        <v>39994</v>
      </c>
      <c r="F158" s="97" t="n">
        <f aca="false">(E158-D158)/365.25</f>
        <v>0.0793976728268309</v>
      </c>
      <c r="G158" s="97" t="s">
        <v>66</v>
      </c>
      <c r="H158" s="95" t="n">
        <f aca="false">MATCH(G158,$G$2:$G$34,0)</f>
        <v>32</v>
      </c>
      <c r="I158" s="97" t="s">
        <v>2</v>
      </c>
      <c r="J158" s="95" t="n">
        <f aca="false">MATCH(I158,$I$2:$I$22,0)</f>
        <v>1</v>
      </c>
      <c r="K158" s="98" t="s">
        <v>3</v>
      </c>
      <c r="L158" s="95" t="n">
        <f aca="false">MATCH(K158,$K$2:$K$9,0)</f>
        <v>1</v>
      </c>
      <c r="M158" s="99" t="n">
        <v>9</v>
      </c>
      <c r="N158" s="100" t="n">
        <v>1</v>
      </c>
      <c r="O158" s="100" t="s">
        <v>10</v>
      </c>
      <c r="P158" s="95" t="n">
        <f aca="false">MATCH(O158,$O$2:$O$5,0)</f>
        <v>2</v>
      </c>
      <c r="Q158" s="95" t="n">
        <f aca="false">MATCH(R158,$R$2:$R$3,0)</f>
        <v>1</v>
      </c>
      <c r="R158" s="100" t="s">
        <v>5</v>
      </c>
      <c r="S158" s="8"/>
      <c r="T158" s="87" t="n">
        <v>6480</v>
      </c>
      <c r="U158" s="87" t="n">
        <v>3632.06996726381</v>
      </c>
      <c r="V158" s="88" t="n">
        <v>38.6152874084284</v>
      </c>
      <c r="W158" s="88" t="n">
        <v>43.6152877925473</v>
      </c>
      <c r="X158" s="89" t="n">
        <v>140253.425673413</v>
      </c>
      <c r="Y158" s="90" t="n">
        <v>158413.776904879</v>
      </c>
      <c r="AA158" s="102" t="n">
        <f aca="false">U158</f>
        <v>3632.06996726381</v>
      </c>
      <c r="AB158" s="108" t="n">
        <f aca="false">CHOOSE($AB$48,V158,W158)+$AB$49</f>
        <v>48.6152877925473</v>
      </c>
      <c r="AC158" s="104" t="n">
        <f aca="false">$AD$49</f>
        <v>40</v>
      </c>
      <c r="AD158" s="105" t="n">
        <f aca="false">(AC158-AB158)*AA158</f>
        <v>-31291.3280506454</v>
      </c>
      <c r="AE158" s="109" t="n">
        <f aca="false">IF(AD158&lt;0,AD158,0)</f>
        <v>-31291.3280506454</v>
      </c>
      <c r="AF158" s="110" t="n">
        <f aca="false">IF(AD158&gt;0,AD158,0)</f>
        <v>0</v>
      </c>
    </row>
    <row r="159" customFormat="false" ht="12.75" hidden="false" customHeight="false" outlineLevel="0" collapsed="false">
      <c r="A159" s="93" t="n">
        <f aca="false">A158+1</f>
        <v>105</v>
      </c>
      <c r="B159" s="94" t="s">
        <v>6</v>
      </c>
      <c r="C159" s="95" t="n">
        <f aca="false">MATCH(B159,$B$2:$B$3,0)</f>
        <v>2</v>
      </c>
      <c r="D159" s="96" t="n">
        <f aca="false">E158+1</f>
        <v>39995</v>
      </c>
      <c r="E159" s="96" t="n">
        <f aca="false">EOMONTH(D159,0)</f>
        <v>40025</v>
      </c>
      <c r="F159" s="97" t="n">
        <f aca="false">(E159-D159)/365.25</f>
        <v>0.082135523613963</v>
      </c>
      <c r="G159" s="97" t="s">
        <v>66</v>
      </c>
      <c r="H159" s="95" t="n">
        <f aca="false">MATCH(G159,$G$2:$G$34,0)</f>
        <v>32</v>
      </c>
      <c r="I159" s="97" t="s">
        <v>2</v>
      </c>
      <c r="J159" s="95" t="n">
        <f aca="false">MATCH(I159,$I$2:$I$22,0)</f>
        <v>1</v>
      </c>
      <c r="K159" s="98" t="s">
        <v>3</v>
      </c>
      <c r="L159" s="95" t="n">
        <f aca="false">MATCH(K159,$K$2:$K$9,0)</f>
        <v>1</v>
      </c>
      <c r="M159" s="99" t="n">
        <v>9</v>
      </c>
      <c r="N159" s="100" t="n">
        <v>1</v>
      </c>
      <c r="O159" s="100" t="s">
        <v>10</v>
      </c>
      <c r="P159" s="95" t="n">
        <f aca="false">MATCH(O159,$O$2:$O$5,0)</f>
        <v>2</v>
      </c>
      <c r="Q159" s="95" t="n">
        <f aca="false">MATCH(R159,$R$2:$R$3,0)</f>
        <v>1</v>
      </c>
      <c r="R159" s="100" t="s">
        <v>5</v>
      </c>
      <c r="S159" s="8"/>
      <c r="T159" s="87"/>
      <c r="U159" s="87"/>
      <c r="V159" s="88"/>
      <c r="W159" s="88"/>
      <c r="X159" s="89"/>
      <c r="Y159" s="90"/>
      <c r="AE159" s="111" t="n">
        <f aca="false">SUM(AE55:AE158)</f>
        <v>-4045807.68102763</v>
      </c>
      <c r="AF159" s="111" t="n">
        <f aca="false">SUM(AF55:AF158)</f>
        <v>567921.210508718</v>
      </c>
      <c r="AG159" s="111"/>
    </row>
    <row r="160" customFormat="false" ht="12.75" hidden="false" customHeight="false" outlineLevel="0" collapsed="false">
      <c r="A160" s="93"/>
      <c r="B160" s="94"/>
      <c r="C160" s="95"/>
      <c r="D160" s="96"/>
      <c r="E160" s="96"/>
      <c r="F160" s="97"/>
      <c r="G160" s="97"/>
      <c r="H160" s="95"/>
      <c r="I160" s="97"/>
      <c r="J160" s="95"/>
      <c r="K160" s="98"/>
      <c r="L160" s="95"/>
      <c r="M160" s="99"/>
      <c r="N160" s="100"/>
      <c r="O160" s="100"/>
      <c r="P160" s="95"/>
      <c r="Q160" s="95"/>
      <c r="R160" s="100"/>
      <c r="S160" s="8"/>
      <c r="T160" s="87"/>
      <c r="U160" s="87"/>
      <c r="V160" s="88"/>
      <c r="W160" s="88"/>
      <c r="X160" s="89"/>
      <c r="Y160" s="90"/>
    </row>
    <row r="161" customFormat="false" ht="12.75" hidden="false" customHeight="false" outlineLevel="0" collapsed="false">
      <c r="A161" s="93"/>
      <c r="B161" s="94"/>
      <c r="C161" s="95"/>
      <c r="D161" s="96"/>
      <c r="E161" s="96"/>
      <c r="F161" s="97"/>
      <c r="G161" s="97"/>
      <c r="H161" s="95"/>
      <c r="I161" s="97"/>
      <c r="J161" s="95"/>
      <c r="K161" s="98"/>
      <c r="L161" s="95"/>
      <c r="M161" s="99"/>
      <c r="N161" s="100"/>
      <c r="O161" s="100"/>
      <c r="P161" s="95"/>
      <c r="Q161" s="95"/>
      <c r="R161" s="100"/>
      <c r="S161" s="8"/>
      <c r="T161" s="87"/>
      <c r="U161" s="87"/>
      <c r="V161" s="88"/>
      <c r="W161" s="88"/>
      <c r="X161" s="89"/>
      <c r="Y161" s="90"/>
    </row>
    <row r="162" customFormat="false" ht="12.75" hidden="false" customHeight="false" outlineLevel="0" collapsed="false">
      <c r="A162" s="93"/>
      <c r="B162" s="94"/>
      <c r="C162" s="95"/>
      <c r="D162" s="96"/>
      <c r="E162" s="96"/>
      <c r="F162" s="97"/>
      <c r="G162" s="97"/>
      <c r="H162" s="95"/>
      <c r="I162" s="97"/>
      <c r="J162" s="95"/>
      <c r="K162" s="98"/>
      <c r="L162" s="95"/>
      <c r="M162" s="99"/>
      <c r="N162" s="100"/>
      <c r="O162" s="100"/>
      <c r="P162" s="95"/>
      <c r="Q162" s="95"/>
      <c r="R162" s="100"/>
      <c r="S162" s="8"/>
      <c r="T162" s="87"/>
      <c r="U162" s="87"/>
      <c r="V162" s="88"/>
      <c r="W162" s="88"/>
      <c r="X162" s="89"/>
      <c r="Y162" s="90"/>
    </row>
    <row r="163" customFormat="false" ht="12.75" hidden="false" customHeight="false" outlineLevel="0" collapsed="false">
      <c r="A163" s="93"/>
      <c r="B163" s="94"/>
      <c r="C163" s="95"/>
      <c r="D163" s="96"/>
      <c r="E163" s="96"/>
      <c r="F163" s="97"/>
      <c r="G163" s="97"/>
      <c r="H163" s="95"/>
      <c r="I163" s="97"/>
      <c r="J163" s="95"/>
      <c r="K163" s="98"/>
      <c r="L163" s="95"/>
      <c r="M163" s="99"/>
      <c r="N163" s="100"/>
      <c r="O163" s="100"/>
      <c r="P163" s="95"/>
      <c r="Q163" s="95"/>
      <c r="R163" s="100"/>
      <c r="S163" s="8"/>
      <c r="T163" s="87"/>
      <c r="U163" s="87"/>
      <c r="V163" s="88"/>
      <c r="W163" s="88"/>
      <c r="X163" s="89"/>
      <c r="Y163" s="90"/>
    </row>
    <row r="164" customFormat="false" ht="12.75" hidden="false" customHeight="false" outlineLevel="0" collapsed="false">
      <c r="A164" s="93"/>
      <c r="B164" s="94"/>
      <c r="C164" s="95"/>
      <c r="D164" s="96"/>
      <c r="E164" s="96"/>
      <c r="F164" s="97"/>
      <c r="G164" s="97"/>
      <c r="H164" s="95"/>
      <c r="I164" s="97"/>
      <c r="J164" s="95"/>
      <c r="K164" s="98"/>
      <c r="L164" s="95"/>
      <c r="M164" s="99"/>
      <c r="N164" s="100"/>
      <c r="O164" s="100"/>
      <c r="P164" s="95"/>
      <c r="Q164" s="95"/>
      <c r="R164" s="100"/>
      <c r="S164" s="8"/>
      <c r="T164" s="87"/>
      <c r="U164" s="87"/>
      <c r="V164" s="88"/>
      <c r="W164" s="88"/>
      <c r="X164" s="89"/>
      <c r="Y164" s="90"/>
    </row>
    <row r="165" customFormat="false" ht="12.75" hidden="false" customHeight="false" outlineLevel="0" collapsed="false">
      <c r="A165" s="93"/>
      <c r="B165" s="94"/>
      <c r="C165" s="95"/>
      <c r="D165" s="96"/>
      <c r="E165" s="96"/>
      <c r="F165" s="97"/>
      <c r="G165" s="97"/>
      <c r="H165" s="95"/>
      <c r="I165" s="97"/>
      <c r="J165" s="95"/>
      <c r="K165" s="98"/>
      <c r="L165" s="95"/>
      <c r="M165" s="99"/>
      <c r="N165" s="100"/>
      <c r="O165" s="100"/>
      <c r="P165" s="95"/>
      <c r="Q165" s="95"/>
      <c r="R165" s="100"/>
      <c r="S165" s="8"/>
      <c r="T165" s="87"/>
      <c r="U165" s="87"/>
      <c r="V165" s="88"/>
      <c r="W165" s="88"/>
      <c r="X165" s="89"/>
      <c r="Y165" s="90"/>
    </row>
    <row r="166" customFormat="false" ht="12.75" hidden="false" customHeight="false" outlineLevel="0" collapsed="false">
      <c r="A166" s="93"/>
      <c r="B166" s="94"/>
      <c r="C166" s="95"/>
      <c r="D166" s="96"/>
      <c r="E166" s="96"/>
      <c r="F166" s="97"/>
      <c r="G166" s="97"/>
      <c r="H166" s="95"/>
      <c r="I166" s="97"/>
      <c r="J166" s="95"/>
      <c r="K166" s="98"/>
      <c r="L166" s="95"/>
      <c r="M166" s="99"/>
      <c r="N166" s="100"/>
      <c r="O166" s="100"/>
      <c r="P166" s="95"/>
      <c r="Q166" s="95"/>
      <c r="R166" s="100"/>
      <c r="S166" s="8"/>
      <c r="T166" s="87"/>
      <c r="U166" s="87"/>
      <c r="V166" s="88"/>
      <c r="W166" s="88"/>
      <c r="X166" s="89"/>
      <c r="Y166" s="90"/>
    </row>
    <row r="167" customFormat="false" ht="12.75" hidden="false" customHeight="false" outlineLevel="0" collapsed="false">
      <c r="A167" s="93"/>
      <c r="B167" s="94"/>
      <c r="C167" s="95"/>
      <c r="D167" s="96"/>
      <c r="E167" s="96"/>
      <c r="F167" s="97"/>
      <c r="G167" s="97"/>
      <c r="H167" s="95"/>
      <c r="I167" s="97"/>
      <c r="J167" s="95"/>
      <c r="K167" s="98"/>
      <c r="L167" s="95"/>
      <c r="M167" s="99"/>
      <c r="N167" s="100"/>
      <c r="O167" s="100"/>
      <c r="P167" s="95"/>
      <c r="Q167" s="95"/>
      <c r="R167" s="100"/>
      <c r="S167" s="8"/>
      <c r="T167" s="87"/>
      <c r="U167" s="87"/>
      <c r="V167" s="88"/>
      <c r="W167" s="88"/>
      <c r="X167" s="89"/>
      <c r="Y167" s="90"/>
    </row>
    <row r="168" customFormat="false" ht="12.75" hidden="false" customHeight="false" outlineLevel="0" collapsed="false">
      <c r="A168" s="93"/>
      <c r="B168" s="94"/>
      <c r="C168" s="95"/>
      <c r="D168" s="96"/>
      <c r="E168" s="96"/>
      <c r="F168" s="97"/>
      <c r="G168" s="97"/>
      <c r="H168" s="95"/>
      <c r="I168" s="97"/>
      <c r="J168" s="95"/>
      <c r="K168" s="98"/>
      <c r="L168" s="95"/>
      <c r="M168" s="99"/>
      <c r="N168" s="100"/>
      <c r="O168" s="100"/>
      <c r="P168" s="95"/>
      <c r="Q168" s="95"/>
      <c r="R168" s="100"/>
      <c r="S168" s="8"/>
      <c r="T168" s="87"/>
      <c r="U168" s="87"/>
      <c r="V168" s="88"/>
      <c r="W168" s="88"/>
      <c r="X168" s="89"/>
      <c r="Y168" s="90"/>
    </row>
    <row r="169" customFormat="false" ht="12.75" hidden="false" customHeight="false" outlineLevel="0" collapsed="false">
      <c r="A169" s="93"/>
      <c r="B169" s="94"/>
      <c r="C169" s="95"/>
      <c r="D169" s="96"/>
      <c r="E169" s="96"/>
      <c r="F169" s="97"/>
      <c r="G169" s="97"/>
      <c r="H169" s="95"/>
      <c r="I169" s="97"/>
      <c r="J169" s="95"/>
      <c r="K169" s="98"/>
      <c r="L169" s="95"/>
      <c r="M169" s="99"/>
      <c r="N169" s="100"/>
      <c r="O169" s="100"/>
      <c r="P169" s="95"/>
      <c r="Q169" s="95"/>
      <c r="R169" s="100"/>
      <c r="S169" s="8"/>
      <c r="T169" s="87"/>
      <c r="U169" s="87"/>
      <c r="V169" s="88"/>
      <c r="W169" s="88"/>
      <c r="X169" s="89"/>
      <c r="Y169" s="90"/>
    </row>
    <row r="170" customFormat="false" ht="12.75" hidden="false" customHeight="false" outlineLevel="0" collapsed="false">
      <c r="A170" s="93"/>
      <c r="B170" s="94"/>
      <c r="C170" s="95"/>
      <c r="D170" s="96"/>
      <c r="E170" s="96"/>
      <c r="F170" s="97"/>
      <c r="G170" s="97"/>
      <c r="H170" s="95"/>
      <c r="I170" s="97"/>
      <c r="J170" s="95"/>
      <c r="K170" s="98"/>
      <c r="L170" s="95"/>
      <c r="M170" s="99"/>
      <c r="N170" s="100"/>
      <c r="O170" s="100"/>
      <c r="P170" s="95"/>
      <c r="Q170" s="95"/>
      <c r="R170" s="100"/>
      <c r="S170" s="8"/>
      <c r="T170" s="87"/>
      <c r="U170" s="87"/>
      <c r="V170" s="88"/>
      <c r="W170" s="88"/>
      <c r="X170" s="89"/>
      <c r="Y170" s="90"/>
    </row>
    <row r="171" customFormat="false" ht="12.75" hidden="false" customHeight="false" outlineLevel="0" collapsed="false">
      <c r="A171" s="93"/>
      <c r="B171" s="94"/>
      <c r="C171" s="95"/>
      <c r="D171" s="96"/>
      <c r="E171" s="96"/>
      <c r="F171" s="97"/>
      <c r="G171" s="97"/>
      <c r="H171" s="95"/>
      <c r="I171" s="97"/>
      <c r="J171" s="95"/>
      <c r="K171" s="98"/>
      <c r="L171" s="95"/>
      <c r="M171" s="99"/>
      <c r="N171" s="100"/>
      <c r="O171" s="100"/>
      <c r="P171" s="95"/>
      <c r="Q171" s="95"/>
      <c r="R171" s="100"/>
      <c r="S171" s="8"/>
      <c r="T171" s="87"/>
      <c r="U171" s="87"/>
      <c r="V171" s="88"/>
      <c r="W171" s="88"/>
      <c r="X171" s="89"/>
      <c r="Y171" s="90"/>
    </row>
    <row r="172" customFormat="false" ht="12.75" hidden="false" customHeight="false" outlineLevel="0" collapsed="false">
      <c r="A172" s="93"/>
      <c r="B172" s="94"/>
      <c r="C172" s="95"/>
      <c r="D172" s="96"/>
      <c r="E172" s="96"/>
      <c r="F172" s="97"/>
      <c r="G172" s="97"/>
      <c r="H172" s="95"/>
      <c r="I172" s="97"/>
      <c r="J172" s="95"/>
      <c r="K172" s="98"/>
      <c r="L172" s="95"/>
      <c r="M172" s="99"/>
      <c r="N172" s="100"/>
      <c r="O172" s="100"/>
      <c r="P172" s="95"/>
      <c r="Q172" s="95"/>
      <c r="R172" s="100"/>
      <c r="S172" s="8"/>
      <c r="T172" s="87"/>
      <c r="U172" s="87"/>
      <c r="V172" s="88"/>
      <c r="W172" s="88"/>
      <c r="X172" s="89"/>
      <c r="Y172" s="90"/>
    </row>
    <row r="173" customFormat="false" ht="12.75" hidden="false" customHeight="false" outlineLevel="0" collapsed="false">
      <c r="A173" s="93"/>
      <c r="B173" s="94"/>
      <c r="C173" s="95"/>
      <c r="D173" s="96"/>
      <c r="E173" s="96"/>
      <c r="F173" s="97"/>
      <c r="G173" s="97"/>
      <c r="H173" s="95"/>
      <c r="I173" s="97"/>
      <c r="J173" s="95"/>
      <c r="K173" s="98"/>
      <c r="L173" s="95"/>
      <c r="M173" s="99"/>
      <c r="N173" s="100"/>
      <c r="O173" s="100"/>
      <c r="P173" s="95"/>
      <c r="Q173" s="95"/>
      <c r="R173" s="100"/>
      <c r="S173" s="8"/>
      <c r="T173" s="87"/>
      <c r="U173" s="87"/>
      <c r="V173" s="88"/>
      <c r="W173" s="88"/>
      <c r="X173" s="89"/>
      <c r="Y173" s="90"/>
    </row>
    <row r="174" customFormat="false" ht="12.75" hidden="false" customHeight="false" outlineLevel="0" collapsed="false">
      <c r="A174" s="93"/>
      <c r="B174" s="94"/>
      <c r="C174" s="95"/>
      <c r="D174" s="96"/>
      <c r="E174" s="96"/>
      <c r="F174" s="97"/>
      <c r="G174" s="97"/>
      <c r="H174" s="95"/>
      <c r="I174" s="97"/>
      <c r="J174" s="95"/>
      <c r="K174" s="98"/>
      <c r="L174" s="95"/>
      <c r="M174" s="99"/>
      <c r="N174" s="100"/>
      <c r="O174" s="100"/>
      <c r="P174" s="95"/>
      <c r="Q174" s="95"/>
      <c r="R174" s="100"/>
      <c r="S174" s="8"/>
      <c r="T174" s="87"/>
      <c r="U174" s="87"/>
      <c r="V174" s="88"/>
      <c r="W174" s="88"/>
      <c r="X174" s="89"/>
      <c r="Y174" s="90"/>
    </row>
    <row r="175" customFormat="false" ht="12.75" hidden="false" customHeight="false" outlineLevel="0" collapsed="false">
      <c r="A175" s="93"/>
      <c r="B175" s="94"/>
      <c r="C175" s="95"/>
      <c r="D175" s="96"/>
      <c r="E175" s="96"/>
      <c r="F175" s="97"/>
      <c r="G175" s="97"/>
      <c r="H175" s="95"/>
      <c r="I175" s="97"/>
      <c r="J175" s="95"/>
      <c r="K175" s="98"/>
      <c r="L175" s="95"/>
      <c r="M175" s="99"/>
      <c r="N175" s="100"/>
      <c r="O175" s="100"/>
      <c r="P175" s="95"/>
      <c r="Q175" s="95"/>
      <c r="R175" s="100"/>
      <c r="S175" s="8"/>
      <c r="T175" s="87"/>
      <c r="U175" s="87"/>
      <c r="V175" s="88"/>
      <c r="W175" s="88"/>
      <c r="X175" s="89"/>
      <c r="Y175" s="90"/>
    </row>
    <row r="176" customFormat="false" ht="12.75" hidden="false" customHeight="false" outlineLevel="0" collapsed="false">
      <c r="A176" s="93"/>
      <c r="B176" s="94"/>
      <c r="C176" s="95"/>
      <c r="D176" s="96"/>
      <c r="E176" s="96"/>
      <c r="F176" s="97"/>
      <c r="G176" s="97"/>
      <c r="H176" s="95"/>
      <c r="I176" s="97"/>
      <c r="J176" s="95"/>
      <c r="K176" s="98"/>
      <c r="L176" s="95"/>
      <c r="M176" s="99"/>
      <c r="N176" s="100"/>
      <c r="O176" s="100"/>
      <c r="P176" s="95"/>
      <c r="Q176" s="95"/>
      <c r="R176" s="100"/>
      <c r="S176" s="8"/>
      <c r="T176" s="87"/>
      <c r="U176" s="87"/>
      <c r="V176" s="88"/>
      <c r="W176" s="88"/>
      <c r="X176" s="89"/>
      <c r="Y176" s="90"/>
    </row>
    <row r="177" customFormat="false" ht="12.75" hidden="false" customHeight="false" outlineLevel="0" collapsed="false">
      <c r="A177" s="93"/>
      <c r="B177" s="94"/>
      <c r="C177" s="95"/>
      <c r="D177" s="96"/>
      <c r="E177" s="96"/>
      <c r="F177" s="97"/>
      <c r="G177" s="97"/>
      <c r="H177" s="95"/>
      <c r="I177" s="97"/>
      <c r="J177" s="95"/>
      <c r="K177" s="98"/>
      <c r="L177" s="95"/>
      <c r="M177" s="99"/>
      <c r="N177" s="100"/>
      <c r="O177" s="100"/>
      <c r="P177" s="95"/>
      <c r="Q177" s="95"/>
      <c r="R177" s="100"/>
      <c r="S177" s="8"/>
      <c r="T177" s="87"/>
      <c r="U177" s="87"/>
      <c r="V177" s="88"/>
      <c r="W177" s="88"/>
      <c r="X177" s="89"/>
      <c r="Y177" s="90"/>
    </row>
    <row r="178" customFormat="false" ht="12.75" hidden="false" customHeight="false" outlineLevel="0" collapsed="false">
      <c r="A178" s="93"/>
      <c r="B178" s="94"/>
      <c r="C178" s="95"/>
      <c r="D178" s="96"/>
      <c r="E178" s="96"/>
      <c r="F178" s="97"/>
      <c r="G178" s="97"/>
      <c r="H178" s="95"/>
      <c r="I178" s="97"/>
      <c r="J178" s="95"/>
      <c r="K178" s="98"/>
      <c r="L178" s="95"/>
      <c r="M178" s="99"/>
      <c r="N178" s="100"/>
      <c r="O178" s="100"/>
      <c r="P178" s="95"/>
      <c r="Q178" s="95"/>
      <c r="R178" s="100"/>
      <c r="S178" s="8"/>
      <c r="T178" s="87"/>
      <c r="U178" s="87"/>
      <c r="V178" s="88"/>
      <c r="W178" s="88"/>
      <c r="X178" s="89"/>
      <c r="Y178" s="90"/>
    </row>
    <row r="179" customFormat="false" ht="12.75" hidden="false" customHeight="false" outlineLevel="0" collapsed="false">
      <c r="A179" s="93"/>
      <c r="B179" s="94"/>
      <c r="C179" s="95"/>
      <c r="D179" s="96"/>
      <c r="E179" s="96"/>
      <c r="F179" s="97"/>
      <c r="G179" s="97"/>
      <c r="H179" s="95"/>
      <c r="I179" s="97"/>
      <c r="J179" s="95"/>
      <c r="K179" s="98"/>
      <c r="L179" s="95"/>
      <c r="M179" s="99"/>
      <c r="N179" s="100"/>
      <c r="O179" s="100"/>
      <c r="P179" s="95"/>
      <c r="Q179" s="95"/>
      <c r="R179" s="100"/>
      <c r="S179" s="8"/>
      <c r="T179" s="87"/>
      <c r="U179" s="87"/>
      <c r="V179" s="88"/>
      <c r="W179" s="88"/>
      <c r="X179" s="89"/>
      <c r="Y179" s="90"/>
    </row>
    <row r="180" customFormat="false" ht="12.75" hidden="false" customHeight="false" outlineLevel="0" collapsed="false">
      <c r="A180" s="93"/>
      <c r="B180" s="94"/>
      <c r="C180" s="95"/>
      <c r="D180" s="96"/>
      <c r="E180" s="96"/>
      <c r="F180" s="97"/>
      <c r="G180" s="97"/>
      <c r="H180" s="95"/>
      <c r="I180" s="97"/>
      <c r="J180" s="95"/>
      <c r="K180" s="98"/>
      <c r="L180" s="95"/>
      <c r="M180" s="99"/>
      <c r="N180" s="100"/>
      <c r="O180" s="100"/>
      <c r="P180" s="95"/>
      <c r="Q180" s="95"/>
      <c r="R180" s="100"/>
      <c r="S180" s="8"/>
      <c r="T180" s="87"/>
      <c r="U180" s="87"/>
      <c r="V180" s="88"/>
      <c r="W180" s="88"/>
      <c r="X180" s="89"/>
      <c r="Y180" s="90"/>
    </row>
    <row r="181" customFormat="false" ht="12.75" hidden="false" customHeight="false" outlineLevel="0" collapsed="false">
      <c r="A181" s="93"/>
      <c r="B181" s="94"/>
      <c r="C181" s="95"/>
      <c r="D181" s="96"/>
      <c r="E181" s="96"/>
      <c r="F181" s="97"/>
      <c r="G181" s="97"/>
      <c r="H181" s="95"/>
      <c r="I181" s="97"/>
      <c r="J181" s="95"/>
      <c r="K181" s="98"/>
      <c r="L181" s="95"/>
      <c r="M181" s="99"/>
      <c r="N181" s="100"/>
      <c r="O181" s="100"/>
      <c r="P181" s="95"/>
      <c r="Q181" s="95"/>
      <c r="R181" s="100"/>
      <c r="S181" s="8"/>
      <c r="T181" s="87"/>
      <c r="U181" s="87"/>
      <c r="V181" s="88"/>
      <c r="W181" s="88"/>
      <c r="X181" s="89"/>
      <c r="Y181" s="90"/>
    </row>
    <row r="182" customFormat="false" ht="12.75" hidden="false" customHeight="false" outlineLevel="0" collapsed="false">
      <c r="A182" s="93"/>
      <c r="B182" s="94"/>
      <c r="C182" s="95"/>
      <c r="D182" s="96"/>
      <c r="E182" s="96"/>
      <c r="F182" s="97"/>
      <c r="G182" s="97"/>
      <c r="H182" s="95"/>
      <c r="I182" s="97"/>
      <c r="J182" s="95"/>
      <c r="K182" s="98"/>
      <c r="L182" s="95"/>
      <c r="M182" s="99"/>
      <c r="N182" s="100"/>
      <c r="O182" s="100"/>
      <c r="P182" s="95"/>
      <c r="Q182" s="95"/>
      <c r="R182" s="100"/>
      <c r="S182" s="8"/>
      <c r="T182" s="87"/>
      <c r="U182" s="87"/>
      <c r="V182" s="88"/>
      <c r="W182" s="88"/>
      <c r="X182" s="89"/>
      <c r="Y182" s="90"/>
    </row>
    <row r="183" customFormat="false" ht="12.75" hidden="false" customHeight="false" outlineLevel="0" collapsed="false">
      <c r="A183" s="93"/>
      <c r="B183" s="94"/>
      <c r="C183" s="95"/>
      <c r="D183" s="96"/>
      <c r="E183" s="96"/>
      <c r="F183" s="97"/>
      <c r="G183" s="97"/>
      <c r="H183" s="95"/>
      <c r="I183" s="97"/>
      <c r="J183" s="95"/>
      <c r="K183" s="98"/>
      <c r="L183" s="95"/>
      <c r="M183" s="99"/>
      <c r="N183" s="100"/>
      <c r="O183" s="100"/>
      <c r="P183" s="95"/>
      <c r="Q183" s="95"/>
      <c r="R183" s="100"/>
      <c r="S183" s="8"/>
      <c r="T183" s="87"/>
      <c r="U183" s="87"/>
      <c r="V183" s="88"/>
      <c r="W183" s="88"/>
      <c r="X183" s="89"/>
      <c r="Y183" s="90"/>
    </row>
    <row r="184" customFormat="false" ht="12.75" hidden="false" customHeight="false" outlineLevel="0" collapsed="false">
      <c r="A184" s="93"/>
      <c r="B184" s="94"/>
      <c r="C184" s="95"/>
      <c r="D184" s="96"/>
      <c r="E184" s="96"/>
      <c r="F184" s="97"/>
      <c r="G184" s="97"/>
      <c r="H184" s="95"/>
      <c r="I184" s="97"/>
      <c r="J184" s="95"/>
      <c r="K184" s="98"/>
      <c r="L184" s="95"/>
      <c r="M184" s="99"/>
      <c r="N184" s="100"/>
      <c r="O184" s="100"/>
      <c r="P184" s="95"/>
      <c r="Q184" s="95"/>
      <c r="R184" s="100"/>
      <c r="S184" s="8"/>
      <c r="T184" s="87"/>
      <c r="U184" s="87"/>
      <c r="V184" s="88"/>
      <c r="W184" s="88"/>
      <c r="X184" s="89"/>
      <c r="Y184" s="90"/>
    </row>
    <row r="185" customFormat="false" ht="12.75" hidden="false" customHeight="false" outlineLevel="0" collapsed="false">
      <c r="A185" s="93"/>
      <c r="B185" s="94"/>
      <c r="C185" s="95"/>
      <c r="D185" s="96"/>
      <c r="E185" s="96"/>
      <c r="F185" s="97"/>
      <c r="G185" s="97"/>
      <c r="H185" s="95"/>
      <c r="I185" s="97"/>
      <c r="J185" s="95"/>
      <c r="K185" s="98"/>
      <c r="L185" s="95"/>
      <c r="M185" s="99"/>
      <c r="N185" s="100"/>
      <c r="O185" s="100"/>
      <c r="P185" s="95"/>
      <c r="Q185" s="95"/>
      <c r="R185" s="100"/>
      <c r="S185" s="8"/>
      <c r="T185" s="87"/>
      <c r="U185" s="87"/>
      <c r="V185" s="88"/>
      <c r="W185" s="88"/>
      <c r="X185" s="89"/>
      <c r="Y185" s="90"/>
    </row>
    <row r="186" customFormat="false" ht="12.75" hidden="false" customHeight="false" outlineLevel="0" collapsed="false">
      <c r="A186" s="93"/>
      <c r="B186" s="94"/>
      <c r="C186" s="95"/>
      <c r="D186" s="96"/>
      <c r="E186" s="96"/>
      <c r="F186" s="97"/>
      <c r="G186" s="97"/>
      <c r="H186" s="95"/>
      <c r="I186" s="97"/>
      <c r="J186" s="95"/>
      <c r="K186" s="98"/>
      <c r="L186" s="95"/>
      <c r="M186" s="99"/>
      <c r="N186" s="100"/>
      <c r="O186" s="100"/>
      <c r="P186" s="95"/>
      <c r="Q186" s="95"/>
      <c r="R186" s="100"/>
      <c r="S186" s="8"/>
      <c r="T186" s="87"/>
      <c r="U186" s="87"/>
      <c r="V186" s="88"/>
      <c r="W186" s="88"/>
      <c r="X186" s="89"/>
      <c r="Y186" s="90"/>
    </row>
    <row r="187" customFormat="false" ht="12.75" hidden="false" customHeight="false" outlineLevel="0" collapsed="false">
      <c r="A187" s="93"/>
      <c r="B187" s="94"/>
      <c r="C187" s="95"/>
      <c r="D187" s="96"/>
      <c r="E187" s="96"/>
      <c r="F187" s="97"/>
      <c r="G187" s="97"/>
      <c r="H187" s="95"/>
      <c r="I187" s="97"/>
      <c r="J187" s="95"/>
      <c r="K187" s="98"/>
      <c r="L187" s="95"/>
      <c r="M187" s="99"/>
      <c r="N187" s="100"/>
      <c r="O187" s="100"/>
      <c r="P187" s="95"/>
      <c r="Q187" s="95"/>
      <c r="R187" s="100"/>
      <c r="S187" s="8"/>
      <c r="T187" s="87"/>
      <c r="U187" s="87"/>
      <c r="V187" s="88"/>
      <c r="W187" s="88"/>
      <c r="X187" s="89"/>
      <c r="Y187" s="90"/>
    </row>
    <row r="188" customFormat="false" ht="12.75" hidden="false" customHeight="false" outlineLevel="0" collapsed="false">
      <c r="A188" s="93"/>
      <c r="B188" s="94"/>
      <c r="C188" s="95"/>
      <c r="D188" s="96"/>
      <c r="E188" s="96"/>
      <c r="F188" s="97"/>
      <c r="G188" s="97"/>
      <c r="H188" s="95"/>
      <c r="I188" s="97"/>
      <c r="J188" s="95"/>
      <c r="K188" s="98"/>
      <c r="L188" s="95"/>
      <c r="M188" s="99"/>
      <c r="N188" s="100"/>
      <c r="O188" s="100"/>
      <c r="P188" s="95"/>
      <c r="Q188" s="95"/>
      <c r="R188" s="100"/>
      <c r="S188" s="8"/>
      <c r="T188" s="87"/>
      <c r="U188" s="87"/>
      <c r="V188" s="88"/>
      <c r="W188" s="88"/>
      <c r="X188" s="89"/>
      <c r="Y188" s="90"/>
    </row>
    <row r="189" customFormat="false" ht="12.75" hidden="false" customHeight="false" outlineLevel="0" collapsed="false">
      <c r="A189" s="93"/>
      <c r="B189" s="94"/>
      <c r="C189" s="95"/>
      <c r="D189" s="96"/>
      <c r="E189" s="96"/>
      <c r="F189" s="97"/>
      <c r="G189" s="97"/>
      <c r="H189" s="95"/>
      <c r="I189" s="97"/>
      <c r="J189" s="95"/>
      <c r="K189" s="98"/>
      <c r="L189" s="95"/>
      <c r="M189" s="99"/>
      <c r="N189" s="100"/>
      <c r="O189" s="100"/>
      <c r="P189" s="95"/>
      <c r="Q189" s="95"/>
      <c r="R189" s="100"/>
      <c r="S189" s="8"/>
      <c r="T189" s="87"/>
      <c r="U189" s="87"/>
      <c r="V189" s="88"/>
      <c r="W189" s="88"/>
      <c r="X189" s="89"/>
      <c r="Y189" s="90"/>
    </row>
    <row r="190" customFormat="false" ht="12.75" hidden="false" customHeight="false" outlineLevel="0" collapsed="false">
      <c r="A190" s="93"/>
      <c r="B190" s="94"/>
      <c r="C190" s="95"/>
      <c r="D190" s="96"/>
      <c r="E190" s="96"/>
      <c r="F190" s="97"/>
      <c r="G190" s="97"/>
      <c r="H190" s="95"/>
      <c r="I190" s="97"/>
      <c r="J190" s="95"/>
      <c r="K190" s="98"/>
      <c r="L190" s="95"/>
      <c r="M190" s="99"/>
      <c r="N190" s="100"/>
      <c r="O190" s="100"/>
      <c r="P190" s="95"/>
      <c r="Q190" s="95"/>
      <c r="R190" s="100"/>
      <c r="S190" s="8"/>
      <c r="T190" s="87"/>
      <c r="U190" s="87"/>
      <c r="V190" s="88"/>
      <c r="W190" s="88"/>
      <c r="X190" s="89"/>
      <c r="Y190" s="90"/>
    </row>
    <row r="191" customFormat="false" ht="12.75" hidden="false" customHeight="false" outlineLevel="0" collapsed="false">
      <c r="A191" s="93"/>
      <c r="B191" s="94"/>
      <c r="C191" s="95"/>
      <c r="D191" s="96"/>
      <c r="E191" s="96"/>
      <c r="F191" s="97"/>
      <c r="G191" s="97"/>
      <c r="H191" s="95"/>
      <c r="I191" s="97"/>
      <c r="J191" s="95"/>
      <c r="K191" s="98"/>
      <c r="L191" s="95"/>
      <c r="M191" s="99"/>
      <c r="N191" s="100"/>
      <c r="O191" s="100"/>
      <c r="P191" s="95"/>
      <c r="Q191" s="95"/>
      <c r="R191" s="100"/>
      <c r="S191" s="8"/>
      <c r="T191" s="87"/>
      <c r="U191" s="87"/>
      <c r="V191" s="88"/>
      <c r="W191" s="88"/>
      <c r="X191" s="89"/>
      <c r="Y191" s="90"/>
    </row>
    <row r="192" customFormat="false" ht="12.75" hidden="false" customHeight="false" outlineLevel="0" collapsed="false">
      <c r="A192" s="93"/>
      <c r="B192" s="94"/>
      <c r="C192" s="95"/>
      <c r="D192" s="96"/>
      <c r="E192" s="96"/>
      <c r="F192" s="97"/>
      <c r="G192" s="97"/>
      <c r="H192" s="95"/>
      <c r="I192" s="97"/>
      <c r="J192" s="95"/>
      <c r="K192" s="98"/>
      <c r="L192" s="95"/>
      <c r="M192" s="99"/>
      <c r="N192" s="100"/>
      <c r="O192" s="100"/>
      <c r="P192" s="95"/>
      <c r="Q192" s="95"/>
      <c r="R192" s="100"/>
      <c r="S192" s="8"/>
      <c r="T192" s="87"/>
      <c r="U192" s="87"/>
      <c r="V192" s="88"/>
      <c r="W192" s="88"/>
      <c r="X192" s="89"/>
      <c r="Y192" s="90"/>
    </row>
    <row r="193" customFormat="false" ht="12.75" hidden="false" customHeight="false" outlineLevel="0" collapsed="false">
      <c r="A193" s="93"/>
      <c r="B193" s="94"/>
      <c r="C193" s="95"/>
      <c r="D193" s="96"/>
      <c r="E193" s="96"/>
      <c r="F193" s="97"/>
      <c r="G193" s="97"/>
      <c r="H193" s="95"/>
      <c r="I193" s="97"/>
      <c r="J193" s="95"/>
      <c r="K193" s="98"/>
      <c r="L193" s="95"/>
      <c r="M193" s="99"/>
      <c r="N193" s="100"/>
      <c r="O193" s="100"/>
      <c r="P193" s="95"/>
      <c r="Q193" s="95"/>
      <c r="R193" s="100"/>
      <c r="S193" s="8"/>
      <c r="T193" s="87"/>
      <c r="U193" s="87"/>
      <c r="V193" s="88"/>
      <c r="W193" s="88"/>
      <c r="X193" s="89"/>
      <c r="Y193" s="90"/>
    </row>
    <row r="194" customFormat="false" ht="12.75" hidden="false" customHeight="false" outlineLevel="0" collapsed="false">
      <c r="A194" s="93"/>
      <c r="B194" s="94"/>
      <c r="C194" s="95"/>
      <c r="D194" s="96"/>
      <c r="E194" s="96"/>
      <c r="F194" s="97"/>
      <c r="G194" s="97"/>
      <c r="H194" s="95"/>
      <c r="I194" s="97"/>
      <c r="J194" s="95"/>
      <c r="K194" s="98"/>
      <c r="L194" s="95"/>
      <c r="M194" s="99"/>
      <c r="N194" s="100"/>
      <c r="O194" s="100"/>
      <c r="P194" s="95"/>
      <c r="Q194" s="95"/>
      <c r="R194" s="100"/>
      <c r="S194" s="8"/>
      <c r="T194" s="87"/>
      <c r="U194" s="87"/>
      <c r="V194" s="88"/>
      <c r="W194" s="88"/>
      <c r="X194" s="89"/>
      <c r="Y194" s="90"/>
    </row>
    <row r="195" customFormat="false" ht="12.75" hidden="false" customHeight="false" outlineLevel="0" collapsed="false">
      <c r="A195" s="93"/>
      <c r="B195" s="94"/>
      <c r="C195" s="95"/>
      <c r="D195" s="96"/>
      <c r="E195" s="96"/>
      <c r="F195" s="97"/>
      <c r="G195" s="97"/>
      <c r="H195" s="95"/>
      <c r="I195" s="97"/>
      <c r="J195" s="95"/>
      <c r="K195" s="98"/>
      <c r="L195" s="95"/>
      <c r="M195" s="99"/>
      <c r="N195" s="100"/>
      <c r="O195" s="100"/>
      <c r="P195" s="95"/>
      <c r="Q195" s="95"/>
      <c r="R195" s="100"/>
      <c r="S195" s="8"/>
      <c r="T195" s="87"/>
      <c r="U195" s="87"/>
      <c r="V195" s="88"/>
      <c r="W195" s="88"/>
      <c r="X195" s="89"/>
      <c r="Y195" s="90"/>
    </row>
    <row r="196" customFormat="false" ht="12.75" hidden="false" customHeight="false" outlineLevel="0" collapsed="false">
      <c r="A196" s="93"/>
      <c r="B196" s="94"/>
      <c r="C196" s="95"/>
      <c r="D196" s="96"/>
      <c r="E196" s="96"/>
      <c r="F196" s="97"/>
      <c r="G196" s="97"/>
      <c r="H196" s="95"/>
      <c r="I196" s="97"/>
      <c r="J196" s="95"/>
      <c r="K196" s="98"/>
      <c r="L196" s="95"/>
      <c r="M196" s="99"/>
      <c r="N196" s="100"/>
      <c r="O196" s="100"/>
      <c r="P196" s="95"/>
      <c r="Q196" s="95"/>
      <c r="R196" s="100"/>
      <c r="S196" s="8"/>
      <c r="T196" s="87"/>
      <c r="U196" s="87"/>
      <c r="V196" s="88"/>
      <c r="W196" s="88"/>
      <c r="X196" s="89"/>
      <c r="Y196" s="90"/>
    </row>
    <row r="197" customFormat="false" ht="12.75" hidden="false" customHeight="false" outlineLevel="0" collapsed="false">
      <c r="A197" s="93"/>
      <c r="B197" s="94"/>
      <c r="C197" s="95"/>
      <c r="D197" s="96"/>
      <c r="E197" s="96"/>
      <c r="F197" s="97"/>
      <c r="G197" s="97"/>
      <c r="H197" s="95"/>
      <c r="I197" s="97"/>
      <c r="J197" s="95"/>
      <c r="K197" s="98"/>
      <c r="L197" s="95"/>
      <c r="M197" s="99"/>
      <c r="N197" s="100"/>
      <c r="O197" s="100"/>
      <c r="P197" s="95"/>
      <c r="Q197" s="95"/>
      <c r="R197" s="100"/>
      <c r="S197" s="8"/>
      <c r="T197" s="87"/>
      <c r="U197" s="87"/>
      <c r="V197" s="88"/>
      <c r="W197" s="88"/>
      <c r="X197" s="89"/>
      <c r="Y197" s="90"/>
    </row>
    <row r="198" customFormat="false" ht="12.75" hidden="false" customHeight="false" outlineLevel="0" collapsed="false">
      <c r="A198" s="93"/>
      <c r="B198" s="94"/>
      <c r="C198" s="95"/>
      <c r="D198" s="96"/>
      <c r="E198" s="96"/>
      <c r="F198" s="97"/>
      <c r="G198" s="97"/>
      <c r="H198" s="95"/>
      <c r="I198" s="97"/>
      <c r="J198" s="95"/>
      <c r="K198" s="98"/>
      <c r="L198" s="95"/>
      <c r="M198" s="99"/>
      <c r="N198" s="100"/>
      <c r="O198" s="100"/>
      <c r="P198" s="95"/>
      <c r="Q198" s="95"/>
      <c r="R198" s="100"/>
      <c r="S198" s="8"/>
      <c r="T198" s="87"/>
      <c r="U198" s="87"/>
      <c r="V198" s="88"/>
      <c r="W198" s="88"/>
      <c r="X198" s="89"/>
      <c r="Y198" s="90"/>
    </row>
    <row r="199" customFormat="false" ht="12.75" hidden="false" customHeight="false" outlineLevel="0" collapsed="false">
      <c r="A199" s="93"/>
      <c r="B199" s="94"/>
      <c r="C199" s="95"/>
      <c r="D199" s="96"/>
      <c r="E199" s="96"/>
      <c r="F199" s="97"/>
      <c r="G199" s="97"/>
      <c r="H199" s="95"/>
      <c r="I199" s="97"/>
      <c r="J199" s="95"/>
      <c r="K199" s="98"/>
      <c r="L199" s="95"/>
      <c r="M199" s="99"/>
      <c r="N199" s="100"/>
      <c r="O199" s="100"/>
      <c r="P199" s="95"/>
      <c r="Q199" s="95"/>
      <c r="R199" s="100"/>
      <c r="S199" s="8"/>
      <c r="T199" s="87"/>
      <c r="U199" s="87"/>
      <c r="V199" s="88"/>
      <c r="W199" s="88"/>
      <c r="X199" s="89"/>
      <c r="Y199" s="90"/>
    </row>
    <row r="200" customFormat="false" ht="12.75" hidden="false" customHeight="false" outlineLevel="0" collapsed="false">
      <c r="A200" s="93"/>
      <c r="B200" s="94"/>
      <c r="C200" s="95"/>
      <c r="D200" s="96"/>
      <c r="E200" s="96"/>
      <c r="F200" s="97"/>
      <c r="G200" s="97"/>
      <c r="H200" s="95"/>
      <c r="I200" s="97"/>
      <c r="J200" s="95"/>
      <c r="K200" s="98"/>
      <c r="L200" s="95"/>
      <c r="M200" s="99"/>
      <c r="N200" s="100"/>
      <c r="O200" s="100"/>
      <c r="P200" s="95"/>
      <c r="Q200" s="95"/>
      <c r="R200" s="100"/>
      <c r="S200" s="8"/>
      <c r="T200" s="87"/>
      <c r="U200" s="87"/>
      <c r="V200" s="88"/>
      <c r="W200" s="88"/>
      <c r="X200" s="89"/>
      <c r="Y200" s="90"/>
    </row>
    <row r="201" customFormat="false" ht="12.75" hidden="false" customHeight="false" outlineLevel="0" collapsed="false">
      <c r="A201" s="93"/>
      <c r="B201" s="94"/>
      <c r="C201" s="95"/>
      <c r="D201" s="96"/>
      <c r="E201" s="96"/>
      <c r="F201" s="97"/>
      <c r="G201" s="97"/>
      <c r="H201" s="95"/>
      <c r="I201" s="97"/>
      <c r="J201" s="95"/>
      <c r="K201" s="98"/>
      <c r="L201" s="95"/>
      <c r="M201" s="99"/>
      <c r="N201" s="100"/>
      <c r="O201" s="100"/>
      <c r="P201" s="95"/>
      <c r="Q201" s="95"/>
      <c r="R201" s="100"/>
      <c r="S201" s="8"/>
      <c r="T201" s="87"/>
      <c r="U201" s="87"/>
      <c r="V201" s="88"/>
      <c r="W201" s="88"/>
      <c r="X201" s="89"/>
      <c r="Y201" s="90"/>
    </row>
    <row r="202" customFormat="false" ht="12.75" hidden="false" customHeight="false" outlineLevel="0" collapsed="false">
      <c r="A202" s="93"/>
      <c r="B202" s="94"/>
      <c r="C202" s="95"/>
      <c r="D202" s="96"/>
      <c r="E202" s="96"/>
      <c r="F202" s="97"/>
      <c r="G202" s="97"/>
      <c r="H202" s="95"/>
      <c r="I202" s="97"/>
      <c r="J202" s="95"/>
      <c r="K202" s="98"/>
      <c r="L202" s="95"/>
      <c r="M202" s="99"/>
      <c r="N202" s="100"/>
      <c r="O202" s="100"/>
      <c r="P202" s="95"/>
      <c r="Q202" s="95"/>
      <c r="R202" s="100"/>
      <c r="S202" s="8"/>
      <c r="T202" s="87"/>
      <c r="U202" s="87"/>
      <c r="V202" s="88"/>
      <c r="W202" s="88"/>
      <c r="X202" s="89"/>
      <c r="Y202" s="90"/>
    </row>
    <row r="203" customFormat="false" ht="12.75" hidden="false" customHeight="false" outlineLevel="0" collapsed="false">
      <c r="A203" s="93"/>
      <c r="B203" s="94"/>
      <c r="C203" s="95"/>
      <c r="D203" s="96"/>
      <c r="E203" s="96"/>
      <c r="F203" s="97"/>
      <c r="G203" s="97"/>
      <c r="H203" s="95"/>
      <c r="I203" s="97"/>
      <c r="J203" s="95"/>
      <c r="K203" s="98"/>
      <c r="L203" s="95"/>
      <c r="M203" s="99"/>
      <c r="N203" s="100"/>
      <c r="O203" s="100"/>
      <c r="P203" s="95"/>
      <c r="Q203" s="95"/>
      <c r="R203" s="100"/>
      <c r="S203" s="8"/>
      <c r="T203" s="87"/>
      <c r="U203" s="87"/>
      <c r="V203" s="88"/>
      <c r="W203" s="88"/>
      <c r="X203" s="89"/>
      <c r="Y203" s="90"/>
    </row>
    <row r="204" customFormat="false" ht="12.75" hidden="false" customHeight="false" outlineLevel="0" collapsed="false">
      <c r="A204" s="93"/>
      <c r="B204" s="94"/>
      <c r="C204" s="95"/>
      <c r="D204" s="96"/>
      <c r="E204" s="96"/>
      <c r="F204" s="97"/>
      <c r="G204" s="97"/>
      <c r="H204" s="95"/>
      <c r="I204" s="97"/>
      <c r="J204" s="95"/>
      <c r="K204" s="98"/>
      <c r="L204" s="95"/>
      <c r="M204" s="99"/>
      <c r="N204" s="100"/>
      <c r="O204" s="100"/>
      <c r="P204" s="95"/>
      <c r="Q204" s="95"/>
      <c r="R204" s="100"/>
      <c r="S204" s="8"/>
      <c r="T204" s="87"/>
      <c r="U204" s="87"/>
      <c r="V204" s="88"/>
      <c r="W204" s="88"/>
      <c r="X204" s="89"/>
      <c r="Y204" s="90"/>
    </row>
    <row r="205" customFormat="false" ht="12.75" hidden="false" customHeight="false" outlineLevel="0" collapsed="false">
      <c r="A205" s="93"/>
      <c r="B205" s="94"/>
      <c r="C205" s="95"/>
      <c r="D205" s="96"/>
      <c r="E205" s="96"/>
      <c r="F205" s="97"/>
      <c r="G205" s="97"/>
      <c r="H205" s="95"/>
      <c r="I205" s="97"/>
      <c r="J205" s="95"/>
      <c r="K205" s="98"/>
      <c r="L205" s="95"/>
      <c r="M205" s="99"/>
      <c r="N205" s="100"/>
      <c r="O205" s="100"/>
      <c r="P205" s="95"/>
      <c r="Q205" s="95"/>
      <c r="R205" s="100"/>
      <c r="S205" s="8"/>
      <c r="T205" s="87"/>
      <c r="U205" s="87"/>
      <c r="V205" s="88"/>
      <c r="W205" s="88"/>
      <c r="X205" s="89"/>
      <c r="Y205" s="90"/>
    </row>
    <row r="206" customFormat="false" ht="12.75" hidden="false" customHeight="false" outlineLevel="0" collapsed="false">
      <c r="A206" s="93"/>
      <c r="B206" s="94"/>
      <c r="C206" s="95"/>
      <c r="D206" s="96"/>
      <c r="E206" s="96"/>
      <c r="F206" s="97"/>
      <c r="G206" s="97"/>
      <c r="H206" s="95"/>
      <c r="I206" s="97"/>
      <c r="J206" s="95"/>
      <c r="K206" s="98"/>
      <c r="L206" s="95"/>
      <c r="M206" s="99"/>
      <c r="N206" s="100"/>
      <c r="O206" s="100"/>
      <c r="P206" s="95"/>
      <c r="Q206" s="95"/>
      <c r="R206" s="100"/>
      <c r="S206" s="8"/>
      <c r="T206" s="87"/>
      <c r="U206" s="87"/>
      <c r="V206" s="88"/>
      <c r="W206" s="88"/>
      <c r="X206" s="89"/>
      <c r="Y206" s="90"/>
    </row>
    <row r="207" customFormat="false" ht="12.75" hidden="false" customHeight="false" outlineLevel="0" collapsed="false">
      <c r="A207" s="93"/>
      <c r="B207" s="94"/>
      <c r="C207" s="95"/>
      <c r="D207" s="96"/>
      <c r="E207" s="96"/>
      <c r="F207" s="97"/>
      <c r="G207" s="97"/>
      <c r="H207" s="95"/>
      <c r="I207" s="97"/>
      <c r="J207" s="95"/>
      <c r="K207" s="98"/>
      <c r="L207" s="95"/>
      <c r="M207" s="99"/>
      <c r="N207" s="100"/>
      <c r="O207" s="100"/>
      <c r="P207" s="95"/>
      <c r="Q207" s="95"/>
      <c r="R207" s="100"/>
      <c r="S207" s="8"/>
      <c r="T207" s="87"/>
      <c r="U207" s="87"/>
      <c r="V207" s="88"/>
      <c r="W207" s="88"/>
      <c r="X207" s="89"/>
      <c r="Y207" s="90"/>
    </row>
    <row r="208" customFormat="false" ht="12.75" hidden="false" customHeight="false" outlineLevel="0" collapsed="false">
      <c r="A208" s="93"/>
      <c r="B208" s="94"/>
      <c r="C208" s="95"/>
      <c r="D208" s="96"/>
      <c r="E208" s="96"/>
      <c r="F208" s="97"/>
      <c r="G208" s="97"/>
      <c r="H208" s="95"/>
      <c r="I208" s="97"/>
      <c r="J208" s="95"/>
      <c r="K208" s="98"/>
      <c r="L208" s="95"/>
      <c r="M208" s="99"/>
      <c r="N208" s="100"/>
      <c r="O208" s="100"/>
      <c r="P208" s="95"/>
      <c r="Q208" s="95"/>
      <c r="R208" s="100"/>
      <c r="S208" s="8"/>
      <c r="T208" s="87"/>
      <c r="U208" s="87"/>
      <c r="V208" s="88"/>
      <c r="W208" s="88"/>
      <c r="X208" s="89"/>
      <c r="Y208" s="90"/>
    </row>
    <row r="209" customFormat="false" ht="12.75" hidden="false" customHeight="false" outlineLevel="0" collapsed="false">
      <c r="A209" s="93"/>
      <c r="B209" s="94"/>
      <c r="C209" s="95"/>
      <c r="D209" s="96"/>
      <c r="E209" s="96"/>
      <c r="F209" s="97"/>
      <c r="G209" s="97"/>
      <c r="H209" s="95"/>
      <c r="I209" s="97"/>
      <c r="J209" s="95"/>
      <c r="K209" s="98"/>
      <c r="L209" s="95"/>
      <c r="M209" s="99"/>
      <c r="N209" s="100"/>
      <c r="O209" s="100"/>
      <c r="P209" s="95"/>
      <c r="Q209" s="95"/>
      <c r="R209" s="100"/>
      <c r="S209" s="8"/>
      <c r="T209" s="87"/>
      <c r="U209" s="87"/>
      <c r="V209" s="88"/>
      <c r="W209" s="88"/>
      <c r="X209" s="89"/>
      <c r="Y209" s="90"/>
    </row>
    <row r="210" customFormat="false" ht="12.75" hidden="false" customHeight="false" outlineLevel="0" collapsed="false">
      <c r="A210" s="93"/>
      <c r="B210" s="94"/>
      <c r="C210" s="95"/>
      <c r="D210" s="96"/>
      <c r="E210" s="96"/>
      <c r="F210" s="97"/>
      <c r="G210" s="97"/>
      <c r="H210" s="95"/>
      <c r="I210" s="97"/>
      <c r="J210" s="95"/>
      <c r="K210" s="98"/>
      <c r="L210" s="95"/>
      <c r="M210" s="99"/>
      <c r="N210" s="100"/>
      <c r="O210" s="100"/>
      <c r="P210" s="95"/>
      <c r="Q210" s="95"/>
      <c r="R210" s="100"/>
      <c r="S210" s="8"/>
      <c r="T210" s="87"/>
      <c r="U210" s="87"/>
      <c r="V210" s="88"/>
      <c r="W210" s="88"/>
      <c r="X210" s="89"/>
      <c r="Y210" s="90"/>
    </row>
    <row r="211" customFormat="false" ht="12.75" hidden="false" customHeight="false" outlineLevel="0" collapsed="false">
      <c r="A211" s="93"/>
      <c r="B211" s="94"/>
      <c r="C211" s="95"/>
      <c r="D211" s="96"/>
      <c r="E211" s="96"/>
      <c r="F211" s="97"/>
      <c r="G211" s="97"/>
      <c r="H211" s="95"/>
      <c r="I211" s="97"/>
      <c r="J211" s="95"/>
      <c r="K211" s="98"/>
      <c r="L211" s="95"/>
      <c r="M211" s="99"/>
      <c r="N211" s="100"/>
      <c r="O211" s="100"/>
      <c r="P211" s="95"/>
      <c r="Q211" s="95"/>
      <c r="R211" s="100"/>
      <c r="S211" s="8"/>
      <c r="T211" s="87"/>
      <c r="U211" s="87"/>
      <c r="V211" s="88"/>
      <c r="W211" s="88"/>
      <c r="X211" s="89"/>
      <c r="Y211" s="90"/>
    </row>
    <row r="212" customFormat="false" ht="12.75" hidden="false" customHeight="false" outlineLevel="0" collapsed="false">
      <c r="A212" s="93"/>
      <c r="B212" s="94"/>
      <c r="C212" s="95"/>
      <c r="D212" s="96"/>
      <c r="E212" s="96"/>
      <c r="F212" s="97"/>
      <c r="G212" s="97"/>
      <c r="H212" s="95"/>
      <c r="I212" s="97"/>
      <c r="J212" s="95"/>
      <c r="K212" s="98"/>
      <c r="L212" s="95"/>
      <c r="M212" s="99"/>
      <c r="N212" s="100"/>
      <c r="O212" s="100"/>
      <c r="P212" s="95"/>
      <c r="Q212" s="95"/>
      <c r="R212" s="100"/>
      <c r="S212" s="8"/>
      <c r="T212" s="87"/>
      <c r="U212" s="87"/>
      <c r="V212" s="88"/>
      <c r="W212" s="88"/>
      <c r="X212" s="89"/>
      <c r="Y212" s="90"/>
    </row>
    <row r="213" customFormat="false" ht="12.75" hidden="false" customHeight="false" outlineLevel="0" collapsed="false">
      <c r="A213" s="93"/>
      <c r="B213" s="94"/>
      <c r="C213" s="95"/>
      <c r="D213" s="96"/>
      <c r="E213" s="96"/>
      <c r="F213" s="97"/>
      <c r="G213" s="97"/>
      <c r="H213" s="95"/>
      <c r="I213" s="97"/>
      <c r="J213" s="95"/>
      <c r="K213" s="98"/>
      <c r="L213" s="95"/>
      <c r="M213" s="99"/>
      <c r="N213" s="100"/>
      <c r="O213" s="100"/>
      <c r="P213" s="95"/>
      <c r="Q213" s="95"/>
      <c r="R213" s="100"/>
      <c r="S213" s="8"/>
      <c r="T213" s="87"/>
      <c r="U213" s="87"/>
      <c r="V213" s="88"/>
      <c r="W213" s="88"/>
      <c r="X213" s="89"/>
      <c r="Y213" s="90"/>
    </row>
    <row r="214" customFormat="false" ht="12.75" hidden="false" customHeight="false" outlineLevel="0" collapsed="false">
      <c r="A214" s="93"/>
      <c r="B214" s="94"/>
      <c r="C214" s="95"/>
      <c r="D214" s="96"/>
      <c r="E214" s="96"/>
      <c r="F214" s="97"/>
      <c r="G214" s="97"/>
      <c r="H214" s="95"/>
      <c r="I214" s="97"/>
      <c r="J214" s="95"/>
      <c r="K214" s="98"/>
      <c r="L214" s="95"/>
      <c r="M214" s="99"/>
      <c r="N214" s="100"/>
      <c r="O214" s="100"/>
      <c r="P214" s="95"/>
      <c r="Q214" s="95"/>
      <c r="R214" s="100"/>
      <c r="S214" s="8"/>
      <c r="T214" s="87"/>
      <c r="U214" s="87"/>
      <c r="V214" s="88"/>
      <c r="W214" s="88"/>
      <c r="X214" s="89"/>
      <c r="Y214" s="90"/>
    </row>
    <row r="215" customFormat="false" ht="12.75" hidden="false" customHeight="false" outlineLevel="0" collapsed="false">
      <c r="A215" s="93"/>
      <c r="B215" s="94"/>
      <c r="C215" s="95"/>
      <c r="D215" s="96"/>
      <c r="E215" s="96"/>
      <c r="F215" s="97"/>
      <c r="G215" s="97"/>
      <c r="H215" s="95"/>
      <c r="I215" s="97"/>
      <c r="J215" s="95"/>
      <c r="K215" s="98"/>
      <c r="L215" s="95"/>
      <c r="M215" s="99"/>
      <c r="N215" s="100"/>
      <c r="O215" s="100"/>
      <c r="P215" s="95"/>
      <c r="Q215" s="95"/>
      <c r="R215" s="100"/>
      <c r="S215" s="8"/>
      <c r="T215" s="87"/>
      <c r="U215" s="87"/>
      <c r="V215" s="88"/>
      <c r="W215" s="88"/>
      <c r="X215" s="89"/>
      <c r="Y215" s="90"/>
    </row>
    <row r="216" customFormat="false" ht="12.75" hidden="false" customHeight="false" outlineLevel="0" collapsed="false">
      <c r="A216" s="93"/>
      <c r="B216" s="94"/>
      <c r="C216" s="95"/>
      <c r="D216" s="96"/>
      <c r="E216" s="96"/>
      <c r="F216" s="97"/>
      <c r="G216" s="97"/>
      <c r="H216" s="95"/>
      <c r="I216" s="97"/>
      <c r="J216" s="95"/>
      <c r="K216" s="98"/>
      <c r="L216" s="95"/>
      <c r="M216" s="99"/>
      <c r="N216" s="100"/>
      <c r="O216" s="100"/>
      <c r="P216" s="95"/>
      <c r="Q216" s="95"/>
      <c r="R216" s="100"/>
      <c r="S216" s="8"/>
      <c r="T216" s="87"/>
      <c r="U216" s="87"/>
      <c r="V216" s="88"/>
      <c r="W216" s="88"/>
      <c r="X216" s="89"/>
      <c r="Y216" s="90"/>
    </row>
    <row r="217" customFormat="false" ht="12.75" hidden="false" customHeight="false" outlineLevel="0" collapsed="false">
      <c r="A217" s="93"/>
      <c r="B217" s="94"/>
      <c r="C217" s="95"/>
      <c r="D217" s="96"/>
      <c r="E217" s="96"/>
      <c r="F217" s="97"/>
      <c r="G217" s="97"/>
      <c r="H217" s="95"/>
      <c r="I217" s="97"/>
      <c r="J217" s="95"/>
      <c r="K217" s="98"/>
      <c r="L217" s="95"/>
      <c r="M217" s="99"/>
      <c r="N217" s="100"/>
      <c r="O217" s="100"/>
      <c r="P217" s="95"/>
      <c r="Q217" s="95"/>
      <c r="R217" s="100"/>
      <c r="S217" s="8"/>
      <c r="T217" s="87"/>
      <c r="U217" s="87"/>
      <c r="V217" s="88"/>
      <c r="W217" s="88"/>
      <c r="X217" s="89"/>
      <c r="Y217" s="90"/>
    </row>
    <row r="218" customFormat="false" ht="12.75" hidden="false" customHeight="false" outlineLevel="0" collapsed="false">
      <c r="A218" s="93"/>
      <c r="B218" s="94"/>
      <c r="C218" s="95"/>
      <c r="D218" s="96"/>
      <c r="E218" s="96"/>
      <c r="F218" s="97"/>
      <c r="G218" s="97"/>
      <c r="H218" s="95"/>
      <c r="I218" s="97"/>
      <c r="J218" s="95"/>
      <c r="K218" s="98"/>
      <c r="L218" s="95"/>
      <c r="M218" s="99"/>
      <c r="N218" s="100"/>
      <c r="O218" s="100"/>
      <c r="P218" s="95"/>
      <c r="Q218" s="95"/>
      <c r="R218" s="100"/>
      <c r="S218" s="8"/>
      <c r="T218" s="87"/>
      <c r="U218" s="87"/>
      <c r="V218" s="88"/>
      <c r="W218" s="88"/>
      <c r="X218" s="89"/>
      <c r="Y218" s="90"/>
    </row>
    <row r="219" customFormat="false" ht="12.75" hidden="false" customHeight="false" outlineLevel="0" collapsed="false">
      <c r="A219" s="93"/>
      <c r="B219" s="94"/>
      <c r="C219" s="95"/>
      <c r="D219" s="96"/>
      <c r="E219" s="96"/>
      <c r="F219" s="97"/>
      <c r="G219" s="97"/>
      <c r="H219" s="95"/>
      <c r="I219" s="97"/>
      <c r="J219" s="95"/>
      <c r="K219" s="98"/>
      <c r="L219" s="95"/>
      <c r="M219" s="99"/>
      <c r="N219" s="100"/>
      <c r="O219" s="100"/>
      <c r="P219" s="95"/>
      <c r="Q219" s="95"/>
      <c r="R219" s="100"/>
      <c r="S219" s="8"/>
      <c r="T219" s="87"/>
      <c r="U219" s="87"/>
      <c r="V219" s="88"/>
      <c r="W219" s="88"/>
      <c r="X219" s="89"/>
      <c r="Y219" s="90"/>
    </row>
    <row r="220" customFormat="false" ht="12.75" hidden="false" customHeight="false" outlineLevel="0" collapsed="false">
      <c r="A220" s="93"/>
      <c r="B220" s="94"/>
      <c r="C220" s="95"/>
      <c r="D220" s="96"/>
      <c r="E220" s="96"/>
      <c r="F220" s="97"/>
      <c r="G220" s="97"/>
      <c r="H220" s="95"/>
      <c r="I220" s="97"/>
      <c r="J220" s="95"/>
      <c r="K220" s="98"/>
      <c r="L220" s="95"/>
      <c r="M220" s="99"/>
      <c r="N220" s="100"/>
      <c r="O220" s="100"/>
      <c r="P220" s="95"/>
      <c r="Q220" s="95"/>
      <c r="R220" s="100"/>
      <c r="S220" s="8"/>
      <c r="T220" s="87"/>
      <c r="U220" s="87"/>
      <c r="V220" s="88"/>
      <c r="W220" s="88"/>
      <c r="X220" s="89"/>
      <c r="Y220" s="90"/>
    </row>
    <row r="221" customFormat="false" ht="12.75" hidden="false" customHeight="false" outlineLevel="0" collapsed="false">
      <c r="A221" s="93"/>
      <c r="B221" s="94"/>
      <c r="C221" s="95"/>
      <c r="D221" s="96"/>
      <c r="E221" s="96"/>
      <c r="F221" s="97"/>
      <c r="G221" s="97"/>
      <c r="H221" s="95"/>
      <c r="I221" s="97"/>
      <c r="J221" s="95"/>
      <c r="K221" s="98"/>
      <c r="L221" s="95"/>
      <c r="M221" s="99"/>
      <c r="N221" s="100"/>
      <c r="O221" s="100"/>
      <c r="P221" s="95"/>
      <c r="Q221" s="95"/>
      <c r="R221" s="100"/>
      <c r="S221" s="8"/>
      <c r="T221" s="87"/>
      <c r="U221" s="87"/>
      <c r="V221" s="88"/>
      <c r="W221" s="88"/>
      <c r="X221" s="89"/>
      <c r="Y221" s="90"/>
    </row>
    <row r="222" customFormat="false" ht="12.75" hidden="false" customHeight="false" outlineLevel="0" collapsed="false">
      <c r="A222" s="93"/>
      <c r="B222" s="94"/>
      <c r="C222" s="95"/>
      <c r="D222" s="96"/>
      <c r="E222" s="96"/>
      <c r="F222" s="97"/>
      <c r="G222" s="97"/>
      <c r="H222" s="95"/>
      <c r="I222" s="97"/>
      <c r="J222" s="95"/>
      <c r="K222" s="98"/>
      <c r="L222" s="95"/>
      <c r="M222" s="99"/>
      <c r="N222" s="100"/>
      <c r="O222" s="100"/>
      <c r="P222" s="95"/>
      <c r="Q222" s="95"/>
      <c r="R222" s="100"/>
      <c r="S222" s="8"/>
      <c r="T222" s="87"/>
      <c r="U222" s="87"/>
      <c r="V222" s="88"/>
      <c r="W222" s="88"/>
      <c r="X222" s="89"/>
      <c r="Y222" s="90"/>
    </row>
    <row r="223" customFormat="false" ht="12.75" hidden="false" customHeight="false" outlineLevel="0" collapsed="false">
      <c r="A223" s="93"/>
      <c r="B223" s="94"/>
      <c r="C223" s="95"/>
      <c r="D223" s="96"/>
      <c r="E223" s="96"/>
      <c r="F223" s="97"/>
      <c r="G223" s="97"/>
      <c r="H223" s="95"/>
      <c r="I223" s="97"/>
      <c r="J223" s="95"/>
      <c r="K223" s="98"/>
      <c r="L223" s="95"/>
      <c r="M223" s="99"/>
      <c r="N223" s="100"/>
      <c r="O223" s="100"/>
      <c r="P223" s="95"/>
      <c r="Q223" s="95"/>
      <c r="R223" s="100"/>
      <c r="S223" s="8"/>
      <c r="T223" s="87"/>
      <c r="U223" s="87"/>
      <c r="V223" s="88"/>
      <c r="W223" s="88"/>
      <c r="X223" s="89"/>
      <c r="Y223" s="90"/>
    </row>
    <row r="224" customFormat="false" ht="12.75" hidden="false" customHeight="false" outlineLevel="0" collapsed="false">
      <c r="A224" s="93"/>
      <c r="B224" s="94"/>
      <c r="C224" s="95"/>
      <c r="D224" s="96"/>
      <c r="E224" s="96"/>
      <c r="F224" s="97"/>
      <c r="G224" s="97"/>
      <c r="H224" s="95"/>
      <c r="I224" s="97"/>
      <c r="J224" s="95"/>
      <c r="K224" s="98"/>
      <c r="L224" s="95"/>
      <c r="M224" s="99"/>
      <c r="N224" s="100"/>
      <c r="O224" s="100"/>
      <c r="P224" s="95"/>
      <c r="Q224" s="95"/>
      <c r="R224" s="100"/>
      <c r="S224" s="8"/>
      <c r="T224" s="87"/>
      <c r="U224" s="87"/>
      <c r="V224" s="88"/>
      <c r="W224" s="88"/>
      <c r="X224" s="89"/>
      <c r="Y224" s="90"/>
    </row>
    <row r="225" customFormat="false" ht="12.75" hidden="false" customHeight="false" outlineLevel="0" collapsed="false">
      <c r="A225" s="93"/>
      <c r="B225" s="94"/>
      <c r="C225" s="95"/>
      <c r="D225" s="96"/>
      <c r="E225" s="96"/>
      <c r="F225" s="97"/>
      <c r="G225" s="97"/>
      <c r="H225" s="95"/>
      <c r="I225" s="97"/>
      <c r="J225" s="95"/>
      <c r="K225" s="98"/>
      <c r="L225" s="95"/>
      <c r="M225" s="99"/>
      <c r="N225" s="100"/>
      <c r="O225" s="100"/>
      <c r="P225" s="95"/>
      <c r="Q225" s="95"/>
      <c r="R225" s="100"/>
      <c r="S225" s="8"/>
      <c r="T225" s="87"/>
      <c r="U225" s="87"/>
      <c r="V225" s="88"/>
      <c r="W225" s="88"/>
      <c r="X225" s="89"/>
      <c r="Y225" s="90"/>
    </row>
    <row r="226" customFormat="false" ht="12.75" hidden="false" customHeight="false" outlineLevel="0" collapsed="false">
      <c r="A226" s="93"/>
      <c r="B226" s="94"/>
      <c r="C226" s="95"/>
      <c r="D226" s="96"/>
      <c r="E226" s="96"/>
      <c r="F226" s="97"/>
      <c r="G226" s="97"/>
      <c r="H226" s="95"/>
      <c r="I226" s="97"/>
      <c r="J226" s="95"/>
      <c r="K226" s="98"/>
      <c r="L226" s="95"/>
      <c r="M226" s="99"/>
      <c r="N226" s="100"/>
      <c r="O226" s="100"/>
      <c r="P226" s="95"/>
      <c r="Q226" s="95"/>
      <c r="R226" s="100"/>
      <c r="S226" s="8"/>
      <c r="T226" s="87"/>
      <c r="U226" s="87"/>
      <c r="V226" s="88"/>
      <c r="W226" s="88"/>
      <c r="X226" s="89"/>
      <c r="Y226" s="90"/>
    </row>
    <row r="227" customFormat="false" ht="12.75" hidden="false" customHeight="false" outlineLevel="0" collapsed="false">
      <c r="A227" s="93"/>
      <c r="B227" s="94"/>
      <c r="C227" s="95"/>
      <c r="D227" s="96"/>
      <c r="E227" s="96"/>
      <c r="F227" s="97"/>
      <c r="G227" s="97"/>
      <c r="H227" s="95"/>
      <c r="I227" s="97"/>
      <c r="J227" s="95"/>
      <c r="K227" s="98"/>
      <c r="L227" s="95"/>
      <c r="M227" s="99"/>
      <c r="N227" s="100"/>
      <c r="O227" s="100"/>
      <c r="P227" s="95"/>
      <c r="Q227" s="95"/>
      <c r="R227" s="100"/>
      <c r="S227" s="8"/>
      <c r="T227" s="87"/>
      <c r="U227" s="87"/>
      <c r="V227" s="88"/>
      <c r="W227" s="88"/>
      <c r="X227" s="89"/>
      <c r="Y227" s="90"/>
    </row>
    <row r="228" customFormat="false" ht="12.75" hidden="false" customHeight="false" outlineLevel="0" collapsed="false">
      <c r="A228" s="93"/>
      <c r="B228" s="94"/>
      <c r="C228" s="95"/>
      <c r="D228" s="96"/>
      <c r="E228" s="96"/>
      <c r="F228" s="97"/>
      <c r="G228" s="97"/>
      <c r="H228" s="95"/>
      <c r="I228" s="97"/>
      <c r="J228" s="95"/>
      <c r="K228" s="98"/>
      <c r="L228" s="95"/>
      <c r="M228" s="99"/>
      <c r="N228" s="100"/>
      <c r="O228" s="100"/>
      <c r="P228" s="95"/>
      <c r="Q228" s="95"/>
      <c r="R228" s="100"/>
      <c r="S228" s="8"/>
      <c r="T228" s="87"/>
      <c r="U228" s="87"/>
      <c r="V228" s="88"/>
      <c r="W228" s="88"/>
      <c r="X228" s="89"/>
      <c r="Y228" s="90"/>
    </row>
    <row r="229" customFormat="false" ht="12.75" hidden="false" customHeight="false" outlineLevel="0" collapsed="false">
      <c r="A229" s="93"/>
      <c r="B229" s="94"/>
      <c r="C229" s="95"/>
      <c r="D229" s="96"/>
      <c r="E229" s="96"/>
      <c r="F229" s="97"/>
      <c r="G229" s="97"/>
      <c r="H229" s="95"/>
      <c r="I229" s="97"/>
      <c r="J229" s="95"/>
      <c r="K229" s="98"/>
      <c r="L229" s="95"/>
      <c r="M229" s="99"/>
      <c r="N229" s="100"/>
      <c r="O229" s="100"/>
      <c r="P229" s="95"/>
      <c r="Q229" s="95"/>
      <c r="R229" s="100"/>
      <c r="S229" s="8"/>
      <c r="T229" s="87"/>
      <c r="U229" s="87"/>
      <c r="V229" s="88"/>
      <c r="W229" s="88"/>
      <c r="X229" s="89"/>
      <c r="Y229" s="90"/>
    </row>
    <row r="230" customFormat="false" ht="12.75" hidden="false" customHeight="false" outlineLevel="0" collapsed="false">
      <c r="A230" s="93"/>
      <c r="B230" s="94"/>
      <c r="C230" s="95"/>
      <c r="D230" s="96"/>
      <c r="E230" s="96"/>
      <c r="F230" s="97"/>
      <c r="G230" s="97"/>
      <c r="H230" s="95"/>
      <c r="I230" s="97"/>
      <c r="J230" s="95"/>
      <c r="K230" s="98"/>
      <c r="L230" s="95"/>
      <c r="M230" s="99"/>
      <c r="N230" s="100"/>
      <c r="O230" s="100"/>
      <c r="P230" s="95"/>
      <c r="Q230" s="95"/>
      <c r="R230" s="100"/>
      <c r="S230" s="8"/>
      <c r="T230" s="87"/>
      <c r="U230" s="87"/>
      <c r="V230" s="88"/>
      <c r="W230" s="88"/>
      <c r="X230" s="89"/>
      <c r="Y230" s="90"/>
    </row>
    <row r="231" customFormat="false" ht="12.75" hidden="false" customHeight="false" outlineLevel="0" collapsed="false">
      <c r="A231" s="93"/>
      <c r="B231" s="94"/>
      <c r="C231" s="95"/>
      <c r="D231" s="96"/>
      <c r="E231" s="96"/>
      <c r="F231" s="97"/>
      <c r="G231" s="97"/>
      <c r="H231" s="95"/>
      <c r="I231" s="97"/>
      <c r="J231" s="95"/>
      <c r="K231" s="98"/>
      <c r="L231" s="95"/>
      <c r="M231" s="99"/>
      <c r="N231" s="100"/>
      <c r="O231" s="100"/>
      <c r="P231" s="95"/>
      <c r="Q231" s="95"/>
      <c r="R231" s="100"/>
      <c r="S231" s="8"/>
      <c r="T231" s="87"/>
      <c r="U231" s="87"/>
      <c r="V231" s="88"/>
      <c r="W231" s="88"/>
      <c r="X231" s="89"/>
      <c r="Y231" s="90"/>
    </row>
    <row r="232" customFormat="false" ht="12.75" hidden="false" customHeight="false" outlineLevel="0" collapsed="false">
      <c r="A232" s="112"/>
      <c r="D232" s="113"/>
      <c r="E232" s="113"/>
      <c r="R232" s="12"/>
      <c r="S232" s="8"/>
      <c r="T232" s="87"/>
      <c r="U232" s="87"/>
      <c r="V232" s="88"/>
      <c r="W232" s="88"/>
      <c r="X232" s="89"/>
      <c r="Y232" s="90"/>
    </row>
    <row r="233" customFormat="false" ht="12.75" hidden="false" customHeight="false" outlineLevel="0" collapsed="false">
      <c r="A233" s="112"/>
      <c r="D233" s="113"/>
      <c r="E233" s="113"/>
      <c r="R233" s="12"/>
      <c r="S233" s="8"/>
      <c r="T233" s="87"/>
      <c r="U233" s="87"/>
      <c r="V233" s="88"/>
      <c r="W233" s="88"/>
      <c r="X233" s="89"/>
      <c r="Y233" s="90"/>
    </row>
    <row r="234" customFormat="false" ht="12.75" hidden="false" customHeight="false" outlineLevel="0" collapsed="false">
      <c r="A234" s="112"/>
      <c r="D234" s="113"/>
      <c r="E234" s="113"/>
      <c r="R234" s="12"/>
      <c r="S234" s="8"/>
      <c r="T234" s="87"/>
      <c r="U234" s="87"/>
      <c r="V234" s="88"/>
      <c r="W234" s="88"/>
      <c r="X234" s="89"/>
      <c r="Y234" s="90"/>
    </row>
    <row r="235" customFormat="false" ht="12.75" hidden="false" customHeight="false" outlineLevel="0" collapsed="false">
      <c r="A235" s="112"/>
      <c r="D235" s="113"/>
      <c r="E235" s="113"/>
      <c r="R235" s="12"/>
      <c r="S235" s="8"/>
      <c r="T235" s="87"/>
      <c r="U235" s="87"/>
      <c r="V235" s="88"/>
      <c r="W235" s="88"/>
      <c r="X235" s="89"/>
      <c r="Y235" s="90"/>
    </row>
    <row r="236" customFormat="false" ht="12.75" hidden="false" customHeight="false" outlineLevel="0" collapsed="false">
      <c r="A236" s="112"/>
      <c r="D236" s="113"/>
      <c r="E236" s="113"/>
      <c r="R236" s="12"/>
      <c r="S236" s="8"/>
      <c r="T236" s="87"/>
      <c r="U236" s="87"/>
      <c r="V236" s="88"/>
      <c r="W236" s="88"/>
      <c r="X236" s="89"/>
      <c r="Y236" s="90"/>
    </row>
    <row r="237" customFormat="false" ht="12.75" hidden="false" customHeight="false" outlineLevel="0" collapsed="false">
      <c r="A237" s="112"/>
      <c r="D237" s="113"/>
      <c r="E237" s="113"/>
      <c r="R237" s="12"/>
      <c r="S237" s="8"/>
      <c r="T237" s="87"/>
      <c r="U237" s="87"/>
      <c r="V237" s="88"/>
      <c r="W237" s="88"/>
      <c r="X237" s="89"/>
      <c r="Y237" s="90"/>
    </row>
    <row r="238" customFormat="false" ht="12.75" hidden="false" customHeight="false" outlineLevel="0" collapsed="false">
      <c r="A238" s="112"/>
      <c r="D238" s="113"/>
      <c r="E238" s="113"/>
      <c r="R238" s="12"/>
      <c r="S238" s="8"/>
      <c r="T238" s="87"/>
      <c r="U238" s="87"/>
      <c r="V238" s="88"/>
      <c r="W238" s="88"/>
      <c r="X238" s="89"/>
      <c r="Y238" s="90"/>
    </row>
    <row r="239" customFormat="false" ht="12.75" hidden="false" customHeight="false" outlineLevel="0" collapsed="false">
      <c r="A239" s="112"/>
      <c r="D239" s="113"/>
      <c r="E239" s="113"/>
      <c r="R239" s="12"/>
      <c r="S239" s="8"/>
      <c r="T239" s="87"/>
      <c r="U239" s="87"/>
      <c r="V239" s="88"/>
      <c r="W239" s="88"/>
      <c r="X239" s="89"/>
      <c r="Y239" s="90"/>
    </row>
    <row r="240" customFormat="false" ht="12.75" hidden="false" customHeight="false" outlineLevel="0" collapsed="false">
      <c r="A240" s="112"/>
      <c r="D240" s="113"/>
      <c r="E240" s="113"/>
      <c r="R240" s="12"/>
      <c r="S240" s="8"/>
      <c r="T240" s="87"/>
      <c r="U240" s="87"/>
      <c r="V240" s="88"/>
      <c r="W240" s="88"/>
      <c r="X240" s="89"/>
      <c r="Y240" s="90"/>
    </row>
    <row r="241" customFormat="false" ht="12.75" hidden="false" customHeight="false" outlineLevel="0" collapsed="false">
      <c r="A241" s="112"/>
      <c r="D241" s="113"/>
      <c r="E241" s="113"/>
      <c r="R241" s="12"/>
      <c r="S241" s="8"/>
      <c r="T241" s="87"/>
      <c r="U241" s="87"/>
      <c r="V241" s="88"/>
      <c r="W241" s="88"/>
      <c r="X241" s="89"/>
      <c r="Y241" s="90"/>
    </row>
    <row r="242" customFormat="false" ht="12.75" hidden="false" customHeight="false" outlineLevel="0" collapsed="false">
      <c r="A242" s="112"/>
      <c r="D242" s="113"/>
      <c r="E242" s="113"/>
      <c r="R242" s="12"/>
      <c r="S242" s="8"/>
      <c r="T242" s="87"/>
      <c r="U242" s="87"/>
      <c r="V242" s="88"/>
      <c r="W242" s="88"/>
      <c r="X242" s="89"/>
      <c r="Y242" s="90"/>
    </row>
    <row r="243" customFormat="false" ht="12.75" hidden="false" customHeight="false" outlineLevel="0" collapsed="false">
      <c r="A243" s="112"/>
      <c r="D243" s="113"/>
      <c r="E243" s="113"/>
      <c r="R243" s="12"/>
      <c r="S243" s="8"/>
      <c r="T243" s="87"/>
      <c r="U243" s="87"/>
      <c r="V243" s="88"/>
      <c r="W243" s="88"/>
      <c r="X243" s="89"/>
      <c r="Y243" s="90"/>
    </row>
    <row r="244" customFormat="false" ht="12.75" hidden="false" customHeight="false" outlineLevel="0" collapsed="false">
      <c r="A244" s="112"/>
      <c r="D244" s="113"/>
      <c r="E244" s="113"/>
      <c r="R244" s="12"/>
      <c r="S244" s="8"/>
      <c r="T244" s="87"/>
      <c r="U244" s="87"/>
      <c r="V244" s="88"/>
      <c r="W244" s="88"/>
      <c r="X244" s="89"/>
      <c r="Y244" s="90"/>
    </row>
    <row r="245" customFormat="false" ht="12.75" hidden="false" customHeight="false" outlineLevel="0" collapsed="false">
      <c r="A245" s="112"/>
      <c r="D245" s="113"/>
      <c r="E245" s="113"/>
      <c r="R245" s="12"/>
      <c r="S245" s="8"/>
      <c r="T245" s="87"/>
      <c r="U245" s="87"/>
      <c r="V245" s="88"/>
      <c r="W245" s="88"/>
      <c r="X245" s="89"/>
      <c r="Y245" s="90"/>
    </row>
    <row r="246" customFormat="false" ht="12.75" hidden="false" customHeight="false" outlineLevel="0" collapsed="false">
      <c r="A246" s="112"/>
      <c r="D246" s="113"/>
      <c r="E246" s="113"/>
      <c r="R246" s="12"/>
      <c r="S246" s="8"/>
      <c r="T246" s="87"/>
      <c r="U246" s="87"/>
      <c r="V246" s="88"/>
      <c r="W246" s="88"/>
      <c r="X246" s="89"/>
      <c r="Y246" s="90"/>
    </row>
    <row r="247" customFormat="false" ht="12.75" hidden="false" customHeight="false" outlineLevel="0" collapsed="false">
      <c r="A247" s="112"/>
      <c r="D247" s="113"/>
      <c r="E247" s="113"/>
      <c r="R247" s="12"/>
      <c r="S247" s="8"/>
      <c r="T247" s="87"/>
      <c r="U247" s="87"/>
      <c r="V247" s="88"/>
      <c r="W247" s="88"/>
      <c r="X247" s="89"/>
      <c r="Y247" s="90"/>
    </row>
    <row r="248" customFormat="false" ht="12.75" hidden="false" customHeight="false" outlineLevel="0" collapsed="false">
      <c r="A248" s="112"/>
      <c r="D248" s="113"/>
      <c r="E248" s="113"/>
      <c r="R248" s="12"/>
      <c r="S248" s="8"/>
      <c r="T248" s="87"/>
      <c r="U248" s="87"/>
      <c r="V248" s="88"/>
      <c r="W248" s="88"/>
      <c r="X248" s="89"/>
      <c r="Y248" s="90"/>
    </row>
    <row r="249" customFormat="false" ht="12.75" hidden="false" customHeight="false" outlineLevel="0" collapsed="false">
      <c r="A249" s="112"/>
      <c r="D249" s="113"/>
      <c r="E249" s="113"/>
      <c r="R249" s="12"/>
      <c r="S249" s="8"/>
      <c r="T249" s="87"/>
      <c r="U249" s="87"/>
      <c r="V249" s="88"/>
      <c r="W249" s="88"/>
      <c r="X249" s="89"/>
      <c r="Y249" s="90"/>
    </row>
    <row r="250" customFormat="false" ht="12.75" hidden="false" customHeight="false" outlineLevel="0" collapsed="false">
      <c r="A250" s="112"/>
      <c r="D250" s="113"/>
      <c r="E250" s="113"/>
      <c r="R250" s="12"/>
      <c r="S250" s="8"/>
      <c r="T250" s="87"/>
      <c r="U250" s="87"/>
      <c r="V250" s="88"/>
      <c r="W250" s="88"/>
      <c r="X250" s="89"/>
      <c r="Y250" s="90"/>
    </row>
    <row r="251" customFormat="false" ht="12.75" hidden="false" customHeight="false" outlineLevel="0" collapsed="false">
      <c r="A251" s="112"/>
      <c r="D251" s="113"/>
      <c r="E251" s="113"/>
      <c r="R251" s="12"/>
      <c r="S251" s="8"/>
      <c r="T251" s="87"/>
      <c r="U251" s="87"/>
      <c r="V251" s="88"/>
      <c r="W251" s="88"/>
      <c r="X251" s="89"/>
      <c r="Y251" s="90"/>
    </row>
    <row r="252" customFormat="false" ht="12.75" hidden="false" customHeight="false" outlineLevel="0" collapsed="false">
      <c r="A252" s="112"/>
      <c r="D252" s="113"/>
      <c r="E252" s="113"/>
      <c r="R252" s="12"/>
      <c r="S252" s="8"/>
      <c r="T252" s="87"/>
      <c r="U252" s="87"/>
      <c r="V252" s="88"/>
      <c r="W252" s="88"/>
      <c r="X252" s="89"/>
      <c r="Y252" s="90"/>
    </row>
    <row r="253" customFormat="false" ht="12.75" hidden="false" customHeight="false" outlineLevel="0" collapsed="false">
      <c r="A253" s="112"/>
      <c r="D253" s="113"/>
      <c r="E253" s="113"/>
      <c r="R253" s="12"/>
      <c r="S253" s="8"/>
      <c r="T253" s="87"/>
      <c r="U253" s="87"/>
      <c r="V253" s="88"/>
      <c r="W253" s="88"/>
      <c r="X253" s="89"/>
      <c r="Y253" s="90"/>
    </row>
    <row r="254" customFormat="false" ht="12.75" hidden="false" customHeight="false" outlineLevel="0" collapsed="false">
      <c r="A254" s="112"/>
      <c r="D254" s="113"/>
      <c r="E254" s="113"/>
      <c r="R254" s="12"/>
      <c r="S254" s="8"/>
      <c r="T254" s="87"/>
      <c r="U254" s="87"/>
      <c r="V254" s="88"/>
      <c r="W254" s="88"/>
      <c r="X254" s="89"/>
      <c r="Y254" s="90"/>
    </row>
    <row r="255" customFormat="false" ht="12.75" hidden="false" customHeight="false" outlineLevel="0" collapsed="false">
      <c r="A255" s="112"/>
      <c r="D255" s="113"/>
      <c r="E255" s="113"/>
      <c r="R255" s="12"/>
      <c r="S255" s="8"/>
      <c r="T255" s="87"/>
      <c r="U255" s="87"/>
      <c r="V255" s="88"/>
      <c r="W255" s="88"/>
      <c r="X255" s="89"/>
      <c r="Y255" s="90"/>
    </row>
    <row r="256" customFormat="false" ht="12.75" hidden="false" customHeight="false" outlineLevel="0" collapsed="false">
      <c r="A256" s="112"/>
      <c r="D256" s="113"/>
      <c r="E256" s="113"/>
      <c r="R256" s="12"/>
      <c r="S256" s="8"/>
      <c r="T256" s="87"/>
      <c r="U256" s="87"/>
      <c r="V256" s="88"/>
      <c r="W256" s="88"/>
      <c r="X256" s="89"/>
      <c r="Y256" s="90"/>
    </row>
    <row r="257" customFormat="false" ht="12.75" hidden="false" customHeight="false" outlineLevel="0" collapsed="false">
      <c r="A257" s="112"/>
      <c r="D257" s="113"/>
      <c r="E257" s="113"/>
      <c r="R257" s="12"/>
      <c r="S257" s="8"/>
      <c r="T257" s="87"/>
      <c r="U257" s="87"/>
      <c r="V257" s="88"/>
      <c r="W257" s="88"/>
      <c r="X257" s="89"/>
      <c r="Y257" s="90"/>
    </row>
    <row r="258" customFormat="false" ht="12.75" hidden="false" customHeight="false" outlineLevel="0" collapsed="false">
      <c r="A258" s="112"/>
      <c r="D258" s="113"/>
      <c r="E258" s="113"/>
      <c r="R258" s="12"/>
      <c r="S258" s="8"/>
      <c r="T258" s="87"/>
      <c r="U258" s="87"/>
      <c r="V258" s="88"/>
      <c r="W258" s="88"/>
      <c r="X258" s="89"/>
      <c r="Y258" s="90"/>
    </row>
    <row r="259" customFormat="false" ht="12.75" hidden="false" customHeight="false" outlineLevel="0" collapsed="false">
      <c r="A259" s="112"/>
      <c r="D259" s="113"/>
      <c r="E259" s="113"/>
      <c r="R259" s="12"/>
      <c r="S259" s="8"/>
      <c r="T259" s="87"/>
      <c r="U259" s="87"/>
      <c r="V259" s="88"/>
      <c r="W259" s="88"/>
      <c r="X259" s="89"/>
      <c r="Y259" s="90"/>
    </row>
    <row r="260" customFormat="false" ht="12.75" hidden="false" customHeight="false" outlineLevel="0" collapsed="false">
      <c r="A260" s="112"/>
      <c r="D260" s="113"/>
      <c r="E260" s="113"/>
      <c r="R260" s="12"/>
      <c r="S260" s="8"/>
      <c r="T260" s="87"/>
      <c r="U260" s="87"/>
      <c r="V260" s="88"/>
      <c r="W260" s="88"/>
      <c r="X260" s="89"/>
      <c r="Y260" s="90"/>
    </row>
    <row r="261" customFormat="false" ht="12.75" hidden="false" customHeight="false" outlineLevel="0" collapsed="false">
      <c r="A261" s="112"/>
      <c r="D261" s="113"/>
      <c r="E261" s="113"/>
      <c r="R261" s="12"/>
      <c r="S261" s="8"/>
      <c r="T261" s="87"/>
      <c r="U261" s="87"/>
      <c r="V261" s="88"/>
      <c r="W261" s="88"/>
      <c r="X261" s="89"/>
      <c r="Y261" s="90"/>
    </row>
    <row r="262" customFormat="false" ht="12.75" hidden="false" customHeight="false" outlineLevel="0" collapsed="false">
      <c r="A262" s="112"/>
      <c r="D262" s="113"/>
      <c r="E262" s="113"/>
      <c r="R262" s="12"/>
      <c r="S262" s="8"/>
      <c r="T262" s="87"/>
      <c r="U262" s="87"/>
      <c r="V262" s="88"/>
      <c r="W262" s="88"/>
      <c r="X262" s="89"/>
      <c r="Y262" s="90"/>
    </row>
    <row r="263" customFormat="false" ht="12.75" hidden="false" customHeight="false" outlineLevel="0" collapsed="false">
      <c r="A263" s="112"/>
      <c r="D263" s="113"/>
      <c r="E263" s="113"/>
      <c r="R263" s="12"/>
      <c r="S263" s="8"/>
      <c r="T263" s="87"/>
      <c r="U263" s="87"/>
      <c r="V263" s="88"/>
      <c r="W263" s="88"/>
      <c r="X263" s="89"/>
      <c r="Y263" s="90"/>
    </row>
    <row r="264" customFormat="false" ht="12.75" hidden="false" customHeight="false" outlineLevel="0" collapsed="false">
      <c r="A264" s="112"/>
      <c r="D264" s="113"/>
      <c r="E264" s="113"/>
      <c r="R264" s="12"/>
      <c r="S264" s="8"/>
      <c r="T264" s="87"/>
      <c r="U264" s="87"/>
      <c r="V264" s="88"/>
      <c r="W264" s="88"/>
      <c r="X264" s="89"/>
      <c r="Y264" s="90"/>
    </row>
    <row r="265" customFormat="false" ht="12.75" hidden="false" customHeight="false" outlineLevel="0" collapsed="false">
      <c r="A265" s="112"/>
      <c r="D265" s="113"/>
      <c r="E265" s="113"/>
      <c r="R265" s="12"/>
      <c r="S265" s="8"/>
      <c r="T265" s="87"/>
      <c r="U265" s="87"/>
      <c r="V265" s="88"/>
      <c r="W265" s="88"/>
      <c r="X265" s="89"/>
      <c r="Y265" s="90"/>
    </row>
    <row r="266" customFormat="false" ht="12.75" hidden="false" customHeight="false" outlineLevel="0" collapsed="false">
      <c r="A266" s="112"/>
      <c r="D266" s="113"/>
      <c r="E266" s="113"/>
      <c r="R266" s="12"/>
      <c r="S266" s="8"/>
      <c r="T266" s="87"/>
      <c r="U266" s="87"/>
      <c r="V266" s="88"/>
      <c r="W266" s="88"/>
      <c r="X266" s="89"/>
      <c r="Y266" s="90"/>
    </row>
    <row r="267" customFormat="false" ht="12.75" hidden="false" customHeight="false" outlineLevel="0" collapsed="false">
      <c r="A267" s="112"/>
      <c r="D267" s="113"/>
      <c r="E267" s="113"/>
      <c r="R267" s="12"/>
      <c r="S267" s="8"/>
      <c r="T267" s="87"/>
      <c r="U267" s="87"/>
      <c r="V267" s="88"/>
      <c r="W267" s="88"/>
      <c r="X267" s="89"/>
      <c r="Y267" s="90"/>
    </row>
    <row r="268" customFormat="false" ht="12.75" hidden="false" customHeight="false" outlineLevel="0" collapsed="false">
      <c r="A268" s="112"/>
      <c r="D268" s="113"/>
      <c r="E268" s="113"/>
      <c r="R268" s="12"/>
      <c r="S268" s="8"/>
      <c r="T268" s="87"/>
      <c r="U268" s="87"/>
      <c r="V268" s="88"/>
      <c r="W268" s="88"/>
      <c r="X268" s="89"/>
      <c r="Y268" s="90"/>
    </row>
    <row r="269" customFormat="false" ht="12.75" hidden="false" customHeight="false" outlineLevel="0" collapsed="false">
      <c r="A269" s="112"/>
      <c r="D269" s="113"/>
      <c r="E269" s="113"/>
      <c r="R269" s="12"/>
      <c r="S269" s="8"/>
      <c r="T269" s="87"/>
      <c r="U269" s="87"/>
      <c r="V269" s="88"/>
      <c r="W269" s="88"/>
      <c r="X269" s="89"/>
      <c r="Y269" s="90"/>
    </row>
    <row r="270" customFormat="false" ht="12.75" hidden="false" customHeight="false" outlineLevel="0" collapsed="false">
      <c r="A270" s="112"/>
      <c r="D270" s="113"/>
      <c r="E270" s="113"/>
      <c r="R270" s="12"/>
      <c r="S270" s="8"/>
      <c r="T270" s="87"/>
      <c r="U270" s="87"/>
      <c r="V270" s="88"/>
      <c r="W270" s="88"/>
      <c r="X270" s="89"/>
      <c r="Y270" s="90"/>
    </row>
    <row r="271" customFormat="false" ht="12.75" hidden="false" customHeight="false" outlineLevel="0" collapsed="false">
      <c r="A271" s="112"/>
      <c r="D271" s="113"/>
      <c r="E271" s="113"/>
      <c r="R271" s="12"/>
      <c r="S271" s="8"/>
      <c r="T271" s="87"/>
      <c r="U271" s="87"/>
      <c r="V271" s="88"/>
      <c r="W271" s="88"/>
      <c r="X271" s="89"/>
      <c r="Y271" s="90"/>
    </row>
    <row r="272" customFormat="false" ht="12.75" hidden="false" customHeight="false" outlineLevel="0" collapsed="false">
      <c r="A272" s="112"/>
      <c r="D272" s="113"/>
      <c r="E272" s="113"/>
      <c r="R272" s="12"/>
      <c r="S272" s="8"/>
      <c r="T272" s="87"/>
      <c r="U272" s="87"/>
      <c r="V272" s="88"/>
      <c r="W272" s="88"/>
      <c r="X272" s="89"/>
      <c r="Y272" s="90"/>
    </row>
    <row r="273" customFormat="false" ht="12.75" hidden="false" customHeight="false" outlineLevel="0" collapsed="false">
      <c r="A273" s="112"/>
      <c r="D273" s="113"/>
      <c r="E273" s="113"/>
      <c r="R273" s="12"/>
      <c r="S273" s="8"/>
      <c r="T273" s="87"/>
      <c r="U273" s="87"/>
      <c r="V273" s="88"/>
      <c r="W273" s="88"/>
      <c r="X273" s="89"/>
      <c r="Y273" s="90"/>
    </row>
    <row r="274" customFormat="false" ht="12.75" hidden="false" customHeight="false" outlineLevel="0" collapsed="false">
      <c r="A274" s="112"/>
      <c r="D274" s="113"/>
      <c r="E274" s="113"/>
      <c r="R274" s="12"/>
      <c r="S274" s="8"/>
      <c r="T274" s="87"/>
      <c r="U274" s="87"/>
      <c r="V274" s="88"/>
      <c r="W274" s="88"/>
      <c r="X274" s="89"/>
      <c r="Y274" s="90"/>
    </row>
    <row r="275" customFormat="false" ht="12.75" hidden="false" customHeight="false" outlineLevel="0" collapsed="false">
      <c r="A275" s="112"/>
      <c r="D275" s="113"/>
      <c r="E275" s="113"/>
      <c r="R275" s="12"/>
      <c r="S275" s="8"/>
      <c r="T275" s="87"/>
      <c r="U275" s="87"/>
      <c r="V275" s="88"/>
      <c r="W275" s="88"/>
      <c r="X275" s="89"/>
      <c r="Y275" s="90"/>
    </row>
    <row r="276" customFormat="false" ht="12.75" hidden="false" customHeight="false" outlineLevel="0" collapsed="false">
      <c r="A276" s="112"/>
      <c r="D276" s="113"/>
      <c r="E276" s="113"/>
      <c r="R276" s="12"/>
      <c r="S276" s="8"/>
      <c r="T276" s="87"/>
      <c r="U276" s="87"/>
      <c r="V276" s="88"/>
      <c r="W276" s="88"/>
      <c r="X276" s="89"/>
      <c r="Y276" s="90"/>
    </row>
    <row r="277" customFormat="false" ht="12.75" hidden="false" customHeight="false" outlineLevel="0" collapsed="false">
      <c r="A277" s="112"/>
      <c r="D277" s="113"/>
      <c r="E277" s="113"/>
      <c r="R277" s="12"/>
      <c r="S277" s="8"/>
      <c r="T277" s="87"/>
      <c r="U277" s="87"/>
      <c r="V277" s="88"/>
      <c r="W277" s="88"/>
      <c r="X277" s="89"/>
      <c r="Y277" s="90"/>
    </row>
    <row r="278" customFormat="false" ht="12.75" hidden="false" customHeight="false" outlineLevel="0" collapsed="false">
      <c r="A278" s="112"/>
      <c r="D278" s="113"/>
      <c r="E278" s="113"/>
      <c r="R278" s="12"/>
      <c r="S278" s="8"/>
      <c r="T278" s="87"/>
      <c r="U278" s="87"/>
      <c r="V278" s="88"/>
      <c r="W278" s="88"/>
      <c r="X278" s="89"/>
      <c r="Y278" s="90"/>
    </row>
    <row r="279" customFormat="false" ht="12.75" hidden="false" customHeight="false" outlineLevel="0" collapsed="false">
      <c r="A279" s="112"/>
      <c r="D279" s="113"/>
      <c r="E279" s="113"/>
      <c r="R279" s="12"/>
      <c r="S279" s="8"/>
      <c r="T279" s="87"/>
      <c r="U279" s="87"/>
      <c r="V279" s="88"/>
      <c r="W279" s="88"/>
      <c r="X279" s="89"/>
      <c r="Y279" s="90"/>
    </row>
    <row r="280" customFormat="false" ht="12.75" hidden="false" customHeight="false" outlineLevel="0" collapsed="false">
      <c r="A280" s="112"/>
      <c r="D280" s="113"/>
      <c r="E280" s="113"/>
      <c r="R280" s="12"/>
      <c r="S280" s="8"/>
      <c r="T280" s="87"/>
      <c r="U280" s="87"/>
      <c r="V280" s="88"/>
      <c r="W280" s="88"/>
      <c r="X280" s="89"/>
      <c r="Y280" s="90"/>
    </row>
    <row r="281" customFormat="false" ht="12.75" hidden="false" customHeight="false" outlineLevel="0" collapsed="false">
      <c r="A281" s="112"/>
      <c r="D281" s="113"/>
      <c r="E281" s="113"/>
      <c r="R281" s="12"/>
      <c r="S281" s="8"/>
      <c r="T281" s="87"/>
      <c r="U281" s="87"/>
      <c r="V281" s="88"/>
      <c r="W281" s="88"/>
      <c r="X281" s="89"/>
      <c r="Y281" s="90"/>
    </row>
    <row r="282" customFormat="false" ht="12.75" hidden="false" customHeight="false" outlineLevel="0" collapsed="false">
      <c r="A282" s="112"/>
      <c r="D282" s="113"/>
      <c r="E282" s="113"/>
      <c r="R282" s="12"/>
      <c r="S282" s="8"/>
      <c r="T282" s="87"/>
      <c r="U282" s="87"/>
      <c r="V282" s="88"/>
      <c r="W282" s="88"/>
      <c r="X282" s="89"/>
      <c r="Y282" s="90"/>
    </row>
    <row r="283" customFormat="false" ht="12.75" hidden="false" customHeight="false" outlineLevel="0" collapsed="false">
      <c r="A283" s="112"/>
      <c r="D283" s="113"/>
      <c r="E283" s="113"/>
      <c r="R283" s="12"/>
      <c r="S283" s="8"/>
      <c r="T283" s="87"/>
      <c r="U283" s="87"/>
      <c r="V283" s="88"/>
      <c r="W283" s="88"/>
      <c r="X283" s="89"/>
      <c r="Y283" s="90"/>
    </row>
    <row r="284" customFormat="false" ht="12.75" hidden="false" customHeight="false" outlineLevel="0" collapsed="false">
      <c r="A284" s="112"/>
      <c r="D284" s="113"/>
      <c r="E284" s="113"/>
      <c r="R284" s="12"/>
      <c r="S284" s="8"/>
      <c r="T284" s="87"/>
      <c r="U284" s="87"/>
      <c r="V284" s="88"/>
      <c r="W284" s="88"/>
      <c r="X284" s="89"/>
      <c r="Y284" s="90"/>
    </row>
    <row r="285" customFormat="false" ht="12.75" hidden="false" customHeight="false" outlineLevel="0" collapsed="false">
      <c r="A285" s="112"/>
      <c r="D285" s="113"/>
      <c r="E285" s="113"/>
      <c r="R285" s="12"/>
      <c r="S285" s="8"/>
      <c r="T285" s="87"/>
      <c r="U285" s="87"/>
      <c r="V285" s="88"/>
      <c r="W285" s="88"/>
      <c r="X285" s="89"/>
      <c r="Y285" s="90"/>
    </row>
    <row r="286" customFormat="false" ht="12.75" hidden="false" customHeight="false" outlineLevel="0" collapsed="false">
      <c r="A286" s="112"/>
      <c r="D286" s="113"/>
      <c r="E286" s="113"/>
      <c r="R286" s="12"/>
      <c r="S286" s="8"/>
      <c r="T286" s="87"/>
      <c r="U286" s="87"/>
      <c r="V286" s="88"/>
      <c r="W286" s="88"/>
      <c r="X286" s="89"/>
      <c r="Y286" s="90"/>
    </row>
    <row r="287" customFormat="false" ht="12.75" hidden="false" customHeight="false" outlineLevel="0" collapsed="false">
      <c r="A287" s="112"/>
      <c r="D287" s="113"/>
      <c r="E287" s="113"/>
      <c r="R287" s="12"/>
      <c r="S287" s="8"/>
      <c r="T287" s="87"/>
      <c r="U287" s="87"/>
      <c r="V287" s="88"/>
      <c r="W287" s="88"/>
      <c r="X287" s="89"/>
      <c r="Y287" s="90"/>
    </row>
    <row r="288" customFormat="false" ht="12.75" hidden="false" customHeight="false" outlineLevel="0" collapsed="false">
      <c r="A288" s="112"/>
      <c r="D288" s="113"/>
      <c r="E288" s="113"/>
      <c r="R288" s="12"/>
      <c r="S288" s="8"/>
      <c r="T288" s="87"/>
      <c r="U288" s="87"/>
      <c r="V288" s="88"/>
      <c r="W288" s="88"/>
      <c r="X288" s="89"/>
      <c r="Y288" s="90"/>
    </row>
    <row r="289" customFormat="false" ht="12.75" hidden="false" customHeight="false" outlineLevel="0" collapsed="false">
      <c r="A289" s="112"/>
      <c r="D289" s="113"/>
      <c r="E289" s="113"/>
      <c r="R289" s="12"/>
      <c r="S289" s="8"/>
      <c r="T289" s="87"/>
      <c r="U289" s="87"/>
      <c r="V289" s="88"/>
      <c r="W289" s="88"/>
      <c r="X289" s="89"/>
      <c r="Y289" s="90"/>
    </row>
    <row r="290" customFormat="false" ht="12.75" hidden="false" customHeight="false" outlineLevel="0" collapsed="false">
      <c r="A290" s="112"/>
      <c r="D290" s="113"/>
      <c r="E290" s="113"/>
      <c r="R290" s="12"/>
      <c r="S290" s="8"/>
      <c r="T290" s="87"/>
      <c r="U290" s="87"/>
      <c r="V290" s="88"/>
      <c r="W290" s="88"/>
      <c r="X290" s="89"/>
      <c r="Y290" s="90"/>
    </row>
    <row r="291" customFormat="false" ht="12.75" hidden="false" customHeight="false" outlineLevel="0" collapsed="false">
      <c r="A291" s="112"/>
      <c r="D291" s="113"/>
      <c r="E291" s="113"/>
      <c r="R291" s="12"/>
      <c r="S291" s="8"/>
      <c r="T291" s="87"/>
      <c r="U291" s="87"/>
      <c r="V291" s="88"/>
      <c r="W291" s="88"/>
      <c r="X291" s="89"/>
      <c r="Y291" s="90"/>
    </row>
    <row r="292" customFormat="false" ht="12.75" hidden="false" customHeight="false" outlineLevel="0" collapsed="false">
      <c r="A292" s="112"/>
      <c r="D292" s="113"/>
      <c r="E292" s="113"/>
      <c r="R292" s="12"/>
      <c r="S292" s="8"/>
      <c r="T292" s="87"/>
      <c r="U292" s="87"/>
      <c r="V292" s="88"/>
      <c r="W292" s="88"/>
      <c r="X292" s="89"/>
      <c r="Y292" s="90"/>
    </row>
    <row r="293" customFormat="false" ht="12.75" hidden="false" customHeight="false" outlineLevel="0" collapsed="false">
      <c r="A293" s="112"/>
      <c r="D293" s="113"/>
      <c r="E293" s="113"/>
      <c r="R293" s="12"/>
      <c r="S293" s="8"/>
      <c r="T293" s="87"/>
      <c r="U293" s="87"/>
      <c r="V293" s="88"/>
      <c r="W293" s="88"/>
      <c r="X293" s="89"/>
      <c r="Y293" s="90"/>
    </row>
    <row r="294" customFormat="false" ht="12.75" hidden="false" customHeight="false" outlineLevel="0" collapsed="false">
      <c r="A294" s="112"/>
      <c r="D294" s="113"/>
      <c r="E294" s="113"/>
      <c r="R294" s="12"/>
      <c r="S294" s="8"/>
      <c r="T294" s="87"/>
      <c r="U294" s="87"/>
      <c r="V294" s="88"/>
      <c r="W294" s="88"/>
      <c r="X294" s="89"/>
      <c r="Y294" s="90"/>
    </row>
    <row r="295" customFormat="false" ht="12.75" hidden="false" customHeight="false" outlineLevel="0" collapsed="false">
      <c r="A295" s="112"/>
      <c r="D295" s="113"/>
      <c r="E295" s="113"/>
      <c r="R295" s="12"/>
      <c r="S295" s="8"/>
      <c r="T295" s="87"/>
      <c r="U295" s="87"/>
      <c r="V295" s="88"/>
      <c r="W295" s="88"/>
      <c r="X295" s="89"/>
      <c r="Y295" s="90"/>
    </row>
    <row r="296" customFormat="false" ht="12.75" hidden="false" customHeight="false" outlineLevel="0" collapsed="false">
      <c r="A296" s="112"/>
      <c r="D296" s="113"/>
      <c r="E296" s="113"/>
      <c r="R296" s="12"/>
      <c r="S296" s="8"/>
      <c r="T296" s="87"/>
      <c r="U296" s="87"/>
      <c r="V296" s="88"/>
      <c r="W296" s="88"/>
      <c r="X296" s="89"/>
      <c r="Y296" s="90"/>
    </row>
    <row r="297" customFormat="false" ht="12.75" hidden="false" customHeight="false" outlineLevel="0" collapsed="false">
      <c r="A297" s="112"/>
      <c r="D297" s="113"/>
      <c r="E297" s="113"/>
      <c r="R297" s="12"/>
      <c r="S297" s="8"/>
      <c r="T297" s="87"/>
      <c r="U297" s="87"/>
      <c r="V297" s="88"/>
      <c r="W297" s="88"/>
      <c r="X297" s="89"/>
      <c r="Y297" s="90"/>
    </row>
    <row r="298" customFormat="false" ht="12.75" hidden="false" customHeight="false" outlineLevel="0" collapsed="false">
      <c r="A298" s="112"/>
      <c r="D298" s="113"/>
      <c r="E298" s="113"/>
      <c r="R298" s="12"/>
      <c r="S298" s="8"/>
      <c r="T298" s="87"/>
      <c r="U298" s="87"/>
      <c r="V298" s="88"/>
      <c r="W298" s="88"/>
      <c r="X298" s="89"/>
      <c r="Y298" s="90"/>
    </row>
    <row r="299" customFormat="false" ht="12.75" hidden="false" customHeight="false" outlineLevel="0" collapsed="false">
      <c r="A299" s="112"/>
      <c r="D299" s="113"/>
      <c r="E299" s="113"/>
      <c r="R299" s="12"/>
      <c r="S299" s="8"/>
      <c r="T299" s="87"/>
      <c r="U299" s="87"/>
      <c r="V299" s="88"/>
      <c r="W299" s="88"/>
      <c r="X299" s="89"/>
      <c r="Y299" s="90"/>
    </row>
    <row r="300" customFormat="false" ht="12.75" hidden="false" customHeight="false" outlineLevel="0" collapsed="false">
      <c r="A300" s="112"/>
      <c r="D300" s="113"/>
      <c r="E300" s="113"/>
      <c r="R300" s="12"/>
      <c r="S300" s="8"/>
      <c r="T300" s="87"/>
      <c r="U300" s="87"/>
      <c r="V300" s="88"/>
      <c r="W300" s="88"/>
      <c r="X300" s="89"/>
      <c r="Y300" s="90"/>
    </row>
    <row r="301" customFormat="false" ht="12.75" hidden="false" customHeight="false" outlineLevel="0" collapsed="false">
      <c r="A301" s="112"/>
      <c r="D301" s="113"/>
      <c r="E301" s="113"/>
      <c r="R301" s="12"/>
      <c r="S301" s="8"/>
      <c r="T301" s="87"/>
      <c r="U301" s="87"/>
      <c r="V301" s="88"/>
      <c r="W301" s="88"/>
      <c r="X301" s="89"/>
      <c r="Y301" s="90"/>
    </row>
    <row r="302" customFormat="false" ht="12.75" hidden="false" customHeight="false" outlineLevel="0" collapsed="false">
      <c r="A302" s="112"/>
      <c r="D302" s="113"/>
      <c r="E302" s="113"/>
      <c r="R302" s="12"/>
      <c r="S302" s="8"/>
      <c r="T302" s="87"/>
      <c r="U302" s="87"/>
      <c r="V302" s="88"/>
      <c r="W302" s="88"/>
      <c r="X302" s="89"/>
      <c r="Y302" s="90"/>
    </row>
    <row r="303" customFormat="false" ht="12.75" hidden="false" customHeight="false" outlineLevel="0" collapsed="false">
      <c r="A303" s="112"/>
      <c r="D303" s="113"/>
      <c r="E303" s="113"/>
      <c r="R303" s="12"/>
      <c r="S303" s="8"/>
      <c r="T303" s="87"/>
      <c r="U303" s="87"/>
      <c r="V303" s="88"/>
      <c r="W303" s="88"/>
      <c r="X303" s="89"/>
      <c r="Y303" s="90"/>
    </row>
    <row r="304" customFormat="false" ht="12.75" hidden="false" customHeight="false" outlineLevel="0" collapsed="false">
      <c r="A304" s="112"/>
      <c r="D304" s="113"/>
      <c r="E304" s="113"/>
      <c r="R304" s="12"/>
      <c r="S304" s="8"/>
      <c r="T304" s="87"/>
      <c r="U304" s="87"/>
      <c r="V304" s="88"/>
      <c r="W304" s="88"/>
      <c r="X304" s="89"/>
      <c r="Y304" s="90"/>
    </row>
    <row r="305" customFormat="false" ht="12.75" hidden="false" customHeight="false" outlineLevel="0" collapsed="false">
      <c r="A305" s="112"/>
      <c r="D305" s="113"/>
      <c r="E305" s="113"/>
      <c r="R305" s="12"/>
      <c r="S305" s="8"/>
      <c r="T305" s="87"/>
      <c r="U305" s="87"/>
      <c r="V305" s="88"/>
      <c r="W305" s="88"/>
      <c r="X305" s="89"/>
      <c r="Y305" s="90"/>
    </row>
    <row r="306" customFormat="false" ht="12.75" hidden="false" customHeight="false" outlineLevel="0" collapsed="false">
      <c r="A306" s="112"/>
      <c r="D306" s="113"/>
      <c r="E306" s="113"/>
      <c r="R306" s="12"/>
      <c r="S306" s="8"/>
      <c r="T306" s="87"/>
      <c r="U306" s="87"/>
      <c r="V306" s="88"/>
      <c r="W306" s="88"/>
      <c r="X306" s="89"/>
      <c r="Y306" s="90"/>
    </row>
    <row r="307" customFormat="false" ht="12.75" hidden="false" customHeight="false" outlineLevel="0" collapsed="false">
      <c r="A307" s="112"/>
      <c r="D307" s="113"/>
      <c r="E307" s="113"/>
      <c r="R307" s="12"/>
      <c r="S307" s="8"/>
      <c r="T307" s="87"/>
      <c r="U307" s="87"/>
      <c r="V307" s="88"/>
      <c r="W307" s="88"/>
      <c r="X307" s="89"/>
      <c r="Y307" s="90"/>
    </row>
    <row r="308" customFormat="false" ht="12.75" hidden="false" customHeight="false" outlineLevel="0" collapsed="false">
      <c r="A308" s="112"/>
      <c r="D308" s="113"/>
      <c r="E308" s="113"/>
      <c r="R308" s="12"/>
      <c r="S308" s="8"/>
      <c r="T308" s="87"/>
      <c r="U308" s="87"/>
      <c r="V308" s="88"/>
      <c r="W308" s="88"/>
      <c r="X308" s="89"/>
      <c r="Y308" s="90"/>
    </row>
    <row r="309" customFormat="false" ht="12.75" hidden="false" customHeight="false" outlineLevel="0" collapsed="false">
      <c r="A309" s="112"/>
      <c r="D309" s="113"/>
      <c r="E309" s="113"/>
      <c r="R309" s="12"/>
      <c r="S309" s="8"/>
      <c r="T309" s="87"/>
      <c r="U309" s="87"/>
      <c r="V309" s="88"/>
      <c r="W309" s="88"/>
      <c r="X309" s="89"/>
      <c r="Y309" s="90"/>
    </row>
    <row r="310" customFormat="false" ht="12.75" hidden="false" customHeight="false" outlineLevel="0" collapsed="false">
      <c r="A310" s="112"/>
      <c r="D310" s="113"/>
      <c r="E310" s="113"/>
      <c r="R310" s="12"/>
      <c r="S310" s="8"/>
      <c r="T310" s="87"/>
      <c r="U310" s="87"/>
      <c r="V310" s="88"/>
      <c r="W310" s="88"/>
      <c r="X310" s="89"/>
      <c r="Y310" s="90"/>
    </row>
    <row r="311" customFormat="false" ht="12.75" hidden="false" customHeight="false" outlineLevel="0" collapsed="false">
      <c r="A311" s="112"/>
      <c r="D311" s="113"/>
      <c r="E311" s="113"/>
      <c r="R311" s="12"/>
      <c r="S311" s="8"/>
      <c r="T311" s="87"/>
      <c r="U311" s="87"/>
      <c r="V311" s="88"/>
      <c r="W311" s="88"/>
      <c r="X311" s="89"/>
      <c r="Y311" s="90"/>
    </row>
    <row r="312" customFormat="false" ht="12.75" hidden="false" customHeight="false" outlineLevel="0" collapsed="false">
      <c r="A312" s="112"/>
      <c r="D312" s="113"/>
      <c r="E312" s="113"/>
      <c r="R312" s="12"/>
      <c r="S312" s="8"/>
      <c r="T312" s="87"/>
      <c r="U312" s="87"/>
      <c r="V312" s="88"/>
      <c r="W312" s="88"/>
      <c r="X312" s="89"/>
      <c r="Y312" s="90"/>
    </row>
    <row r="313" customFormat="false" ht="12.75" hidden="false" customHeight="false" outlineLevel="0" collapsed="false">
      <c r="A313" s="112"/>
      <c r="D313" s="113"/>
      <c r="E313" s="113"/>
      <c r="R313" s="12"/>
      <c r="S313" s="8"/>
      <c r="T313" s="87"/>
      <c r="U313" s="87"/>
      <c r="V313" s="88"/>
      <c r="W313" s="88"/>
      <c r="X313" s="89"/>
      <c r="Y313" s="90"/>
    </row>
    <row r="314" customFormat="false" ht="12.75" hidden="false" customHeight="false" outlineLevel="0" collapsed="false">
      <c r="A314" s="112"/>
      <c r="D314" s="113"/>
      <c r="E314" s="113"/>
      <c r="R314" s="12"/>
      <c r="S314" s="8"/>
      <c r="T314" s="87"/>
      <c r="U314" s="87"/>
      <c r="V314" s="88"/>
      <c r="W314" s="88"/>
      <c r="X314" s="89"/>
      <c r="Y314" s="90"/>
    </row>
    <row r="315" customFormat="false" ht="12.75" hidden="false" customHeight="false" outlineLevel="0" collapsed="false">
      <c r="A315" s="112"/>
      <c r="D315" s="113"/>
      <c r="E315" s="113"/>
      <c r="R315" s="12"/>
      <c r="S315" s="8"/>
      <c r="T315" s="87"/>
      <c r="U315" s="87"/>
      <c r="V315" s="88"/>
      <c r="W315" s="88"/>
      <c r="X315" s="89"/>
      <c r="Y315" s="90"/>
    </row>
    <row r="316" customFormat="false" ht="12.75" hidden="false" customHeight="false" outlineLevel="0" collapsed="false">
      <c r="A316" s="112"/>
      <c r="D316" s="113"/>
      <c r="E316" s="113"/>
      <c r="R316" s="12"/>
      <c r="S316" s="8"/>
      <c r="T316" s="87"/>
      <c r="U316" s="87"/>
      <c r="V316" s="88"/>
      <c r="W316" s="88"/>
      <c r="X316" s="89"/>
      <c r="Y316" s="90"/>
    </row>
    <row r="317" customFormat="false" ht="12.75" hidden="false" customHeight="false" outlineLevel="0" collapsed="false">
      <c r="A317" s="112"/>
      <c r="D317" s="113"/>
      <c r="E317" s="113"/>
      <c r="R317" s="12"/>
      <c r="S317" s="8"/>
      <c r="T317" s="87"/>
      <c r="U317" s="87"/>
      <c r="V317" s="88"/>
      <c r="W317" s="88"/>
      <c r="X317" s="89"/>
      <c r="Y317" s="90"/>
    </row>
    <row r="318" customFormat="false" ht="12.75" hidden="false" customHeight="false" outlineLevel="0" collapsed="false">
      <c r="A318" s="112"/>
      <c r="D318" s="113"/>
      <c r="E318" s="113"/>
      <c r="R318" s="12"/>
      <c r="S318" s="8"/>
      <c r="T318" s="87"/>
      <c r="U318" s="87"/>
      <c r="V318" s="88"/>
      <c r="W318" s="88"/>
      <c r="X318" s="89"/>
      <c r="Y318" s="90"/>
    </row>
    <row r="319" customFormat="false" ht="12.75" hidden="false" customHeight="false" outlineLevel="0" collapsed="false">
      <c r="A319" s="112"/>
      <c r="D319" s="113"/>
      <c r="E319" s="113"/>
      <c r="R319" s="12"/>
      <c r="S319" s="8"/>
      <c r="T319" s="87"/>
      <c r="U319" s="87"/>
      <c r="V319" s="88"/>
      <c r="W319" s="88"/>
      <c r="X319" s="89"/>
      <c r="Y319" s="90"/>
    </row>
    <row r="320" customFormat="false" ht="12.75" hidden="false" customHeight="false" outlineLevel="0" collapsed="false">
      <c r="A320" s="112"/>
      <c r="D320" s="113"/>
      <c r="E320" s="113"/>
      <c r="R320" s="12"/>
      <c r="S320" s="8"/>
      <c r="T320" s="87"/>
      <c r="U320" s="87"/>
      <c r="V320" s="88"/>
      <c r="W320" s="88"/>
      <c r="X320" s="89"/>
      <c r="Y320" s="90"/>
    </row>
    <row r="321" customFormat="false" ht="12.75" hidden="false" customHeight="false" outlineLevel="0" collapsed="false">
      <c r="A321" s="112"/>
      <c r="D321" s="113"/>
      <c r="E321" s="113"/>
      <c r="R321" s="12"/>
      <c r="S321" s="8"/>
      <c r="T321" s="87"/>
      <c r="U321" s="87"/>
      <c r="V321" s="88"/>
      <c r="W321" s="88"/>
      <c r="X321" s="89"/>
      <c r="Y321" s="90"/>
    </row>
    <row r="322" customFormat="false" ht="12.75" hidden="false" customHeight="false" outlineLevel="0" collapsed="false">
      <c r="A322" s="112"/>
      <c r="D322" s="113"/>
      <c r="E322" s="113"/>
      <c r="R322" s="12"/>
      <c r="S322" s="8"/>
      <c r="T322" s="87"/>
      <c r="U322" s="87"/>
      <c r="V322" s="88"/>
      <c r="W322" s="88"/>
      <c r="X322" s="89"/>
      <c r="Y322" s="90"/>
    </row>
    <row r="323" customFormat="false" ht="12.75" hidden="false" customHeight="false" outlineLevel="0" collapsed="false">
      <c r="A323" s="112"/>
      <c r="D323" s="113"/>
      <c r="E323" s="113"/>
      <c r="R323" s="12"/>
      <c r="S323" s="8"/>
      <c r="T323" s="87"/>
      <c r="U323" s="87"/>
      <c r="V323" s="88"/>
      <c r="W323" s="88"/>
      <c r="X323" s="89"/>
      <c r="Y323" s="90"/>
    </row>
    <row r="324" customFormat="false" ht="12.75" hidden="false" customHeight="false" outlineLevel="0" collapsed="false">
      <c r="A324" s="112"/>
      <c r="D324" s="113"/>
      <c r="E324" s="113"/>
      <c r="R324" s="12"/>
      <c r="S324" s="8"/>
      <c r="T324" s="87"/>
      <c r="U324" s="87"/>
      <c r="V324" s="88"/>
      <c r="W324" s="88"/>
      <c r="X324" s="89"/>
      <c r="Y324" s="90"/>
    </row>
    <row r="325" customFormat="false" ht="12.75" hidden="false" customHeight="false" outlineLevel="0" collapsed="false">
      <c r="A325" s="112"/>
      <c r="D325" s="113"/>
      <c r="E325" s="113"/>
      <c r="R325" s="12"/>
      <c r="S325" s="8"/>
      <c r="T325" s="87"/>
      <c r="U325" s="87"/>
      <c r="V325" s="88"/>
      <c r="W325" s="88"/>
      <c r="X325" s="89"/>
      <c r="Y325" s="90"/>
    </row>
    <row r="326" customFormat="false" ht="12.75" hidden="false" customHeight="false" outlineLevel="0" collapsed="false">
      <c r="A326" s="112"/>
      <c r="D326" s="113"/>
      <c r="E326" s="113"/>
      <c r="R326" s="12"/>
      <c r="S326" s="8"/>
      <c r="T326" s="87"/>
      <c r="U326" s="87"/>
      <c r="V326" s="88"/>
      <c r="W326" s="88"/>
      <c r="X326" s="89"/>
      <c r="Y326" s="90"/>
    </row>
    <row r="327" customFormat="false" ht="12.75" hidden="false" customHeight="false" outlineLevel="0" collapsed="false">
      <c r="A327" s="112"/>
      <c r="D327" s="113"/>
      <c r="E327" s="113"/>
      <c r="R327" s="12"/>
      <c r="S327" s="8"/>
      <c r="T327" s="87"/>
      <c r="U327" s="87"/>
      <c r="V327" s="88"/>
      <c r="W327" s="88"/>
      <c r="X327" s="89"/>
      <c r="Y327" s="90"/>
    </row>
    <row r="328" customFormat="false" ht="12.75" hidden="false" customHeight="false" outlineLevel="0" collapsed="false">
      <c r="A328" s="112"/>
      <c r="D328" s="113"/>
      <c r="E328" s="113"/>
      <c r="R328" s="12"/>
      <c r="S328" s="8"/>
      <c r="T328" s="87"/>
      <c r="U328" s="87"/>
      <c r="V328" s="88"/>
      <c r="W328" s="88"/>
      <c r="X328" s="89"/>
      <c r="Y328" s="90"/>
    </row>
    <row r="329" customFormat="false" ht="12.75" hidden="false" customHeight="false" outlineLevel="0" collapsed="false">
      <c r="A329" s="112"/>
      <c r="D329" s="113"/>
      <c r="E329" s="113"/>
      <c r="R329" s="12"/>
      <c r="S329" s="8"/>
      <c r="T329" s="87"/>
      <c r="U329" s="87"/>
      <c r="V329" s="88"/>
      <c r="W329" s="88"/>
      <c r="X329" s="89"/>
      <c r="Y329" s="90"/>
    </row>
    <row r="330" customFormat="false" ht="12.75" hidden="false" customHeight="false" outlineLevel="0" collapsed="false">
      <c r="A330" s="112"/>
      <c r="D330" s="113"/>
      <c r="E330" s="113"/>
      <c r="R330" s="12"/>
      <c r="S330" s="8"/>
      <c r="T330" s="87"/>
      <c r="U330" s="87"/>
      <c r="V330" s="88"/>
      <c r="W330" s="88"/>
      <c r="X330" s="89"/>
      <c r="Y330" s="90"/>
    </row>
    <row r="331" customFormat="false" ht="12.75" hidden="false" customHeight="false" outlineLevel="0" collapsed="false">
      <c r="A331" s="112"/>
      <c r="D331" s="113"/>
      <c r="E331" s="113"/>
      <c r="R331" s="12"/>
      <c r="S331" s="8"/>
      <c r="T331" s="87"/>
      <c r="U331" s="87"/>
      <c r="V331" s="88"/>
      <c r="W331" s="88"/>
      <c r="X331" s="89"/>
      <c r="Y331" s="90"/>
    </row>
    <row r="332" customFormat="false" ht="12.75" hidden="false" customHeight="false" outlineLevel="0" collapsed="false">
      <c r="A332" s="112"/>
      <c r="D332" s="113"/>
      <c r="E332" s="113"/>
      <c r="R332" s="12"/>
      <c r="S332" s="8"/>
      <c r="T332" s="87"/>
      <c r="U332" s="87"/>
      <c r="V332" s="88"/>
      <c r="W332" s="88"/>
      <c r="X332" s="89"/>
      <c r="Y332" s="90"/>
    </row>
    <row r="333" customFormat="false" ht="12.75" hidden="false" customHeight="false" outlineLevel="0" collapsed="false">
      <c r="A333" s="112"/>
      <c r="D333" s="113"/>
      <c r="E333" s="113"/>
      <c r="R333" s="12"/>
      <c r="S333" s="8"/>
      <c r="T333" s="87"/>
      <c r="U333" s="87"/>
      <c r="V333" s="88"/>
      <c r="W333" s="88"/>
      <c r="X333" s="89"/>
      <c r="Y333" s="90"/>
    </row>
    <row r="334" customFormat="false" ht="12.75" hidden="false" customHeight="false" outlineLevel="0" collapsed="false">
      <c r="A334" s="112"/>
      <c r="D334" s="113"/>
      <c r="E334" s="113"/>
      <c r="R334" s="12"/>
      <c r="S334" s="8"/>
      <c r="T334" s="87"/>
      <c r="U334" s="87"/>
      <c r="V334" s="88"/>
      <c r="W334" s="88"/>
      <c r="X334" s="89"/>
      <c r="Y334" s="90"/>
    </row>
    <row r="335" customFormat="false" ht="12.75" hidden="false" customHeight="false" outlineLevel="0" collapsed="false">
      <c r="A335" s="112"/>
      <c r="D335" s="113"/>
      <c r="E335" s="113"/>
      <c r="R335" s="12"/>
      <c r="S335" s="8"/>
      <c r="T335" s="87"/>
      <c r="U335" s="87"/>
      <c r="V335" s="88"/>
      <c r="W335" s="88"/>
      <c r="X335" s="89"/>
      <c r="Y335" s="90"/>
    </row>
    <row r="336" customFormat="false" ht="12.75" hidden="false" customHeight="false" outlineLevel="0" collapsed="false">
      <c r="A336" s="112"/>
      <c r="D336" s="113"/>
      <c r="E336" s="113"/>
      <c r="R336" s="12"/>
      <c r="S336" s="8"/>
      <c r="T336" s="87"/>
      <c r="U336" s="87"/>
      <c r="V336" s="88"/>
      <c r="W336" s="88"/>
      <c r="X336" s="89"/>
      <c r="Y336" s="90"/>
    </row>
    <row r="337" customFormat="false" ht="12.75" hidden="false" customHeight="false" outlineLevel="0" collapsed="false">
      <c r="A337" s="112"/>
      <c r="D337" s="113"/>
      <c r="E337" s="113"/>
      <c r="R337" s="12"/>
      <c r="S337" s="8"/>
      <c r="T337" s="87"/>
      <c r="U337" s="87"/>
      <c r="V337" s="88"/>
      <c r="W337" s="88"/>
      <c r="X337" s="89"/>
      <c r="Y337" s="90"/>
    </row>
    <row r="338" customFormat="false" ht="12.75" hidden="false" customHeight="false" outlineLevel="0" collapsed="false">
      <c r="A338" s="112"/>
      <c r="D338" s="113"/>
      <c r="E338" s="113"/>
      <c r="R338" s="12"/>
      <c r="S338" s="8"/>
      <c r="T338" s="87"/>
      <c r="U338" s="87"/>
      <c r="V338" s="88"/>
      <c r="W338" s="88"/>
      <c r="X338" s="89"/>
      <c r="Y338" s="90"/>
    </row>
    <row r="339" customFormat="false" ht="12.75" hidden="false" customHeight="false" outlineLevel="0" collapsed="false">
      <c r="A339" s="112"/>
      <c r="D339" s="113"/>
      <c r="E339" s="113"/>
      <c r="R339" s="12"/>
      <c r="S339" s="8"/>
      <c r="T339" s="87"/>
      <c r="U339" s="87"/>
      <c r="V339" s="88"/>
      <c r="W339" s="88"/>
      <c r="X339" s="89"/>
      <c r="Y339" s="90"/>
    </row>
    <row r="340" customFormat="false" ht="12.75" hidden="false" customHeight="false" outlineLevel="0" collapsed="false">
      <c r="A340" s="112"/>
      <c r="D340" s="113"/>
      <c r="E340" s="113"/>
      <c r="R340" s="12"/>
      <c r="S340" s="8"/>
      <c r="T340" s="87"/>
      <c r="U340" s="87"/>
      <c r="V340" s="88"/>
      <c r="W340" s="88"/>
      <c r="X340" s="89"/>
      <c r="Y340" s="90"/>
    </row>
    <row r="341" customFormat="false" ht="12.75" hidden="false" customHeight="false" outlineLevel="0" collapsed="false">
      <c r="A341" s="112"/>
      <c r="D341" s="113"/>
      <c r="E341" s="113"/>
      <c r="R341" s="12"/>
      <c r="S341" s="8"/>
      <c r="T341" s="87"/>
      <c r="U341" s="87"/>
      <c r="V341" s="88"/>
      <c r="W341" s="88"/>
      <c r="X341" s="89"/>
      <c r="Y341" s="90"/>
    </row>
    <row r="342" customFormat="false" ht="12.75" hidden="false" customHeight="false" outlineLevel="0" collapsed="false">
      <c r="A342" s="112"/>
      <c r="D342" s="113"/>
      <c r="E342" s="113"/>
      <c r="R342" s="12"/>
      <c r="S342" s="8"/>
      <c r="T342" s="87"/>
      <c r="U342" s="87"/>
      <c r="V342" s="88"/>
      <c r="W342" s="88"/>
      <c r="X342" s="89"/>
      <c r="Y342" s="90"/>
    </row>
    <row r="343" customFormat="false" ht="12.75" hidden="false" customHeight="false" outlineLevel="0" collapsed="false">
      <c r="A343" s="112"/>
      <c r="D343" s="113"/>
      <c r="E343" s="113"/>
      <c r="R343" s="12"/>
      <c r="S343" s="8"/>
      <c r="T343" s="87"/>
      <c r="U343" s="87"/>
      <c r="V343" s="88"/>
      <c r="W343" s="88"/>
      <c r="X343" s="89"/>
      <c r="Y343" s="90"/>
    </row>
    <row r="344" customFormat="false" ht="12.75" hidden="false" customHeight="false" outlineLevel="0" collapsed="false">
      <c r="A344" s="112"/>
      <c r="D344" s="113"/>
      <c r="E344" s="113"/>
      <c r="R344" s="12"/>
      <c r="S344" s="8"/>
      <c r="T344" s="87"/>
      <c r="U344" s="87"/>
      <c r="V344" s="88"/>
      <c r="W344" s="88"/>
      <c r="X344" s="89"/>
      <c r="Y344" s="90"/>
    </row>
    <row r="345" customFormat="false" ht="12.75" hidden="false" customHeight="false" outlineLevel="0" collapsed="false">
      <c r="A345" s="112"/>
      <c r="D345" s="113"/>
      <c r="E345" s="113"/>
      <c r="R345" s="12"/>
      <c r="S345" s="8"/>
      <c r="T345" s="87"/>
      <c r="U345" s="87"/>
      <c r="V345" s="88"/>
      <c r="W345" s="88"/>
      <c r="X345" s="89"/>
      <c r="Y345" s="90"/>
    </row>
    <row r="346" customFormat="false" ht="12.75" hidden="false" customHeight="false" outlineLevel="0" collapsed="false">
      <c r="A346" s="112"/>
      <c r="D346" s="113"/>
      <c r="E346" s="113"/>
      <c r="R346" s="12"/>
      <c r="S346" s="8"/>
      <c r="T346" s="87"/>
      <c r="U346" s="87"/>
      <c r="V346" s="88"/>
      <c r="W346" s="88"/>
      <c r="X346" s="89"/>
      <c r="Y346" s="90"/>
    </row>
    <row r="347" customFormat="false" ht="12.75" hidden="false" customHeight="false" outlineLevel="0" collapsed="false">
      <c r="A347" s="112"/>
      <c r="D347" s="113"/>
      <c r="E347" s="113"/>
      <c r="R347" s="12"/>
      <c r="S347" s="8"/>
      <c r="T347" s="87"/>
      <c r="U347" s="87"/>
      <c r="V347" s="88"/>
      <c r="W347" s="88"/>
      <c r="X347" s="89"/>
      <c r="Y347" s="90"/>
    </row>
    <row r="348" customFormat="false" ht="12.75" hidden="false" customHeight="false" outlineLevel="0" collapsed="false">
      <c r="A348" s="112"/>
      <c r="D348" s="113"/>
      <c r="E348" s="113"/>
      <c r="R348" s="12"/>
      <c r="S348" s="8"/>
      <c r="T348" s="87"/>
      <c r="U348" s="87"/>
      <c r="V348" s="88"/>
      <c r="W348" s="88"/>
      <c r="X348" s="89"/>
      <c r="Y348" s="90"/>
    </row>
    <row r="349" customFormat="false" ht="12.75" hidden="false" customHeight="false" outlineLevel="0" collapsed="false">
      <c r="A349" s="112"/>
      <c r="D349" s="113"/>
      <c r="E349" s="113"/>
      <c r="R349" s="12"/>
      <c r="S349" s="8"/>
      <c r="T349" s="87"/>
      <c r="U349" s="87"/>
      <c r="V349" s="88"/>
      <c r="W349" s="88"/>
      <c r="X349" s="89"/>
      <c r="Y349" s="90"/>
    </row>
    <row r="350" customFormat="false" ht="12.75" hidden="false" customHeight="false" outlineLevel="0" collapsed="false">
      <c r="A350" s="112"/>
      <c r="D350" s="113"/>
      <c r="E350" s="113"/>
      <c r="R350" s="12"/>
      <c r="S350" s="8"/>
      <c r="T350" s="87"/>
      <c r="U350" s="87"/>
      <c r="V350" s="88"/>
      <c r="W350" s="88"/>
      <c r="X350" s="89"/>
      <c r="Y350" s="90"/>
    </row>
    <row r="351" customFormat="false" ht="12.75" hidden="false" customHeight="false" outlineLevel="0" collapsed="false">
      <c r="A351" s="112"/>
      <c r="D351" s="113"/>
      <c r="E351" s="113"/>
      <c r="R351" s="12"/>
      <c r="S351" s="8"/>
      <c r="T351" s="87"/>
      <c r="U351" s="87"/>
      <c r="V351" s="88"/>
      <c r="W351" s="88"/>
      <c r="X351" s="89"/>
      <c r="Y351" s="90"/>
    </row>
    <row r="352" customFormat="false" ht="12.75" hidden="false" customHeight="false" outlineLevel="0" collapsed="false">
      <c r="A352" s="112"/>
      <c r="D352" s="113"/>
      <c r="E352" s="113"/>
      <c r="R352" s="12"/>
      <c r="S352" s="8"/>
      <c r="T352" s="87"/>
      <c r="U352" s="87"/>
      <c r="V352" s="88"/>
      <c r="W352" s="88"/>
      <c r="X352" s="89"/>
      <c r="Y352" s="90"/>
    </row>
    <row r="353" customFormat="false" ht="12.75" hidden="false" customHeight="false" outlineLevel="0" collapsed="false">
      <c r="A353" s="112"/>
      <c r="D353" s="113"/>
      <c r="E353" s="113"/>
      <c r="R353" s="12"/>
      <c r="S353" s="8"/>
      <c r="T353" s="87"/>
      <c r="U353" s="87"/>
      <c r="V353" s="88"/>
      <c r="W353" s="88"/>
      <c r="X353" s="89"/>
      <c r="Y353" s="90"/>
    </row>
    <row r="354" customFormat="false" ht="12.75" hidden="false" customHeight="false" outlineLevel="0" collapsed="false">
      <c r="A354" s="112"/>
      <c r="D354" s="113"/>
      <c r="E354" s="113"/>
      <c r="R354" s="12"/>
      <c r="S354" s="8"/>
      <c r="T354" s="87"/>
      <c r="U354" s="87"/>
      <c r="V354" s="88"/>
      <c r="W354" s="88"/>
      <c r="X354" s="89"/>
      <c r="Y354" s="90"/>
    </row>
    <row r="355" customFormat="false" ht="12.75" hidden="false" customHeight="false" outlineLevel="0" collapsed="false">
      <c r="A355" s="112"/>
      <c r="D355" s="113"/>
      <c r="E355" s="113"/>
      <c r="R355" s="12"/>
      <c r="S355" s="8"/>
      <c r="T355" s="87"/>
      <c r="U355" s="87"/>
      <c r="V355" s="88"/>
      <c r="W355" s="88"/>
      <c r="X355" s="89"/>
      <c r="Y355" s="90"/>
    </row>
    <row r="356" customFormat="false" ht="12.75" hidden="false" customHeight="false" outlineLevel="0" collapsed="false">
      <c r="A356" s="112"/>
      <c r="D356" s="113"/>
      <c r="E356" s="113"/>
      <c r="R356" s="12"/>
      <c r="S356" s="8"/>
      <c r="T356" s="87"/>
      <c r="U356" s="87"/>
      <c r="V356" s="88"/>
      <c r="W356" s="88"/>
      <c r="X356" s="89"/>
      <c r="Y356" s="90"/>
    </row>
    <row r="357" customFormat="false" ht="12.75" hidden="false" customHeight="false" outlineLevel="0" collapsed="false">
      <c r="A357" s="112"/>
      <c r="D357" s="113"/>
      <c r="E357" s="113"/>
      <c r="R357" s="12"/>
      <c r="S357" s="8"/>
      <c r="T357" s="87"/>
      <c r="U357" s="87"/>
      <c r="V357" s="88"/>
      <c r="W357" s="88"/>
      <c r="X357" s="89"/>
      <c r="Y357" s="90"/>
    </row>
    <row r="358" customFormat="false" ht="12.75" hidden="false" customHeight="false" outlineLevel="0" collapsed="false">
      <c r="A358" s="112"/>
      <c r="D358" s="113"/>
      <c r="E358" s="113"/>
      <c r="R358" s="12"/>
      <c r="S358" s="8"/>
      <c r="T358" s="87"/>
      <c r="U358" s="87"/>
      <c r="V358" s="88"/>
      <c r="W358" s="88"/>
      <c r="X358" s="89"/>
      <c r="Y358" s="90"/>
    </row>
    <row r="359" customFormat="false" ht="12.75" hidden="false" customHeight="false" outlineLevel="0" collapsed="false">
      <c r="A359" s="112"/>
      <c r="D359" s="113"/>
      <c r="E359" s="113"/>
      <c r="R359" s="12"/>
      <c r="S359" s="8"/>
      <c r="T359" s="87"/>
      <c r="U359" s="87"/>
      <c r="V359" s="88"/>
      <c r="W359" s="88"/>
      <c r="X359" s="89"/>
      <c r="Y359" s="90"/>
    </row>
    <row r="360" customFormat="false" ht="12.75" hidden="false" customHeight="false" outlineLevel="0" collapsed="false">
      <c r="A360" s="112"/>
      <c r="D360" s="113"/>
      <c r="E360" s="113"/>
      <c r="R360" s="12"/>
      <c r="S360" s="8"/>
      <c r="T360" s="87"/>
      <c r="U360" s="87"/>
      <c r="V360" s="88"/>
      <c r="W360" s="88"/>
      <c r="X360" s="89"/>
      <c r="Y360" s="90"/>
    </row>
    <row r="361" customFormat="false" ht="12.75" hidden="false" customHeight="false" outlineLevel="0" collapsed="false">
      <c r="A361" s="112"/>
      <c r="D361" s="113"/>
      <c r="E361" s="113"/>
      <c r="R361" s="12"/>
      <c r="S361" s="8"/>
      <c r="T361" s="87"/>
      <c r="U361" s="87"/>
      <c r="V361" s="88"/>
      <c r="W361" s="88"/>
      <c r="X361" s="89"/>
      <c r="Y361" s="90"/>
    </row>
    <row r="362" customFormat="false" ht="12.75" hidden="false" customHeight="false" outlineLevel="0" collapsed="false">
      <c r="A362" s="112"/>
      <c r="D362" s="113"/>
      <c r="E362" s="113"/>
      <c r="R362" s="12"/>
      <c r="S362" s="8"/>
      <c r="T362" s="87"/>
      <c r="U362" s="87"/>
      <c r="V362" s="88"/>
      <c r="W362" s="88"/>
      <c r="X362" s="89"/>
      <c r="Y362" s="90"/>
    </row>
    <row r="363" customFormat="false" ht="12.75" hidden="false" customHeight="false" outlineLevel="0" collapsed="false">
      <c r="A363" s="112"/>
      <c r="D363" s="113"/>
      <c r="E363" s="113"/>
      <c r="R363" s="12"/>
      <c r="S363" s="8"/>
      <c r="T363" s="87"/>
      <c r="U363" s="87"/>
      <c r="V363" s="88"/>
      <c r="W363" s="88"/>
      <c r="X363" s="89"/>
      <c r="Y363" s="90"/>
    </row>
    <row r="364" customFormat="false" ht="12.75" hidden="false" customHeight="false" outlineLevel="0" collapsed="false">
      <c r="A364" s="112"/>
      <c r="D364" s="113"/>
      <c r="E364" s="113"/>
      <c r="R364" s="12"/>
      <c r="S364" s="8"/>
      <c r="T364" s="87"/>
      <c r="U364" s="87"/>
      <c r="V364" s="88"/>
      <c r="W364" s="88"/>
      <c r="X364" s="89"/>
      <c r="Y364" s="90"/>
    </row>
    <row r="365" customFormat="false" ht="12.75" hidden="false" customHeight="false" outlineLevel="0" collapsed="false">
      <c r="A365" s="112"/>
      <c r="D365" s="113"/>
      <c r="E365" s="113"/>
      <c r="R365" s="12"/>
      <c r="S365" s="8"/>
      <c r="T365" s="87"/>
      <c r="U365" s="87"/>
      <c r="V365" s="88"/>
      <c r="W365" s="88"/>
      <c r="X365" s="89"/>
      <c r="Y365" s="90"/>
    </row>
    <row r="366" customFormat="false" ht="12.75" hidden="false" customHeight="false" outlineLevel="0" collapsed="false">
      <c r="A366" s="112"/>
      <c r="D366" s="113"/>
      <c r="E366" s="113"/>
      <c r="R366" s="12"/>
      <c r="S366" s="8"/>
      <c r="T366" s="87"/>
      <c r="U366" s="87"/>
      <c r="V366" s="88"/>
      <c r="W366" s="88"/>
      <c r="X366" s="89"/>
      <c r="Y366" s="90"/>
    </row>
    <row r="367" customFormat="false" ht="12.75" hidden="false" customHeight="false" outlineLevel="0" collapsed="false">
      <c r="A367" s="112"/>
      <c r="D367" s="113"/>
      <c r="E367" s="113"/>
      <c r="R367" s="12"/>
      <c r="S367" s="8"/>
      <c r="T367" s="87"/>
      <c r="U367" s="87"/>
      <c r="V367" s="88"/>
      <c r="W367" s="88"/>
      <c r="X367" s="89"/>
      <c r="Y367" s="90"/>
    </row>
    <row r="368" customFormat="false" ht="12.75" hidden="false" customHeight="false" outlineLevel="0" collapsed="false">
      <c r="A368" s="112"/>
      <c r="D368" s="113"/>
      <c r="E368" s="113"/>
      <c r="R368" s="12"/>
      <c r="S368" s="8"/>
      <c r="T368" s="87"/>
      <c r="U368" s="87"/>
      <c r="V368" s="88"/>
      <c r="W368" s="88"/>
      <c r="X368" s="89"/>
      <c r="Y368" s="90"/>
    </row>
    <row r="369" customFormat="false" ht="12.75" hidden="false" customHeight="false" outlineLevel="0" collapsed="false">
      <c r="A369" s="112"/>
      <c r="D369" s="113"/>
      <c r="E369" s="113"/>
      <c r="R369" s="12"/>
      <c r="S369" s="8"/>
      <c r="T369" s="87"/>
      <c r="U369" s="87"/>
      <c r="V369" s="88"/>
      <c r="W369" s="88"/>
      <c r="X369" s="89"/>
      <c r="Y369" s="90"/>
    </row>
    <row r="370" customFormat="false" ht="12.75" hidden="false" customHeight="false" outlineLevel="0" collapsed="false">
      <c r="A370" s="112"/>
      <c r="D370" s="113"/>
      <c r="E370" s="113"/>
      <c r="R370" s="12"/>
      <c r="S370" s="8"/>
      <c r="T370" s="87"/>
      <c r="U370" s="87"/>
      <c r="V370" s="88"/>
      <c r="W370" s="88"/>
      <c r="X370" s="89"/>
      <c r="Y370" s="90"/>
    </row>
    <row r="371" customFormat="false" ht="12.75" hidden="false" customHeight="false" outlineLevel="0" collapsed="false">
      <c r="A371" s="112"/>
      <c r="D371" s="113"/>
      <c r="E371" s="113"/>
      <c r="R371" s="12"/>
      <c r="S371" s="8"/>
      <c r="T371" s="87"/>
      <c r="U371" s="87"/>
      <c r="V371" s="88"/>
      <c r="W371" s="88"/>
      <c r="X371" s="89"/>
      <c r="Y371" s="90"/>
    </row>
    <row r="372" customFormat="false" ht="12.75" hidden="false" customHeight="false" outlineLevel="0" collapsed="false">
      <c r="A372" s="112"/>
      <c r="D372" s="113"/>
      <c r="E372" s="113"/>
      <c r="R372" s="12"/>
      <c r="S372" s="8"/>
      <c r="T372" s="87"/>
      <c r="U372" s="87"/>
      <c r="V372" s="88"/>
      <c r="W372" s="88"/>
      <c r="X372" s="89"/>
      <c r="Y372" s="90"/>
    </row>
    <row r="373" customFormat="false" ht="12.75" hidden="false" customHeight="false" outlineLevel="0" collapsed="false">
      <c r="A373" s="112"/>
      <c r="D373" s="113"/>
      <c r="E373" s="113"/>
      <c r="R373" s="12"/>
      <c r="S373" s="8"/>
      <c r="T373" s="87"/>
      <c r="U373" s="87"/>
      <c r="V373" s="88"/>
      <c r="W373" s="88"/>
      <c r="X373" s="89"/>
      <c r="Y373" s="90"/>
    </row>
    <row r="374" customFormat="false" ht="12.75" hidden="false" customHeight="false" outlineLevel="0" collapsed="false">
      <c r="A374" s="112"/>
      <c r="D374" s="113"/>
      <c r="E374" s="113"/>
      <c r="R374" s="12"/>
      <c r="S374" s="8"/>
      <c r="T374" s="87"/>
      <c r="U374" s="87"/>
      <c r="V374" s="88"/>
      <c r="W374" s="88"/>
      <c r="X374" s="89"/>
      <c r="Y374" s="90"/>
    </row>
    <row r="375" customFormat="false" ht="12.75" hidden="false" customHeight="false" outlineLevel="0" collapsed="false">
      <c r="A375" s="112"/>
      <c r="D375" s="113"/>
      <c r="E375" s="113"/>
      <c r="R375" s="12"/>
      <c r="S375" s="8"/>
      <c r="T375" s="87"/>
      <c r="U375" s="87"/>
      <c r="V375" s="88"/>
      <c r="W375" s="88"/>
      <c r="X375" s="89"/>
      <c r="Y375" s="90"/>
    </row>
    <row r="376" customFormat="false" ht="12.75" hidden="false" customHeight="false" outlineLevel="0" collapsed="false">
      <c r="A376" s="112"/>
      <c r="D376" s="113"/>
      <c r="E376" s="113"/>
      <c r="R376" s="12"/>
      <c r="S376" s="8"/>
      <c r="T376" s="87"/>
      <c r="U376" s="87"/>
      <c r="V376" s="88"/>
      <c r="W376" s="88"/>
      <c r="X376" s="89"/>
      <c r="Y376" s="90"/>
    </row>
    <row r="377" customFormat="false" ht="12.75" hidden="false" customHeight="false" outlineLevel="0" collapsed="false">
      <c r="A377" s="112"/>
      <c r="D377" s="113"/>
      <c r="E377" s="113"/>
      <c r="R377" s="12"/>
      <c r="S377" s="8"/>
      <c r="T377" s="87"/>
      <c r="U377" s="87"/>
      <c r="V377" s="88"/>
      <c r="W377" s="88"/>
      <c r="X377" s="89"/>
      <c r="Y377" s="90"/>
    </row>
    <row r="378" customFormat="false" ht="12.75" hidden="false" customHeight="false" outlineLevel="0" collapsed="false">
      <c r="A378" s="112"/>
      <c r="D378" s="113"/>
      <c r="E378" s="113"/>
      <c r="R378" s="12"/>
      <c r="S378" s="8"/>
      <c r="T378" s="87"/>
      <c r="U378" s="87"/>
      <c r="V378" s="88"/>
      <c r="W378" s="88"/>
      <c r="X378" s="89"/>
      <c r="Y378" s="90"/>
    </row>
    <row r="379" customFormat="false" ht="12.75" hidden="false" customHeight="false" outlineLevel="0" collapsed="false">
      <c r="A379" s="112"/>
      <c r="D379" s="113"/>
      <c r="E379" s="113"/>
      <c r="R379" s="12"/>
      <c r="S379" s="8"/>
      <c r="T379" s="87"/>
      <c r="U379" s="87"/>
      <c r="V379" s="88"/>
      <c r="W379" s="88"/>
      <c r="X379" s="89"/>
      <c r="Y379" s="90"/>
    </row>
    <row r="380" customFormat="false" ht="12.75" hidden="false" customHeight="false" outlineLevel="0" collapsed="false">
      <c r="A380" s="112"/>
      <c r="D380" s="113"/>
      <c r="E380" s="113"/>
      <c r="R380" s="12"/>
      <c r="S380" s="8"/>
      <c r="T380" s="87"/>
      <c r="U380" s="87"/>
      <c r="V380" s="88"/>
      <c r="W380" s="88"/>
      <c r="X380" s="89"/>
      <c r="Y380" s="90"/>
    </row>
    <row r="381" customFormat="false" ht="12.75" hidden="false" customHeight="false" outlineLevel="0" collapsed="false">
      <c r="A381" s="112"/>
      <c r="D381" s="113"/>
      <c r="E381" s="113"/>
      <c r="R381" s="12"/>
      <c r="S381" s="8"/>
      <c r="T381" s="87"/>
      <c r="U381" s="87"/>
      <c r="V381" s="88"/>
      <c r="W381" s="88"/>
      <c r="X381" s="89"/>
      <c r="Y381" s="90"/>
    </row>
    <row r="382" customFormat="false" ht="12.75" hidden="false" customHeight="false" outlineLevel="0" collapsed="false">
      <c r="A382" s="112"/>
      <c r="D382" s="113"/>
      <c r="E382" s="113"/>
      <c r="R382" s="12"/>
      <c r="S382" s="8"/>
      <c r="T382" s="87"/>
      <c r="U382" s="87"/>
      <c r="V382" s="88"/>
      <c r="W382" s="88"/>
      <c r="X382" s="89"/>
      <c r="Y382" s="90"/>
    </row>
    <row r="383" customFormat="false" ht="12.75" hidden="false" customHeight="false" outlineLevel="0" collapsed="false">
      <c r="A383" s="112"/>
      <c r="D383" s="113"/>
      <c r="E383" s="113"/>
      <c r="R383" s="12"/>
      <c r="S383" s="8"/>
      <c r="T383" s="87"/>
      <c r="U383" s="87"/>
      <c r="V383" s="88"/>
      <c r="W383" s="88"/>
      <c r="X383" s="89"/>
      <c r="Y383" s="90"/>
    </row>
    <row r="384" customFormat="false" ht="12.75" hidden="false" customHeight="false" outlineLevel="0" collapsed="false">
      <c r="A384" s="112"/>
      <c r="D384" s="113"/>
      <c r="E384" s="113"/>
      <c r="R384" s="12"/>
      <c r="S384" s="8"/>
      <c r="T384" s="87"/>
      <c r="U384" s="87"/>
      <c r="V384" s="88"/>
      <c r="W384" s="88"/>
      <c r="X384" s="89"/>
      <c r="Y384" s="90"/>
    </row>
    <row r="385" customFormat="false" ht="12.75" hidden="false" customHeight="false" outlineLevel="0" collapsed="false">
      <c r="A385" s="112"/>
      <c r="D385" s="113"/>
      <c r="E385" s="113"/>
      <c r="R385" s="12"/>
      <c r="S385" s="8"/>
      <c r="T385" s="87"/>
      <c r="U385" s="87"/>
      <c r="V385" s="88"/>
      <c r="W385" s="88"/>
      <c r="X385" s="89"/>
      <c r="Y385" s="90"/>
    </row>
    <row r="386" customFormat="false" ht="12.75" hidden="false" customHeight="false" outlineLevel="0" collapsed="false">
      <c r="A386" s="112"/>
      <c r="D386" s="113"/>
      <c r="E386" s="113"/>
      <c r="R386" s="12"/>
      <c r="S386" s="8"/>
      <c r="T386" s="87"/>
      <c r="U386" s="87"/>
      <c r="V386" s="88"/>
      <c r="W386" s="88"/>
      <c r="X386" s="89"/>
      <c r="Y386" s="90"/>
    </row>
    <row r="387" customFormat="false" ht="12.75" hidden="false" customHeight="false" outlineLevel="0" collapsed="false">
      <c r="A387" s="112"/>
      <c r="D387" s="113"/>
      <c r="E387" s="113"/>
      <c r="R387" s="12"/>
      <c r="S387" s="8"/>
      <c r="T387" s="87"/>
      <c r="U387" s="87"/>
      <c r="V387" s="88"/>
      <c r="W387" s="88"/>
      <c r="X387" s="89"/>
      <c r="Y387" s="90"/>
    </row>
    <row r="388" customFormat="false" ht="12.75" hidden="false" customHeight="false" outlineLevel="0" collapsed="false">
      <c r="A388" s="112"/>
      <c r="D388" s="113"/>
      <c r="E388" s="113"/>
      <c r="R388" s="12"/>
      <c r="S388" s="8"/>
      <c r="T388" s="87"/>
      <c r="U388" s="87"/>
      <c r="V388" s="88"/>
      <c r="W388" s="88"/>
      <c r="X388" s="89"/>
      <c r="Y388" s="90"/>
    </row>
    <row r="389" customFormat="false" ht="12.75" hidden="false" customHeight="false" outlineLevel="0" collapsed="false">
      <c r="A389" s="112"/>
      <c r="D389" s="113"/>
      <c r="E389" s="113"/>
      <c r="R389" s="12"/>
      <c r="S389" s="8"/>
      <c r="T389" s="87"/>
      <c r="U389" s="87"/>
      <c r="V389" s="88"/>
      <c r="W389" s="88"/>
      <c r="X389" s="89"/>
      <c r="Y389" s="90"/>
    </row>
    <row r="390" customFormat="false" ht="12.75" hidden="false" customHeight="false" outlineLevel="0" collapsed="false">
      <c r="A390" s="112"/>
      <c r="D390" s="113"/>
      <c r="E390" s="113"/>
      <c r="R390" s="12"/>
      <c r="S390" s="8"/>
      <c r="T390" s="87"/>
      <c r="U390" s="87"/>
      <c r="V390" s="88"/>
      <c r="W390" s="88"/>
      <c r="X390" s="89"/>
      <c r="Y390" s="90"/>
    </row>
    <row r="391" customFormat="false" ht="12.75" hidden="false" customHeight="false" outlineLevel="0" collapsed="false">
      <c r="A391" s="112"/>
      <c r="D391" s="113"/>
      <c r="E391" s="113"/>
      <c r="R391" s="12"/>
      <c r="S391" s="8"/>
      <c r="T391" s="87"/>
      <c r="U391" s="87"/>
      <c r="V391" s="88"/>
      <c r="W391" s="88"/>
      <c r="X391" s="89"/>
      <c r="Y391" s="90"/>
    </row>
    <row r="392" customFormat="false" ht="12.75" hidden="false" customHeight="false" outlineLevel="0" collapsed="false">
      <c r="A392" s="112"/>
      <c r="D392" s="113"/>
      <c r="E392" s="113"/>
      <c r="R392" s="12"/>
      <c r="S392" s="8"/>
      <c r="T392" s="87"/>
      <c r="U392" s="87"/>
      <c r="V392" s="88"/>
      <c r="W392" s="88"/>
      <c r="X392" s="89"/>
      <c r="Y392" s="90"/>
    </row>
    <row r="393" customFormat="false" ht="12.75" hidden="false" customHeight="false" outlineLevel="0" collapsed="false">
      <c r="A393" s="112"/>
      <c r="D393" s="113"/>
      <c r="E393" s="113"/>
      <c r="R393" s="12"/>
      <c r="S393" s="8"/>
      <c r="T393" s="87"/>
      <c r="U393" s="87"/>
      <c r="V393" s="88"/>
      <c r="W393" s="88"/>
      <c r="X393" s="89"/>
      <c r="Y393" s="90"/>
    </row>
    <row r="394" customFormat="false" ht="12.75" hidden="false" customHeight="false" outlineLevel="0" collapsed="false">
      <c r="A394" s="112"/>
      <c r="D394" s="113"/>
      <c r="E394" s="113"/>
      <c r="R394" s="12"/>
      <c r="S394" s="8"/>
      <c r="T394" s="87"/>
      <c r="U394" s="87"/>
      <c r="V394" s="88"/>
      <c r="W394" s="88"/>
      <c r="X394" s="89"/>
      <c r="Y394" s="90"/>
    </row>
    <row r="395" customFormat="false" ht="12.75" hidden="false" customHeight="false" outlineLevel="0" collapsed="false">
      <c r="A395" s="112"/>
      <c r="D395" s="113"/>
      <c r="E395" s="113"/>
      <c r="R395" s="12"/>
      <c r="S395" s="8"/>
      <c r="T395" s="87"/>
      <c r="U395" s="87"/>
      <c r="V395" s="88"/>
      <c r="W395" s="88"/>
      <c r="X395" s="89"/>
      <c r="Y395" s="90"/>
    </row>
    <row r="396" customFormat="false" ht="12.75" hidden="false" customHeight="false" outlineLevel="0" collapsed="false">
      <c r="A396" s="112"/>
      <c r="D396" s="113"/>
      <c r="E396" s="113"/>
      <c r="R396" s="12"/>
      <c r="S396" s="8"/>
      <c r="T396" s="87"/>
      <c r="U396" s="87"/>
      <c r="V396" s="88"/>
      <c r="W396" s="88"/>
      <c r="X396" s="89"/>
      <c r="Y396" s="90"/>
    </row>
    <row r="397" customFormat="false" ht="12.75" hidden="false" customHeight="false" outlineLevel="0" collapsed="false">
      <c r="A397" s="112"/>
      <c r="D397" s="113"/>
      <c r="E397" s="113"/>
      <c r="R397" s="12"/>
      <c r="S397" s="8"/>
      <c r="T397" s="87"/>
      <c r="U397" s="87"/>
      <c r="V397" s="88"/>
      <c r="W397" s="88"/>
      <c r="X397" s="89"/>
      <c r="Y397" s="90"/>
    </row>
    <row r="398" customFormat="false" ht="12.75" hidden="false" customHeight="false" outlineLevel="0" collapsed="false">
      <c r="A398" s="112"/>
      <c r="D398" s="113"/>
      <c r="E398" s="113"/>
      <c r="R398" s="12"/>
      <c r="S398" s="8"/>
      <c r="T398" s="87"/>
      <c r="U398" s="87"/>
      <c r="V398" s="88"/>
      <c r="W398" s="88"/>
      <c r="X398" s="89"/>
      <c r="Y398" s="90"/>
    </row>
    <row r="399" customFormat="false" ht="12.75" hidden="false" customHeight="false" outlineLevel="0" collapsed="false">
      <c r="A399" s="112"/>
      <c r="D399" s="113"/>
      <c r="E399" s="113"/>
      <c r="R399" s="12"/>
      <c r="S399" s="8"/>
      <c r="T399" s="87"/>
      <c r="U399" s="87"/>
      <c r="V399" s="88"/>
      <c r="W399" s="88"/>
      <c r="X399" s="89"/>
      <c r="Y399" s="90"/>
    </row>
    <row r="400" customFormat="false" ht="12.75" hidden="false" customHeight="false" outlineLevel="0" collapsed="false">
      <c r="A400" s="112"/>
      <c r="D400" s="113"/>
      <c r="E400" s="113"/>
      <c r="R400" s="12"/>
      <c r="S400" s="8"/>
      <c r="T400" s="87"/>
      <c r="U400" s="87"/>
      <c r="V400" s="88"/>
      <c r="W400" s="88"/>
      <c r="X400" s="89"/>
      <c r="Y400" s="90"/>
    </row>
    <row r="401" customFormat="false" ht="12.75" hidden="false" customHeight="false" outlineLevel="0" collapsed="false">
      <c r="A401" s="112"/>
      <c r="D401" s="113"/>
      <c r="E401" s="113"/>
      <c r="R401" s="12"/>
      <c r="S401" s="8"/>
      <c r="T401" s="87"/>
      <c r="U401" s="87"/>
      <c r="V401" s="88"/>
      <c r="W401" s="88"/>
      <c r="X401" s="89"/>
      <c r="Y401" s="90"/>
    </row>
    <row r="402" customFormat="false" ht="12.75" hidden="false" customHeight="false" outlineLevel="0" collapsed="false">
      <c r="A402" s="112"/>
      <c r="D402" s="113"/>
      <c r="E402" s="113"/>
      <c r="R402" s="12"/>
      <c r="S402" s="8"/>
      <c r="T402" s="87"/>
      <c r="U402" s="87"/>
      <c r="V402" s="88"/>
      <c r="W402" s="88"/>
      <c r="X402" s="89"/>
      <c r="Y402" s="90"/>
    </row>
    <row r="403" customFormat="false" ht="12.75" hidden="false" customHeight="false" outlineLevel="0" collapsed="false">
      <c r="A403" s="112"/>
      <c r="D403" s="113"/>
      <c r="E403" s="113"/>
      <c r="R403" s="12"/>
      <c r="S403" s="8"/>
      <c r="T403" s="87"/>
      <c r="U403" s="87"/>
      <c r="V403" s="88"/>
      <c r="W403" s="88"/>
      <c r="X403" s="89"/>
      <c r="Y403" s="90"/>
    </row>
    <row r="404" customFormat="false" ht="12.75" hidden="false" customHeight="false" outlineLevel="0" collapsed="false">
      <c r="A404" s="112"/>
      <c r="D404" s="113"/>
      <c r="E404" s="113"/>
      <c r="R404" s="12"/>
      <c r="S404" s="8"/>
      <c r="T404" s="87"/>
      <c r="U404" s="87"/>
      <c r="V404" s="88"/>
      <c r="W404" s="88"/>
      <c r="X404" s="89"/>
      <c r="Y404" s="90"/>
    </row>
    <row r="405" customFormat="false" ht="12.75" hidden="false" customHeight="false" outlineLevel="0" collapsed="false">
      <c r="A405" s="112"/>
      <c r="D405" s="113"/>
      <c r="E405" s="113"/>
      <c r="R405" s="12"/>
      <c r="S405" s="8"/>
      <c r="T405" s="87"/>
      <c r="U405" s="87"/>
      <c r="V405" s="88"/>
      <c r="W405" s="88"/>
      <c r="X405" s="89"/>
      <c r="Y405" s="90"/>
    </row>
    <row r="406" customFormat="false" ht="12.75" hidden="false" customHeight="false" outlineLevel="0" collapsed="false">
      <c r="A406" s="112"/>
      <c r="D406" s="113"/>
      <c r="E406" s="113"/>
      <c r="R406" s="12"/>
      <c r="S406" s="8"/>
      <c r="T406" s="87"/>
      <c r="U406" s="87"/>
      <c r="V406" s="88"/>
      <c r="W406" s="88"/>
      <c r="X406" s="89"/>
      <c r="Y406" s="90"/>
    </row>
    <row r="407" customFormat="false" ht="12.75" hidden="false" customHeight="false" outlineLevel="0" collapsed="false">
      <c r="A407" s="112"/>
      <c r="D407" s="113"/>
      <c r="E407" s="113"/>
      <c r="R407" s="12"/>
      <c r="S407" s="8"/>
      <c r="T407" s="87"/>
      <c r="U407" s="87"/>
      <c r="V407" s="88"/>
      <c r="W407" s="88"/>
      <c r="X407" s="89"/>
      <c r="Y407" s="90"/>
    </row>
    <row r="408" customFormat="false" ht="12.75" hidden="false" customHeight="false" outlineLevel="0" collapsed="false">
      <c r="A408" s="112"/>
      <c r="D408" s="113"/>
      <c r="E408" s="113"/>
      <c r="R408" s="12"/>
      <c r="S408" s="8"/>
      <c r="T408" s="87"/>
      <c r="U408" s="87"/>
      <c r="V408" s="88"/>
      <c r="W408" s="88"/>
      <c r="X408" s="89"/>
      <c r="Y408" s="90"/>
    </row>
    <row r="409" customFormat="false" ht="12.75" hidden="false" customHeight="false" outlineLevel="0" collapsed="false">
      <c r="A409" s="112"/>
      <c r="D409" s="113"/>
      <c r="E409" s="113"/>
      <c r="R409" s="12"/>
      <c r="S409" s="8"/>
      <c r="T409" s="87"/>
      <c r="U409" s="87"/>
      <c r="V409" s="88"/>
      <c r="W409" s="88"/>
      <c r="X409" s="89"/>
      <c r="Y409" s="90"/>
    </row>
    <row r="410" customFormat="false" ht="12.75" hidden="false" customHeight="false" outlineLevel="0" collapsed="false">
      <c r="A410" s="112"/>
      <c r="D410" s="113"/>
      <c r="E410" s="113"/>
      <c r="R410" s="12"/>
      <c r="S410" s="8"/>
      <c r="T410" s="87"/>
      <c r="U410" s="87"/>
      <c r="V410" s="88"/>
      <c r="W410" s="88"/>
      <c r="X410" s="89"/>
      <c r="Y410" s="90"/>
    </row>
    <row r="411" customFormat="false" ht="12.75" hidden="false" customHeight="false" outlineLevel="0" collapsed="false">
      <c r="A411" s="112"/>
      <c r="D411" s="113"/>
      <c r="E411" s="113"/>
      <c r="R411" s="12"/>
      <c r="S411" s="8"/>
      <c r="T411" s="87"/>
      <c r="U411" s="87"/>
      <c r="V411" s="88"/>
      <c r="W411" s="88"/>
      <c r="X411" s="89"/>
      <c r="Y411" s="90"/>
    </row>
    <row r="412" customFormat="false" ht="12.75" hidden="false" customHeight="false" outlineLevel="0" collapsed="false">
      <c r="A412" s="112"/>
      <c r="D412" s="113"/>
      <c r="E412" s="113"/>
      <c r="R412" s="12"/>
      <c r="S412" s="8"/>
      <c r="T412" s="87"/>
      <c r="U412" s="87"/>
      <c r="V412" s="88"/>
      <c r="W412" s="88"/>
      <c r="X412" s="89"/>
      <c r="Y412" s="90"/>
    </row>
    <row r="413" customFormat="false" ht="12.75" hidden="false" customHeight="false" outlineLevel="0" collapsed="false">
      <c r="A413" s="112"/>
      <c r="D413" s="113"/>
      <c r="E413" s="113"/>
      <c r="R413" s="12"/>
      <c r="S413" s="8"/>
      <c r="T413" s="87"/>
      <c r="U413" s="87"/>
      <c r="V413" s="88"/>
      <c r="W413" s="88"/>
      <c r="X413" s="89"/>
      <c r="Y413" s="90"/>
    </row>
    <row r="414" customFormat="false" ht="12.75" hidden="false" customHeight="false" outlineLevel="0" collapsed="false">
      <c r="A414" s="112"/>
      <c r="D414" s="113"/>
      <c r="E414" s="113"/>
      <c r="R414" s="12"/>
      <c r="S414" s="8"/>
      <c r="T414" s="87"/>
      <c r="U414" s="87"/>
      <c r="V414" s="88"/>
      <c r="W414" s="88"/>
      <c r="X414" s="89"/>
      <c r="Y414" s="90"/>
    </row>
    <row r="415" customFormat="false" ht="12.75" hidden="false" customHeight="false" outlineLevel="0" collapsed="false">
      <c r="A415" s="112"/>
      <c r="D415" s="113"/>
      <c r="E415" s="113"/>
      <c r="R415" s="12"/>
      <c r="S415" s="8"/>
      <c r="T415" s="87"/>
      <c r="U415" s="87"/>
      <c r="V415" s="88"/>
      <c r="W415" s="88"/>
      <c r="X415" s="89"/>
      <c r="Y415" s="90"/>
    </row>
    <row r="416" customFormat="false" ht="12.75" hidden="false" customHeight="false" outlineLevel="0" collapsed="false">
      <c r="A416" s="112"/>
      <c r="D416" s="113"/>
      <c r="E416" s="113"/>
      <c r="R416" s="12"/>
      <c r="S416" s="8"/>
      <c r="T416" s="87"/>
      <c r="U416" s="87"/>
      <c r="V416" s="88"/>
      <c r="W416" s="88"/>
      <c r="X416" s="89"/>
      <c r="Y416" s="90"/>
    </row>
    <row r="417" customFormat="false" ht="12.75" hidden="false" customHeight="false" outlineLevel="0" collapsed="false">
      <c r="A417" s="112"/>
      <c r="D417" s="113"/>
      <c r="E417" s="113"/>
      <c r="R417" s="12"/>
      <c r="S417" s="8"/>
      <c r="T417" s="87"/>
      <c r="U417" s="87"/>
      <c r="V417" s="88"/>
      <c r="W417" s="88"/>
      <c r="X417" s="89"/>
      <c r="Y417" s="90"/>
    </row>
    <row r="418" customFormat="false" ht="12.75" hidden="false" customHeight="false" outlineLevel="0" collapsed="false">
      <c r="A418" s="112"/>
      <c r="D418" s="113"/>
      <c r="E418" s="113"/>
      <c r="R418" s="12"/>
      <c r="S418" s="8"/>
      <c r="T418" s="87"/>
      <c r="U418" s="87"/>
      <c r="V418" s="88"/>
      <c r="W418" s="88"/>
      <c r="X418" s="89"/>
      <c r="Y418" s="90"/>
    </row>
    <row r="419" customFormat="false" ht="12.75" hidden="false" customHeight="false" outlineLevel="0" collapsed="false">
      <c r="A419" s="112"/>
      <c r="D419" s="113"/>
      <c r="E419" s="113"/>
      <c r="R419" s="12"/>
      <c r="S419" s="8"/>
      <c r="T419" s="87"/>
      <c r="U419" s="87"/>
      <c r="V419" s="88"/>
      <c r="W419" s="88"/>
      <c r="X419" s="89"/>
      <c r="Y419" s="90"/>
    </row>
    <row r="420" customFormat="false" ht="12.75" hidden="false" customHeight="false" outlineLevel="0" collapsed="false">
      <c r="A420" s="112"/>
      <c r="D420" s="113"/>
      <c r="E420" s="113"/>
      <c r="R420" s="12"/>
      <c r="S420" s="8"/>
      <c r="T420" s="87"/>
      <c r="U420" s="87"/>
      <c r="V420" s="88"/>
      <c r="W420" s="88"/>
      <c r="X420" s="89"/>
      <c r="Y420" s="90"/>
    </row>
    <row r="421" customFormat="false" ht="12.75" hidden="false" customHeight="false" outlineLevel="0" collapsed="false">
      <c r="A421" s="112"/>
      <c r="D421" s="113"/>
      <c r="E421" s="113"/>
      <c r="R421" s="12"/>
      <c r="S421" s="8"/>
      <c r="T421" s="87"/>
      <c r="U421" s="87"/>
      <c r="V421" s="88"/>
      <c r="W421" s="88"/>
      <c r="X421" s="89"/>
      <c r="Y421" s="90"/>
    </row>
    <row r="422" customFormat="false" ht="12.75" hidden="false" customHeight="false" outlineLevel="0" collapsed="false">
      <c r="A422" s="112"/>
      <c r="D422" s="113"/>
      <c r="E422" s="113"/>
      <c r="R422" s="12"/>
      <c r="S422" s="8"/>
      <c r="T422" s="87"/>
      <c r="U422" s="87"/>
      <c r="V422" s="88"/>
      <c r="W422" s="88"/>
      <c r="X422" s="89"/>
      <c r="Y422" s="90"/>
    </row>
    <row r="423" customFormat="false" ht="12.75" hidden="false" customHeight="false" outlineLevel="0" collapsed="false">
      <c r="A423" s="112"/>
      <c r="D423" s="113"/>
      <c r="E423" s="113"/>
      <c r="R423" s="12"/>
      <c r="S423" s="8"/>
      <c r="T423" s="87"/>
      <c r="U423" s="87"/>
      <c r="V423" s="88"/>
      <c r="W423" s="88"/>
      <c r="X423" s="89"/>
      <c r="Y423" s="90"/>
    </row>
    <row r="424" customFormat="false" ht="12.75" hidden="false" customHeight="false" outlineLevel="0" collapsed="false">
      <c r="A424" s="112"/>
      <c r="D424" s="113"/>
      <c r="E424" s="113"/>
      <c r="R424" s="12"/>
      <c r="S424" s="8"/>
      <c r="T424" s="87"/>
      <c r="U424" s="87"/>
      <c r="V424" s="88"/>
      <c r="W424" s="88"/>
      <c r="X424" s="89"/>
      <c r="Y424" s="90"/>
    </row>
    <row r="425" customFormat="false" ht="12.75" hidden="false" customHeight="false" outlineLevel="0" collapsed="false">
      <c r="A425" s="112"/>
      <c r="D425" s="113"/>
      <c r="E425" s="113"/>
      <c r="R425" s="12"/>
      <c r="S425" s="8"/>
      <c r="T425" s="87"/>
      <c r="U425" s="87"/>
      <c r="V425" s="88"/>
      <c r="W425" s="88"/>
      <c r="X425" s="89"/>
      <c r="Y425" s="90"/>
    </row>
    <row r="426" customFormat="false" ht="12.75" hidden="false" customHeight="false" outlineLevel="0" collapsed="false">
      <c r="A426" s="112"/>
      <c r="D426" s="113"/>
      <c r="E426" s="113"/>
      <c r="R426" s="12"/>
      <c r="S426" s="8"/>
      <c r="T426" s="87"/>
      <c r="U426" s="87"/>
      <c r="V426" s="88"/>
      <c r="W426" s="88"/>
      <c r="X426" s="89"/>
      <c r="Y426" s="90"/>
    </row>
    <row r="427" customFormat="false" ht="12.75" hidden="false" customHeight="false" outlineLevel="0" collapsed="false">
      <c r="A427" s="112"/>
      <c r="D427" s="113"/>
      <c r="E427" s="113"/>
      <c r="R427" s="12"/>
      <c r="S427" s="8"/>
      <c r="T427" s="87"/>
      <c r="U427" s="87"/>
      <c r="V427" s="88"/>
      <c r="W427" s="88"/>
      <c r="X427" s="89"/>
      <c r="Y427" s="90"/>
    </row>
    <row r="428" customFormat="false" ht="12.75" hidden="false" customHeight="false" outlineLevel="0" collapsed="false">
      <c r="A428" s="112"/>
      <c r="D428" s="113"/>
      <c r="E428" s="113"/>
      <c r="R428" s="12"/>
      <c r="S428" s="8"/>
      <c r="T428" s="87"/>
      <c r="U428" s="87"/>
      <c r="V428" s="88"/>
      <c r="W428" s="88"/>
      <c r="X428" s="89"/>
      <c r="Y428" s="90"/>
    </row>
    <row r="429" customFormat="false" ht="12.75" hidden="false" customHeight="false" outlineLevel="0" collapsed="false">
      <c r="A429" s="112"/>
      <c r="D429" s="113"/>
      <c r="E429" s="113"/>
      <c r="R429" s="12"/>
      <c r="S429" s="8"/>
      <c r="T429" s="87"/>
      <c r="U429" s="87"/>
      <c r="V429" s="88"/>
      <c r="W429" s="88"/>
      <c r="X429" s="89"/>
      <c r="Y429" s="90"/>
    </row>
    <row r="430" customFormat="false" ht="12.75" hidden="false" customHeight="false" outlineLevel="0" collapsed="false">
      <c r="A430" s="112"/>
      <c r="D430" s="113"/>
      <c r="E430" s="113"/>
      <c r="R430" s="12"/>
      <c r="S430" s="8"/>
      <c r="T430" s="87"/>
      <c r="U430" s="87"/>
      <c r="V430" s="88"/>
      <c r="W430" s="88"/>
      <c r="X430" s="89"/>
      <c r="Y430" s="90"/>
    </row>
    <row r="431" customFormat="false" ht="12.75" hidden="false" customHeight="false" outlineLevel="0" collapsed="false">
      <c r="A431" s="112"/>
      <c r="D431" s="113"/>
      <c r="E431" s="113"/>
      <c r="R431" s="12"/>
      <c r="S431" s="8"/>
      <c r="T431" s="87"/>
      <c r="U431" s="87"/>
      <c r="V431" s="88"/>
      <c r="W431" s="88"/>
      <c r="X431" s="89"/>
      <c r="Y431" s="90"/>
    </row>
    <row r="432" customFormat="false" ht="12.75" hidden="false" customHeight="false" outlineLevel="0" collapsed="false">
      <c r="A432" s="112"/>
      <c r="D432" s="113"/>
      <c r="E432" s="113"/>
      <c r="R432" s="12"/>
      <c r="S432" s="8"/>
      <c r="T432" s="87"/>
      <c r="U432" s="87"/>
      <c r="V432" s="88"/>
      <c r="W432" s="88"/>
      <c r="X432" s="89"/>
      <c r="Y432" s="90"/>
    </row>
    <row r="433" customFormat="false" ht="12.75" hidden="false" customHeight="false" outlineLevel="0" collapsed="false">
      <c r="A433" s="112"/>
      <c r="D433" s="113"/>
      <c r="E433" s="113"/>
      <c r="R433" s="12"/>
      <c r="S433" s="8"/>
      <c r="T433" s="87"/>
      <c r="U433" s="87"/>
      <c r="V433" s="88"/>
      <c r="W433" s="88"/>
      <c r="X433" s="89"/>
      <c r="Y433" s="90"/>
    </row>
    <row r="434" customFormat="false" ht="12.75" hidden="false" customHeight="false" outlineLevel="0" collapsed="false">
      <c r="A434" s="112"/>
      <c r="D434" s="113"/>
      <c r="E434" s="113"/>
      <c r="R434" s="12"/>
      <c r="S434" s="8"/>
      <c r="T434" s="87"/>
      <c r="U434" s="87"/>
      <c r="V434" s="88"/>
      <c r="W434" s="88"/>
      <c r="X434" s="89"/>
      <c r="Y434" s="90"/>
    </row>
    <row r="435" customFormat="false" ht="12.75" hidden="false" customHeight="false" outlineLevel="0" collapsed="false">
      <c r="A435" s="112"/>
      <c r="D435" s="113"/>
      <c r="E435" s="113"/>
      <c r="R435" s="12"/>
      <c r="S435" s="8"/>
      <c r="T435" s="87"/>
      <c r="U435" s="87"/>
      <c r="V435" s="88"/>
      <c r="W435" s="88"/>
      <c r="X435" s="89"/>
      <c r="Y435" s="90"/>
    </row>
    <row r="436" customFormat="false" ht="12.75" hidden="false" customHeight="false" outlineLevel="0" collapsed="false">
      <c r="A436" s="112"/>
      <c r="D436" s="113"/>
      <c r="E436" s="113"/>
      <c r="R436" s="12"/>
      <c r="S436" s="8"/>
      <c r="T436" s="87"/>
      <c r="U436" s="87"/>
      <c r="V436" s="88"/>
      <c r="W436" s="88"/>
      <c r="X436" s="89"/>
      <c r="Y436" s="90"/>
    </row>
    <row r="437" customFormat="false" ht="12.75" hidden="false" customHeight="false" outlineLevel="0" collapsed="false">
      <c r="A437" s="112"/>
      <c r="D437" s="113"/>
      <c r="E437" s="113"/>
      <c r="R437" s="12"/>
      <c r="S437" s="8"/>
      <c r="T437" s="87"/>
      <c r="U437" s="87"/>
      <c r="V437" s="88"/>
      <c r="W437" s="88"/>
      <c r="X437" s="89"/>
      <c r="Y437" s="90"/>
    </row>
    <row r="438" customFormat="false" ht="12.75" hidden="false" customHeight="false" outlineLevel="0" collapsed="false">
      <c r="A438" s="112"/>
      <c r="D438" s="113"/>
      <c r="E438" s="113"/>
      <c r="R438" s="12"/>
      <c r="S438" s="8"/>
      <c r="T438" s="87"/>
      <c r="U438" s="87"/>
      <c r="V438" s="88"/>
      <c r="W438" s="88"/>
      <c r="X438" s="89"/>
      <c r="Y438" s="90"/>
    </row>
    <row r="439" customFormat="false" ht="12.75" hidden="false" customHeight="false" outlineLevel="0" collapsed="false">
      <c r="A439" s="112"/>
      <c r="D439" s="113"/>
      <c r="E439" s="113"/>
      <c r="R439" s="12"/>
      <c r="S439" s="8"/>
      <c r="T439" s="87"/>
      <c r="U439" s="87"/>
      <c r="V439" s="88"/>
      <c r="W439" s="88"/>
      <c r="X439" s="89"/>
      <c r="Y439" s="90"/>
    </row>
    <row r="440" customFormat="false" ht="12.75" hidden="false" customHeight="false" outlineLevel="0" collapsed="false">
      <c r="A440" s="112"/>
      <c r="D440" s="113"/>
      <c r="E440" s="113"/>
      <c r="R440" s="12"/>
      <c r="S440" s="8"/>
      <c r="T440" s="87"/>
      <c r="U440" s="87"/>
      <c r="V440" s="88"/>
      <c r="W440" s="88"/>
      <c r="X440" s="89"/>
      <c r="Y440" s="90"/>
    </row>
    <row r="441" customFormat="false" ht="12.75" hidden="false" customHeight="false" outlineLevel="0" collapsed="false">
      <c r="A441" s="112"/>
      <c r="D441" s="113"/>
      <c r="E441" s="113"/>
      <c r="R441" s="12"/>
      <c r="S441" s="8"/>
      <c r="T441" s="87"/>
      <c r="U441" s="87"/>
      <c r="V441" s="88"/>
      <c r="W441" s="88"/>
      <c r="X441" s="89"/>
      <c r="Y441" s="90"/>
    </row>
    <row r="442" customFormat="false" ht="12.75" hidden="false" customHeight="false" outlineLevel="0" collapsed="false">
      <c r="A442" s="112"/>
      <c r="D442" s="113"/>
      <c r="E442" s="113"/>
      <c r="R442" s="12"/>
      <c r="S442" s="8"/>
      <c r="T442" s="87"/>
      <c r="U442" s="87"/>
      <c r="V442" s="88"/>
      <c r="W442" s="88"/>
      <c r="X442" s="89"/>
      <c r="Y442" s="90"/>
    </row>
    <row r="443" customFormat="false" ht="12.75" hidden="false" customHeight="false" outlineLevel="0" collapsed="false">
      <c r="A443" s="112"/>
      <c r="D443" s="113"/>
      <c r="E443" s="113"/>
      <c r="R443" s="12"/>
      <c r="S443" s="8"/>
      <c r="T443" s="87"/>
      <c r="U443" s="87"/>
      <c r="V443" s="88"/>
      <c r="W443" s="88"/>
      <c r="X443" s="89"/>
      <c r="Y443" s="90"/>
    </row>
    <row r="444" customFormat="false" ht="12.75" hidden="false" customHeight="false" outlineLevel="0" collapsed="false">
      <c r="A444" s="112"/>
      <c r="D444" s="113"/>
      <c r="E444" s="113"/>
      <c r="R444" s="12"/>
      <c r="S444" s="8"/>
      <c r="T444" s="87"/>
      <c r="U444" s="87"/>
      <c r="V444" s="88"/>
      <c r="W444" s="88"/>
      <c r="X444" s="89"/>
      <c r="Y444" s="90"/>
    </row>
    <row r="445" customFormat="false" ht="12.75" hidden="false" customHeight="false" outlineLevel="0" collapsed="false">
      <c r="A445" s="112"/>
      <c r="D445" s="113"/>
      <c r="E445" s="113"/>
      <c r="R445" s="12"/>
      <c r="S445" s="8"/>
      <c r="T445" s="87"/>
      <c r="U445" s="87"/>
      <c r="V445" s="88"/>
      <c r="W445" s="88"/>
      <c r="X445" s="89"/>
      <c r="Y445" s="90"/>
    </row>
    <row r="446" customFormat="false" ht="12.75" hidden="false" customHeight="false" outlineLevel="0" collapsed="false">
      <c r="A446" s="112"/>
      <c r="D446" s="113"/>
      <c r="E446" s="113"/>
      <c r="R446" s="12"/>
      <c r="S446" s="8"/>
      <c r="T446" s="87"/>
      <c r="U446" s="87"/>
      <c r="V446" s="88"/>
      <c r="W446" s="88"/>
      <c r="X446" s="89"/>
      <c r="Y446" s="90"/>
    </row>
    <row r="447" customFormat="false" ht="12.75" hidden="false" customHeight="false" outlineLevel="0" collapsed="false">
      <c r="A447" s="112"/>
      <c r="D447" s="113"/>
      <c r="E447" s="113"/>
      <c r="R447" s="12"/>
      <c r="S447" s="8"/>
      <c r="T447" s="87"/>
      <c r="U447" s="87"/>
      <c r="V447" s="88"/>
      <c r="W447" s="88"/>
      <c r="X447" s="89"/>
      <c r="Y447" s="90"/>
    </row>
    <row r="448" customFormat="false" ht="12.75" hidden="false" customHeight="false" outlineLevel="0" collapsed="false">
      <c r="A448" s="112"/>
      <c r="D448" s="113"/>
      <c r="E448" s="113"/>
      <c r="R448" s="12"/>
      <c r="S448" s="8"/>
      <c r="T448" s="87"/>
      <c r="U448" s="87"/>
      <c r="V448" s="88"/>
      <c r="W448" s="88"/>
      <c r="X448" s="89"/>
      <c r="Y448" s="90"/>
    </row>
    <row r="449" customFormat="false" ht="12.75" hidden="false" customHeight="false" outlineLevel="0" collapsed="false">
      <c r="A449" s="112"/>
      <c r="D449" s="113"/>
      <c r="E449" s="113"/>
      <c r="R449" s="12"/>
      <c r="S449" s="8"/>
      <c r="T449" s="87"/>
      <c r="U449" s="87"/>
      <c r="V449" s="88"/>
      <c r="W449" s="88"/>
      <c r="X449" s="89"/>
      <c r="Y449" s="90"/>
    </row>
    <row r="450" customFormat="false" ht="12.75" hidden="false" customHeight="false" outlineLevel="0" collapsed="false">
      <c r="A450" s="112"/>
      <c r="D450" s="113"/>
      <c r="E450" s="113"/>
      <c r="R450" s="12"/>
      <c r="S450" s="8"/>
      <c r="T450" s="87"/>
      <c r="U450" s="87"/>
      <c r="V450" s="88"/>
      <c r="W450" s="88"/>
      <c r="X450" s="89"/>
      <c r="Y450" s="90"/>
    </row>
    <row r="451" customFormat="false" ht="12.75" hidden="false" customHeight="false" outlineLevel="0" collapsed="false">
      <c r="A451" s="112"/>
      <c r="D451" s="113"/>
      <c r="E451" s="113"/>
      <c r="R451" s="12"/>
      <c r="S451" s="8"/>
      <c r="T451" s="87"/>
      <c r="U451" s="87"/>
      <c r="V451" s="88"/>
      <c r="W451" s="88"/>
      <c r="X451" s="89"/>
      <c r="Y451" s="90"/>
    </row>
    <row r="452" customFormat="false" ht="12.75" hidden="false" customHeight="false" outlineLevel="0" collapsed="false">
      <c r="A452" s="112"/>
      <c r="D452" s="113"/>
      <c r="E452" s="113"/>
      <c r="R452" s="12"/>
      <c r="S452" s="8"/>
      <c r="T452" s="87"/>
      <c r="U452" s="87"/>
      <c r="V452" s="88"/>
      <c r="W452" s="88"/>
      <c r="X452" s="89"/>
      <c r="Y452" s="90"/>
    </row>
    <row r="453" customFormat="false" ht="12.75" hidden="false" customHeight="false" outlineLevel="0" collapsed="false">
      <c r="A453" s="112"/>
      <c r="D453" s="113"/>
      <c r="E453" s="113"/>
      <c r="R453" s="12"/>
      <c r="S453" s="8"/>
      <c r="T453" s="87"/>
      <c r="U453" s="87"/>
      <c r="V453" s="88"/>
      <c r="W453" s="88"/>
      <c r="X453" s="89"/>
      <c r="Y453" s="90"/>
    </row>
    <row r="454" customFormat="false" ht="12.75" hidden="false" customHeight="false" outlineLevel="0" collapsed="false">
      <c r="A454" s="112"/>
      <c r="D454" s="113"/>
      <c r="E454" s="113"/>
      <c r="R454" s="12"/>
      <c r="S454" s="8"/>
      <c r="T454" s="87"/>
      <c r="U454" s="87"/>
      <c r="V454" s="88"/>
      <c r="W454" s="88"/>
      <c r="X454" s="89"/>
      <c r="Y454" s="90"/>
    </row>
    <row r="455" customFormat="false" ht="12.75" hidden="false" customHeight="false" outlineLevel="0" collapsed="false">
      <c r="A455" s="112"/>
      <c r="D455" s="113"/>
      <c r="E455" s="113"/>
      <c r="R455" s="12"/>
      <c r="S455" s="8"/>
      <c r="T455" s="87"/>
      <c r="U455" s="87"/>
      <c r="V455" s="88"/>
      <c r="W455" s="88"/>
      <c r="X455" s="89"/>
      <c r="Y455" s="90"/>
    </row>
    <row r="456" customFormat="false" ht="12.75" hidden="false" customHeight="false" outlineLevel="0" collapsed="false">
      <c r="A456" s="112"/>
      <c r="D456" s="113"/>
      <c r="E456" s="113"/>
      <c r="R456" s="12"/>
      <c r="S456" s="8"/>
      <c r="T456" s="87"/>
      <c r="U456" s="87"/>
      <c r="V456" s="88"/>
      <c r="W456" s="88"/>
      <c r="X456" s="89"/>
      <c r="Y456" s="90"/>
    </row>
    <row r="457" customFormat="false" ht="12.75" hidden="false" customHeight="false" outlineLevel="0" collapsed="false">
      <c r="A457" s="112"/>
      <c r="D457" s="113"/>
      <c r="E457" s="113"/>
      <c r="R457" s="12"/>
      <c r="S457" s="8"/>
      <c r="T457" s="87"/>
      <c r="U457" s="87"/>
      <c r="V457" s="88"/>
      <c r="W457" s="88"/>
      <c r="X457" s="89"/>
      <c r="Y457" s="90"/>
    </row>
    <row r="458" customFormat="false" ht="12.75" hidden="false" customHeight="false" outlineLevel="0" collapsed="false">
      <c r="A458" s="112"/>
      <c r="D458" s="113"/>
      <c r="E458" s="113"/>
      <c r="R458" s="12"/>
      <c r="S458" s="8"/>
      <c r="T458" s="87"/>
      <c r="U458" s="87"/>
      <c r="V458" s="88"/>
      <c r="W458" s="88"/>
      <c r="X458" s="89"/>
      <c r="Y458" s="90"/>
    </row>
    <row r="459" customFormat="false" ht="12.75" hidden="false" customHeight="false" outlineLevel="0" collapsed="false">
      <c r="A459" s="112"/>
      <c r="D459" s="113"/>
      <c r="E459" s="113"/>
      <c r="R459" s="12"/>
      <c r="S459" s="8"/>
      <c r="T459" s="87"/>
      <c r="U459" s="87"/>
      <c r="V459" s="88"/>
      <c r="W459" s="88"/>
      <c r="X459" s="89"/>
      <c r="Y459" s="90"/>
    </row>
    <row r="460" customFormat="false" ht="12.75" hidden="false" customHeight="false" outlineLevel="0" collapsed="false">
      <c r="A460" s="112"/>
      <c r="D460" s="113"/>
      <c r="E460" s="113"/>
      <c r="R460" s="12"/>
      <c r="S460" s="8"/>
      <c r="T460" s="87"/>
      <c r="U460" s="87"/>
      <c r="V460" s="88"/>
      <c r="W460" s="88"/>
      <c r="X460" s="89"/>
      <c r="Y460" s="90"/>
    </row>
    <row r="461" customFormat="false" ht="12.75" hidden="false" customHeight="false" outlineLevel="0" collapsed="false">
      <c r="A461" s="112"/>
      <c r="D461" s="113"/>
      <c r="E461" s="113"/>
      <c r="R461" s="12"/>
      <c r="S461" s="8"/>
      <c r="T461" s="87"/>
      <c r="U461" s="87"/>
      <c r="V461" s="88"/>
      <c r="W461" s="88"/>
      <c r="X461" s="89"/>
      <c r="Y461" s="90"/>
    </row>
    <row r="462" customFormat="false" ht="12.75" hidden="false" customHeight="false" outlineLevel="0" collapsed="false">
      <c r="A462" s="112"/>
      <c r="D462" s="113"/>
      <c r="E462" s="113"/>
      <c r="R462" s="12"/>
      <c r="S462" s="8"/>
      <c r="T462" s="87"/>
      <c r="U462" s="87"/>
      <c r="V462" s="88"/>
      <c r="W462" s="88"/>
      <c r="X462" s="89"/>
      <c r="Y462" s="90"/>
    </row>
    <row r="463" customFormat="false" ht="12.75" hidden="false" customHeight="false" outlineLevel="0" collapsed="false">
      <c r="A463" s="112"/>
      <c r="D463" s="113"/>
      <c r="E463" s="113"/>
      <c r="R463" s="12"/>
      <c r="S463" s="8"/>
      <c r="T463" s="87"/>
      <c r="U463" s="87"/>
      <c r="V463" s="88"/>
      <c r="W463" s="88"/>
      <c r="X463" s="89"/>
      <c r="Y463" s="90"/>
    </row>
    <row r="464" customFormat="false" ht="12.75" hidden="false" customHeight="false" outlineLevel="0" collapsed="false">
      <c r="A464" s="112"/>
      <c r="D464" s="113"/>
      <c r="E464" s="113"/>
      <c r="R464" s="12"/>
      <c r="S464" s="8"/>
      <c r="T464" s="87"/>
      <c r="U464" s="87"/>
      <c r="V464" s="88"/>
      <c r="W464" s="88"/>
      <c r="X464" s="89"/>
      <c r="Y464" s="90"/>
    </row>
    <row r="465" customFormat="false" ht="12.75" hidden="false" customHeight="false" outlineLevel="0" collapsed="false">
      <c r="A465" s="112"/>
      <c r="D465" s="113"/>
      <c r="E465" s="113"/>
      <c r="R465" s="12"/>
      <c r="S465" s="8"/>
      <c r="T465" s="87"/>
      <c r="U465" s="87"/>
      <c r="V465" s="88"/>
      <c r="W465" s="88"/>
      <c r="X465" s="89"/>
      <c r="Y465" s="90"/>
    </row>
    <row r="466" customFormat="false" ht="12.75" hidden="false" customHeight="false" outlineLevel="0" collapsed="false">
      <c r="A466" s="112"/>
      <c r="D466" s="113"/>
      <c r="E466" s="113"/>
      <c r="R466" s="12"/>
      <c r="S466" s="8"/>
      <c r="T466" s="87"/>
      <c r="U466" s="87"/>
      <c r="V466" s="88"/>
      <c r="W466" s="88"/>
      <c r="X466" s="89"/>
      <c r="Y466" s="90"/>
    </row>
    <row r="467" customFormat="false" ht="12.75" hidden="false" customHeight="false" outlineLevel="0" collapsed="false">
      <c r="A467" s="112"/>
      <c r="D467" s="113"/>
      <c r="E467" s="113"/>
      <c r="R467" s="12"/>
      <c r="S467" s="8"/>
      <c r="T467" s="87"/>
      <c r="U467" s="87"/>
      <c r="V467" s="88"/>
      <c r="W467" s="88"/>
      <c r="X467" s="89"/>
      <c r="Y467" s="90"/>
    </row>
    <row r="468" customFormat="false" ht="12.75" hidden="false" customHeight="false" outlineLevel="0" collapsed="false">
      <c r="A468" s="112"/>
      <c r="D468" s="113"/>
      <c r="E468" s="113"/>
      <c r="R468" s="12"/>
      <c r="S468" s="8"/>
      <c r="T468" s="87"/>
      <c r="U468" s="87"/>
      <c r="V468" s="88"/>
      <c r="W468" s="88"/>
      <c r="X468" s="89"/>
      <c r="Y468" s="90"/>
    </row>
    <row r="469" customFormat="false" ht="12.75" hidden="false" customHeight="false" outlineLevel="0" collapsed="false">
      <c r="A469" s="112"/>
      <c r="D469" s="113"/>
      <c r="E469" s="113"/>
      <c r="R469" s="12"/>
      <c r="S469" s="8"/>
      <c r="T469" s="87"/>
      <c r="U469" s="87"/>
      <c r="V469" s="88"/>
      <c r="W469" s="88"/>
      <c r="X469" s="89"/>
      <c r="Y469" s="90"/>
    </row>
    <row r="470" customFormat="false" ht="12.75" hidden="false" customHeight="false" outlineLevel="0" collapsed="false">
      <c r="A470" s="112"/>
      <c r="D470" s="113"/>
      <c r="E470" s="113"/>
      <c r="R470" s="12"/>
      <c r="S470" s="8"/>
      <c r="T470" s="87"/>
      <c r="U470" s="87"/>
      <c r="V470" s="88"/>
      <c r="W470" s="88"/>
      <c r="X470" s="89"/>
      <c r="Y470" s="90"/>
    </row>
    <row r="471" customFormat="false" ht="12.75" hidden="false" customHeight="false" outlineLevel="0" collapsed="false">
      <c r="A471" s="112"/>
      <c r="D471" s="113"/>
      <c r="E471" s="113"/>
      <c r="R471" s="12"/>
      <c r="S471" s="8"/>
      <c r="T471" s="87"/>
      <c r="U471" s="87"/>
      <c r="V471" s="88"/>
      <c r="W471" s="88"/>
      <c r="X471" s="89"/>
      <c r="Y471" s="90"/>
    </row>
    <row r="472" customFormat="false" ht="12.75" hidden="false" customHeight="false" outlineLevel="0" collapsed="false">
      <c r="A472" s="112"/>
      <c r="D472" s="113"/>
      <c r="E472" s="113"/>
      <c r="R472" s="12"/>
      <c r="S472" s="8"/>
      <c r="T472" s="87"/>
      <c r="U472" s="87"/>
      <c r="V472" s="88"/>
      <c r="W472" s="88"/>
      <c r="X472" s="89"/>
      <c r="Y472" s="90"/>
    </row>
    <row r="473" customFormat="false" ht="12.75" hidden="false" customHeight="false" outlineLevel="0" collapsed="false">
      <c r="A473" s="112"/>
      <c r="D473" s="113"/>
      <c r="E473" s="113"/>
      <c r="R473" s="12"/>
      <c r="S473" s="8"/>
      <c r="T473" s="87"/>
      <c r="U473" s="87"/>
      <c r="V473" s="88"/>
      <c r="W473" s="88"/>
      <c r="X473" s="89"/>
      <c r="Y473" s="90"/>
    </row>
    <row r="474" customFormat="false" ht="12.75" hidden="false" customHeight="false" outlineLevel="0" collapsed="false">
      <c r="A474" s="112"/>
      <c r="D474" s="113"/>
      <c r="E474" s="113"/>
      <c r="R474" s="12"/>
      <c r="S474" s="8"/>
      <c r="T474" s="87"/>
      <c r="U474" s="87"/>
      <c r="V474" s="88"/>
      <c r="W474" s="88"/>
      <c r="X474" s="89"/>
      <c r="Y474" s="90"/>
    </row>
    <row r="475" customFormat="false" ht="12.75" hidden="false" customHeight="false" outlineLevel="0" collapsed="false">
      <c r="A475" s="112"/>
      <c r="D475" s="113"/>
      <c r="E475" s="113"/>
      <c r="R475" s="12"/>
      <c r="S475" s="8"/>
      <c r="T475" s="87"/>
      <c r="U475" s="87"/>
      <c r="V475" s="88"/>
      <c r="W475" s="88"/>
      <c r="X475" s="89"/>
      <c r="Y475" s="90"/>
    </row>
    <row r="476" customFormat="false" ht="12.75" hidden="false" customHeight="false" outlineLevel="0" collapsed="false">
      <c r="A476" s="112"/>
      <c r="D476" s="113"/>
      <c r="E476" s="113"/>
      <c r="R476" s="12"/>
      <c r="S476" s="8"/>
      <c r="T476" s="87"/>
      <c r="U476" s="87"/>
      <c r="V476" s="88"/>
      <c r="W476" s="88"/>
      <c r="X476" s="89"/>
      <c r="Y476" s="90"/>
    </row>
    <row r="477" customFormat="false" ht="12.75" hidden="false" customHeight="false" outlineLevel="0" collapsed="false">
      <c r="A477" s="112"/>
      <c r="D477" s="113"/>
      <c r="E477" s="113"/>
      <c r="R477" s="12"/>
      <c r="S477" s="8"/>
      <c r="T477" s="87"/>
      <c r="U477" s="87"/>
      <c r="V477" s="88"/>
      <c r="W477" s="88"/>
      <c r="X477" s="89"/>
      <c r="Y477" s="90"/>
    </row>
    <row r="478" customFormat="false" ht="12.75" hidden="false" customHeight="false" outlineLevel="0" collapsed="false">
      <c r="A478" s="112"/>
      <c r="D478" s="113"/>
      <c r="E478" s="113"/>
      <c r="R478" s="12"/>
      <c r="S478" s="8"/>
      <c r="T478" s="87"/>
      <c r="U478" s="87"/>
      <c r="V478" s="88"/>
      <c r="W478" s="88"/>
      <c r="X478" s="89"/>
      <c r="Y478" s="90"/>
    </row>
    <row r="479" customFormat="false" ht="12.75" hidden="false" customHeight="false" outlineLevel="0" collapsed="false">
      <c r="A479" s="112"/>
      <c r="D479" s="113"/>
      <c r="E479" s="113"/>
      <c r="R479" s="12"/>
      <c r="S479" s="8"/>
      <c r="T479" s="87"/>
      <c r="U479" s="87"/>
      <c r="V479" s="88"/>
      <c r="W479" s="88"/>
      <c r="X479" s="89"/>
      <c r="Y479" s="90"/>
    </row>
    <row r="480" customFormat="false" ht="12.75" hidden="false" customHeight="false" outlineLevel="0" collapsed="false">
      <c r="A480" s="112"/>
      <c r="D480" s="113"/>
      <c r="E480" s="113"/>
      <c r="R480" s="12"/>
      <c r="S480" s="8"/>
      <c r="T480" s="87"/>
      <c r="U480" s="87"/>
      <c r="V480" s="88"/>
      <c r="W480" s="88"/>
      <c r="X480" s="89"/>
      <c r="Y480" s="90"/>
    </row>
    <row r="481" customFormat="false" ht="12.75" hidden="false" customHeight="false" outlineLevel="0" collapsed="false">
      <c r="A481" s="112"/>
      <c r="D481" s="113"/>
      <c r="E481" s="113"/>
      <c r="R481" s="12"/>
      <c r="S481" s="8"/>
      <c r="T481" s="87"/>
      <c r="U481" s="87"/>
      <c r="V481" s="88"/>
      <c r="W481" s="88"/>
      <c r="X481" s="89"/>
      <c r="Y481" s="90"/>
    </row>
    <row r="482" customFormat="false" ht="12.75" hidden="false" customHeight="false" outlineLevel="0" collapsed="false">
      <c r="A482" s="112"/>
      <c r="D482" s="113"/>
      <c r="E482" s="113"/>
      <c r="R482" s="12"/>
      <c r="S482" s="8"/>
      <c r="T482" s="87"/>
      <c r="U482" s="87"/>
      <c r="V482" s="88"/>
      <c r="W482" s="88"/>
      <c r="X482" s="89"/>
      <c r="Y482" s="90"/>
    </row>
    <row r="483" customFormat="false" ht="12.75" hidden="false" customHeight="false" outlineLevel="0" collapsed="false">
      <c r="A483" s="112"/>
      <c r="D483" s="113"/>
      <c r="E483" s="113"/>
      <c r="R483" s="12"/>
      <c r="S483" s="8"/>
      <c r="T483" s="87"/>
      <c r="U483" s="87"/>
      <c r="V483" s="88"/>
      <c r="W483" s="88"/>
      <c r="X483" s="89"/>
      <c r="Y483" s="90"/>
    </row>
    <row r="484" customFormat="false" ht="12.75" hidden="false" customHeight="false" outlineLevel="0" collapsed="false">
      <c r="A484" s="112"/>
      <c r="D484" s="113"/>
      <c r="E484" s="113"/>
      <c r="R484" s="12"/>
      <c r="S484" s="8"/>
      <c r="T484" s="87"/>
      <c r="U484" s="87"/>
      <c r="V484" s="88"/>
      <c r="W484" s="88"/>
      <c r="X484" s="89"/>
      <c r="Y484" s="90"/>
    </row>
    <row r="485" customFormat="false" ht="12.75" hidden="false" customHeight="false" outlineLevel="0" collapsed="false">
      <c r="A485" s="112"/>
      <c r="D485" s="113"/>
      <c r="E485" s="113"/>
      <c r="R485" s="12"/>
      <c r="S485" s="8"/>
      <c r="T485" s="87"/>
      <c r="U485" s="87"/>
      <c r="V485" s="88"/>
      <c r="W485" s="88"/>
      <c r="X485" s="89"/>
      <c r="Y485" s="90"/>
    </row>
    <row r="486" customFormat="false" ht="12.75" hidden="false" customHeight="false" outlineLevel="0" collapsed="false">
      <c r="A486" s="112"/>
      <c r="D486" s="113"/>
      <c r="E486" s="113"/>
      <c r="R486" s="12"/>
      <c r="S486" s="8"/>
      <c r="T486" s="87"/>
      <c r="U486" s="87"/>
      <c r="V486" s="88"/>
      <c r="W486" s="88"/>
      <c r="X486" s="89"/>
      <c r="Y486" s="90"/>
    </row>
    <row r="487" customFormat="false" ht="12.75" hidden="false" customHeight="false" outlineLevel="0" collapsed="false">
      <c r="A487" s="112"/>
      <c r="D487" s="113"/>
      <c r="E487" s="113"/>
      <c r="R487" s="12"/>
      <c r="S487" s="8"/>
      <c r="T487" s="87"/>
      <c r="U487" s="87"/>
      <c r="V487" s="88"/>
      <c r="W487" s="88"/>
      <c r="X487" s="89"/>
      <c r="Y487" s="90"/>
    </row>
    <row r="488" customFormat="false" ht="12.75" hidden="false" customHeight="false" outlineLevel="0" collapsed="false">
      <c r="A488" s="112"/>
      <c r="D488" s="113"/>
      <c r="E488" s="113"/>
      <c r="R488" s="12"/>
      <c r="S488" s="8"/>
      <c r="T488" s="87"/>
      <c r="U488" s="87"/>
      <c r="V488" s="88"/>
      <c r="W488" s="88"/>
      <c r="X488" s="89"/>
      <c r="Y488" s="90"/>
    </row>
    <row r="489" customFormat="false" ht="12.75" hidden="false" customHeight="false" outlineLevel="0" collapsed="false">
      <c r="A489" s="112"/>
      <c r="D489" s="113"/>
      <c r="E489" s="113"/>
      <c r="R489" s="12"/>
      <c r="S489" s="8"/>
      <c r="T489" s="87"/>
      <c r="U489" s="87"/>
      <c r="V489" s="88"/>
      <c r="W489" s="88"/>
      <c r="X489" s="89"/>
      <c r="Y489" s="90"/>
    </row>
    <row r="490" customFormat="false" ht="12.75" hidden="false" customHeight="false" outlineLevel="0" collapsed="false">
      <c r="A490" s="112"/>
      <c r="D490" s="113"/>
      <c r="E490" s="113"/>
      <c r="R490" s="12"/>
      <c r="S490" s="8"/>
      <c r="T490" s="87"/>
      <c r="U490" s="87"/>
      <c r="V490" s="88"/>
      <c r="W490" s="88"/>
      <c r="X490" s="89"/>
      <c r="Y490" s="90"/>
    </row>
    <row r="491" customFormat="false" ht="12.75" hidden="false" customHeight="false" outlineLevel="0" collapsed="false">
      <c r="A491" s="112"/>
      <c r="D491" s="113"/>
      <c r="E491" s="113"/>
      <c r="R491" s="12"/>
      <c r="S491" s="8"/>
      <c r="T491" s="87"/>
      <c r="U491" s="87"/>
      <c r="V491" s="88"/>
      <c r="W491" s="88"/>
      <c r="X491" s="89"/>
      <c r="Y491" s="90"/>
    </row>
    <row r="492" customFormat="false" ht="12.75" hidden="false" customHeight="false" outlineLevel="0" collapsed="false">
      <c r="A492" s="112"/>
      <c r="D492" s="113"/>
      <c r="E492" s="113"/>
      <c r="R492" s="12"/>
      <c r="S492" s="8"/>
      <c r="T492" s="87"/>
      <c r="U492" s="87"/>
      <c r="V492" s="88"/>
      <c r="W492" s="88"/>
      <c r="X492" s="89"/>
      <c r="Y492" s="90"/>
    </row>
    <row r="493" customFormat="false" ht="12.75" hidden="false" customHeight="false" outlineLevel="0" collapsed="false">
      <c r="A493" s="112"/>
      <c r="D493" s="113"/>
      <c r="E493" s="113"/>
      <c r="R493" s="12"/>
      <c r="S493" s="8"/>
      <c r="T493" s="87"/>
      <c r="U493" s="87"/>
      <c r="V493" s="88"/>
      <c r="W493" s="88"/>
      <c r="X493" s="89"/>
      <c r="Y493" s="90"/>
    </row>
    <row r="494" customFormat="false" ht="12.75" hidden="false" customHeight="false" outlineLevel="0" collapsed="false">
      <c r="A494" s="112"/>
      <c r="D494" s="113"/>
      <c r="E494" s="113"/>
      <c r="R494" s="12"/>
      <c r="S494" s="8"/>
      <c r="T494" s="87"/>
      <c r="U494" s="87"/>
      <c r="V494" s="88"/>
      <c r="W494" s="88"/>
      <c r="X494" s="89"/>
      <c r="Y494" s="90"/>
    </row>
    <row r="495" customFormat="false" ht="12.75" hidden="false" customHeight="false" outlineLevel="0" collapsed="false">
      <c r="A495" s="112"/>
      <c r="D495" s="113"/>
      <c r="E495" s="113"/>
      <c r="R495" s="12"/>
      <c r="S495" s="8"/>
      <c r="T495" s="87"/>
      <c r="U495" s="87"/>
      <c r="V495" s="88"/>
      <c r="W495" s="88"/>
      <c r="X495" s="89"/>
      <c r="Y495" s="90"/>
    </row>
    <row r="496" customFormat="false" ht="12.75" hidden="false" customHeight="false" outlineLevel="0" collapsed="false">
      <c r="A496" s="112"/>
      <c r="D496" s="113"/>
      <c r="E496" s="113"/>
      <c r="R496" s="12"/>
      <c r="S496" s="8"/>
      <c r="T496" s="87"/>
      <c r="U496" s="87"/>
      <c r="V496" s="88"/>
      <c r="W496" s="88"/>
      <c r="X496" s="89"/>
      <c r="Y496" s="90"/>
    </row>
    <row r="497" customFormat="false" ht="12.75" hidden="false" customHeight="false" outlineLevel="0" collapsed="false">
      <c r="A497" s="112"/>
      <c r="D497" s="113"/>
      <c r="E497" s="113"/>
      <c r="R497" s="12"/>
      <c r="S497" s="8"/>
      <c r="T497" s="87"/>
      <c r="U497" s="87"/>
      <c r="V497" s="88"/>
      <c r="W497" s="88"/>
      <c r="X497" s="89"/>
      <c r="Y497" s="90"/>
    </row>
    <row r="498" customFormat="false" ht="12.75" hidden="false" customHeight="false" outlineLevel="0" collapsed="false">
      <c r="A498" s="112"/>
      <c r="D498" s="113"/>
      <c r="E498" s="113"/>
      <c r="R498" s="12"/>
      <c r="S498" s="8"/>
      <c r="T498" s="87"/>
      <c r="U498" s="87"/>
      <c r="V498" s="88"/>
      <c r="W498" s="88"/>
      <c r="X498" s="89"/>
      <c r="Y498" s="90"/>
    </row>
    <row r="499" customFormat="false" ht="12.75" hidden="false" customHeight="false" outlineLevel="0" collapsed="false">
      <c r="A499" s="112"/>
      <c r="D499" s="113"/>
      <c r="E499" s="113"/>
      <c r="R499" s="12"/>
      <c r="S499" s="8"/>
      <c r="T499" s="87"/>
      <c r="U499" s="87"/>
      <c r="V499" s="88"/>
      <c r="W499" s="88"/>
      <c r="X499" s="89"/>
      <c r="Y499" s="90"/>
    </row>
    <row r="500" customFormat="false" ht="12.75" hidden="false" customHeight="false" outlineLevel="0" collapsed="false">
      <c r="A500" s="112"/>
      <c r="D500" s="113"/>
      <c r="E500" s="113"/>
      <c r="R500" s="12"/>
      <c r="S500" s="8"/>
      <c r="T500" s="87"/>
      <c r="U500" s="87"/>
      <c r="V500" s="88"/>
      <c r="W500" s="88"/>
      <c r="X500" s="89"/>
      <c r="Y500" s="90"/>
    </row>
    <row r="501" customFormat="false" ht="12.75" hidden="false" customHeight="false" outlineLevel="0" collapsed="false">
      <c r="A501" s="112"/>
      <c r="D501" s="113"/>
      <c r="E501" s="113"/>
      <c r="R501" s="12"/>
      <c r="S501" s="8"/>
      <c r="T501" s="87"/>
      <c r="U501" s="87"/>
      <c r="V501" s="88"/>
      <c r="W501" s="88"/>
      <c r="X501" s="89"/>
      <c r="Y501" s="90"/>
    </row>
    <row r="502" customFormat="false" ht="12.75" hidden="false" customHeight="false" outlineLevel="0" collapsed="false">
      <c r="A502" s="112"/>
      <c r="D502" s="113"/>
      <c r="E502" s="113"/>
      <c r="R502" s="12"/>
      <c r="S502" s="8"/>
      <c r="T502" s="87"/>
      <c r="U502" s="87"/>
      <c r="V502" s="88"/>
      <c r="W502" s="88"/>
      <c r="X502" s="89"/>
      <c r="Y502" s="90"/>
    </row>
    <row r="503" customFormat="false" ht="12.75" hidden="false" customHeight="false" outlineLevel="0" collapsed="false">
      <c r="A503" s="112"/>
      <c r="D503" s="113"/>
      <c r="E503" s="113"/>
      <c r="R503" s="12"/>
      <c r="S503" s="8"/>
      <c r="T503" s="87"/>
      <c r="U503" s="87"/>
      <c r="V503" s="88"/>
      <c r="W503" s="88"/>
      <c r="X503" s="89"/>
      <c r="Y503" s="90"/>
    </row>
    <row r="504" customFormat="false" ht="12.75" hidden="false" customHeight="false" outlineLevel="0" collapsed="false">
      <c r="A504" s="112"/>
      <c r="D504" s="113"/>
      <c r="E504" s="113"/>
      <c r="R504" s="12"/>
      <c r="S504" s="8"/>
      <c r="T504" s="87"/>
      <c r="U504" s="87"/>
      <c r="V504" s="88"/>
      <c r="W504" s="88"/>
      <c r="X504" s="89"/>
      <c r="Y504" s="90"/>
    </row>
    <row r="505" customFormat="false" ht="12.75" hidden="false" customHeight="false" outlineLevel="0" collapsed="false">
      <c r="A505" s="112"/>
      <c r="D505" s="113"/>
      <c r="E505" s="113"/>
      <c r="R505" s="12"/>
      <c r="S505" s="8"/>
      <c r="T505" s="87"/>
      <c r="U505" s="87"/>
      <c r="V505" s="88"/>
      <c r="W505" s="88"/>
      <c r="X505" s="89"/>
      <c r="Y505" s="90"/>
    </row>
    <row r="506" customFormat="false" ht="12.75" hidden="false" customHeight="false" outlineLevel="0" collapsed="false">
      <c r="A506" s="112"/>
      <c r="D506" s="113"/>
      <c r="E506" s="113"/>
      <c r="R506" s="12"/>
      <c r="S506" s="8"/>
      <c r="T506" s="87"/>
      <c r="U506" s="87"/>
      <c r="V506" s="88"/>
      <c r="W506" s="88"/>
      <c r="X506" s="89"/>
      <c r="Y506" s="90"/>
    </row>
    <row r="507" customFormat="false" ht="12.75" hidden="false" customHeight="false" outlineLevel="0" collapsed="false">
      <c r="A507" s="112"/>
      <c r="D507" s="113"/>
      <c r="E507" s="113"/>
      <c r="R507" s="12"/>
      <c r="S507" s="8"/>
      <c r="T507" s="87"/>
      <c r="U507" s="87"/>
      <c r="V507" s="88"/>
      <c r="W507" s="88"/>
      <c r="X507" s="89"/>
      <c r="Y507" s="90"/>
    </row>
    <row r="508" customFormat="false" ht="12.75" hidden="false" customHeight="false" outlineLevel="0" collapsed="false">
      <c r="A508" s="112"/>
      <c r="D508" s="113"/>
      <c r="E508" s="113"/>
      <c r="R508" s="12"/>
      <c r="S508" s="8"/>
      <c r="T508" s="87"/>
      <c r="U508" s="87"/>
      <c r="V508" s="88"/>
      <c r="W508" s="88"/>
      <c r="X508" s="89"/>
      <c r="Y508" s="90"/>
    </row>
    <row r="509" customFormat="false" ht="12.75" hidden="false" customHeight="false" outlineLevel="0" collapsed="false">
      <c r="A509" s="112"/>
      <c r="D509" s="113"/>
      <c r="E509" s="113"/>
      <c r="R509" s="12"/>
      <c r="S509" s="8"/>
      <c r="T509" s="87"/>
      <c r="U509" s="87"/>
      <c r="V509" s="88"/>
      <c r="W509" s="88"/>
      <c r="X509" s="89"/>
      <c r="Y509" s="90"/>
    </row>
    <row r="510" customFormat="false" ht="12.75" hidden="false" customHeight="false" outlineLevel="0" collapsed="false">
      <c r="A510" s="112"/>
      <c r="D510" s="113"/>
      <c r="E510" s="113"/>
      <c r="R510" s="12"/>
      <c r="S510" s="8"/>
      <c r="T510" s="87"/>
      <c r="U510" s="87"/>
      <c r="V510" s="88"/>
      <c r="W510" s="88"/>
      <c r="X510" s="89"/>
      <c r="Y510" s="90"/>
    </row>
    <row r="511" customFormat="false" ht="12.75" hidden="false" customHeight="false" outlineLevel="0" collapsed="false">
      <c r="A511" s="112"/>
      <c r="D511" s="113"/>
      <c r="E511" s="113"/>
      <c r="R511" s="12"/>
      <c r="S511" s="8"/>
      <c r="T511" s="87"/>
      <c r="U511" s="87"/>
      <c r="V511" s="88"/>
      <c r="W511" s="88"/>
      <c r="X511" s="89"/>
      <c r="Y511" s="90"/>
    </row>
    <row r="512" customFormat="false" ht="12.75" hidden="false" customHeight="false" outlineLevel="0" collapsed="false">
      <c r="A512" s="112"/>
      <c r="D512" s="113"/>
      <c r="E512" s="113"/>
      <c r="R512" s="12"/>
      <c r="S512" s="8"/>
      <c r="T512" s="87"/>
      <c r="U512" s="87"/>
      <c r="V512" s="88"/>
      <c r="W512" s="88"/>
      <c r="X512" s="89"/>
      <c r="Y512" s="90"/>
    </row>
    <row r="513" customFormat="false" ht="12.75" hidden="false" customHeight="false" outlineLevel="0" collapsed="false">
      <c r="A513" s="112"/>
      <c r="D513" s="113"/>
      <c r="E513" s="113"/>
      <c r="R513" s="12"/>
      <c r="S513" s="8"/>
      <c r="T513" s="87"/>
      <c r="U513" s="87"/>
      <c r="V513" s="88"/>
      <c r="W513" s="88"/>
      <c r="X513" s="89"/>
      <c r="Y513" s="90"/>
    </row>
    <row r="514" customFormat="false" ht="12.75" hidden="false" customHeight="false" outlineLevel="0" collapsed="false">
      <c r="A514" s="112"/>
      <c r="D514" s="113"/>
      <c r="E514" s="113"/>
      <c r="R514" s="12"/>
      <c r="S514" s="8"/>
      <c r="T514" s="87"/>
      <c r="U514" s="87"/>
      <c r="V514" s="88"/>
      <c r="W514" s="88"/>
      <c r="X514" s="89"/>
      <c r="Y514" s="90"/>
    </row>
    <row r="515" customFormat="false" ht="12.75" hidden="false" customHeight="false" outlineLevel="0" collapsed="false">
      <c r="A515" s="112"/>
      <c r="D515" s="113"/>
      <c r="E515" s="113"/>
      <c r="R515" s="12"/>
      <c r="S515" s="8"/>
      <c r="T515" s="87"/>
      <c r="U515" s="87"/>
      <c r="V515" s="88"/>
      <c r="W515" s="88"/>
      <c r="X515" s="89"/>
      <c r="Y515" s="90"/>
    </row>
    <row r="516" customFormat="false" ht="12.75" hidden="false" customHeight="false" outlineLevel="0" collapsed="false">
      <c r="A516" s="112"/>
      <c r="D516" s="113"/>
      <c r="E516" s="113"/>
      <c r="R516" s="12"/>
      <c r="S516" s="8"/>
      <c r="T516" s="87"/>
      <c r="U516" s="87"/>
      <c r="V516" s="88"/>
      <c r="W516" s="88"/>
      <c r="X516" s="89"/>
      <c r="Y516" s="90"/>
    </row>
    <row r="517" customFormat="false" ht="12.75" hidden="false" customHeight="false" outlineLevel="0" collapsed="false">
      <c r="A517" s="112"/>
      <c r="D517" s="113"/>
      <c r="E517" s="113"/>
      <c r="R517" s="12"/>
      <c r="S517" s="8"/>
      <c r="T517" s="87"/>
      <c r="U517" s="87"/>
      <c r="V517" s="88"/>
      <c r="W517" s="88"/>
      <c r="X517" s="89"/>
      <c r="Y517" s="90"/>
    </row>
    <row r="518" customFormat="false" ht="12.75" hidden="false" customHeight="false" outlineLevel="0" collapsed="false">
      <c r="A518" s="112"/>
      <c r="D518" s="113"/>
      <c r="E518" s="113"/>
      <c r="R518" s="12"/>
      <c r="S518" s="8"/>
      <c r="T518" s="87"/>
      <c r="U518" s="87"/>
      <c r="V518" s="88"/>
      <c r="W518" s="88"/>
      <c r="X518" s="89"/>
      <c r="Y518" s="90"/>
    </row>
    <row r="519" customFormat="false" ht="12.75" hidden="false" customHeight="false" outlineLevel="0" collapsed="false">
      <c r="A519" s="112"/>
      <c r="D519" s="113"/>
      <c r="E519" s="113"/>
      <c r="R519" s="12"/>
      <c r="S519" s="8"/>
      <c r="T519" s="87"/>
      <c r="U519" s="87"/>
      <c r="V519" s="88"/>
      <c r="W519" s="88"/>
      <c r="X519" s="89"/>
      <c r="Y519" s="90"/>
    </row>
    <row r="520" customFormat="false" ht="12.75" hidden="false" customHeight="false" outlineLevel="0" collapsed="false">
      <c r="A520" s="112"/>
      <c r="D520" s="113"/>
      <c r="E520" s="113"/>
      <c r="R520" s="12"/>
      <c r="S520" s="8"/>
      <c r="T520" s="87"/>
      <c r="U520" s="87"/>
      <c r="V520" s="88"/>
      <c r="W520" s="88"/>
      <c r="X520" s="89"/>
      <c r="Y520" s="90"/>
    </row>
    <row r="521" customFormat="false" ht="12.75" hidden="false" customHeight="false" outlineLevel="0" collapsed="false">
      <c r="A521" s="112"/>
      <c r="D521" s="113"/>
      <c r="E521" s="113"/>
      <c r="R521" s="12"/>
      <c r="S521" s="8"/>
      <c r="T521" s="87"/>
      <c r="U521" s="87"/>
      <c r="V521" s="88"/>
      <c r="W521" s="88"/>
      <c r="X521" s="89"/>
      <c r="Y521" s="90"/>
    </row>
    <row r="522" customFormat="false" ht="12.75" hidden="false" customHeight="false" outlineLevel="0" collapsed="false">
      <c r="A522" s="112"/>
      <c r="D522" s="113"/>
      <c r="E522" s="113"/>
      <c r="R522" s="12"/>
      <c r="S522" s="8"/>
      <c r="T522" s="87"/>
      <c r="U522" s="87"/>
      <c r="V522" s="88"/>
      <c r="W522" s="88"/>
      <c r="X522" s="89"/>
      <c r="Y522" s="90"/>
    </row>
    <row r="523" customFormat="false" ht="12.75" hidden="false" customHeight="false" outlineLevel="0" collapsed="false">
      <c r="A523" s="112"/>
      <c r="D523" s="113"/>
      <c r="E523" s="113"/>
      <c r="R523" s="12"/>
      <c r="S523" s="8"/>
      <c r="T523" s="87"/>
      <c r="U523" s="87"/>
      <c r="V523" s="88"/>
      <c r="W523" s="88"/>
      <c r="X523" s="89"/>
      <c r="Y523" s="90"/>
    </row>
    <row r="524" customFormat="false" ht="12.75" hidden="false" customHeight="false" outlineLevel="0" collapsed="false">
      <c r="A524" s="112"/>
      <c r="D524" s="113"/>
      <c r="E524" s="113"/>
      <c r="R524" s="12"/>
      <c r="S524" s="8"/>
      <c r="T524" s="87"/>
      <c r="U524" s="87"/>
      <c r="V524" s="88"/>
      <c r="W524" s="88"/>
      <c r="X524" s="89"/>
      <c r="Y524" s="90"/>
    </row>
    <row r="525" customFormat="false" ht="12.75" hidden="false" customHeight="false" outlineLevel="0" collapsed="false">
      <c r="A525" s="112"/>
      <c r="D525" s="113"/>
      <c r="E525" s="113"/>
      <c r="R525" s="12"/>
      <c r="S525" s="8"/>
      <c r="T525" s="87"/>
      <c r="U525" s="87"/>
      <c r="V525" s="88"/>
      <c r="W525" s="88"/>
      <c r="X525" s="89"/>
      <c r="Y525" s="90"/>
    </row>
    <row r="526" customFormat="false" ht="12.75" hidden="false" customHeight="false" outlineLevel="0" collapsed="false">
      <c r="A526" s="112"/>
      <c r="D526" s="113"/>
      <c r="E526" s="113"/>
      <c r="R526" s="12"/>
      <c r="S526" s="8"/>
      <c r="T526" s="87"/>
      <c r="U526" s="87"/>
      <c r="V526" s="88"/>
      <c r="W526" s="88"/>
      <c r="X526" s="89"/>
      <c r="Y526" s="90"/>
    </row>
    <row r="527" customFormat="false" ht="12.75" hidden="false" customHeight="false" outlineLevel="0" collapsed="false">
      <c r="A527" s="112"/>
      <c r="D527" s="113"/>
      <c r="E527" s="113"/>
      <c r="R527" s="12"/>
      <c r="S527" s="8"/>
      <c r="T527" s="87"/>
      <c r="U527" s="87"/>
      <c r="V527" s="88"/>
      <c r="W527" s="88"/>
      <c r="X527" s="89"/>
      <c r="Y527" s="90"/>
    </row>
    <row r="528" customFormat="false" ht="12.75" hidden="false" customHeight="false" outlineLevel="0" collapsed="false">
      <c r="A528" s="112"/>
      <c r="D528" s="113"/>
      <c r="E528" s="113"/>
      <c r="R528" s="12"/>
      <c r="S528" s="8"/>
      <c r="T528" s="87"/>
      <c r="U528" s="87"/>
      <c r="V528" s="88"/>
      <c r="W528" s="88"/>
      <c r="X528" s="89"/>
      <c r="Y528" s="90"/>
    </row>
    <row r="529" customFormat="false" ht="12.75" hidden="false" customHeight="false" outlineLevel="0" collapsed="false">
      <c r="A529" s="112"/>
      <c r="D529" s="113"/>
      <c r="E529" s="113"/>
      <c r="R529" s="12"/>
      <c r="S529" s="8"/>
      <c r="T529" s="87"/>
      <c r="U529" s="87"/>
      <c r="V529" s="88"/>
      <c r="W529" s="88"/>
      <c r="X529" s="89"/>
      <c r="Y529" s="90"/>
    </row>
    <row r="530" customFormat="false" ht="12.75" hidden="false" customHeight="false" outlineLevel="0" collapsed="false">
      <c r="A530" s="112"/>
      <c r="D530" s="113"/>
      <c r="E530" s="113"/>
      <c r="R530" s="12"/>
      <c r="S530" s="8"/>
      <c r="T530" s="87"/>
      <c r="U530" s="87"/>
      <c r="V530" s="88"/>
      <c r="W530" s="88"/>
      <c r="X530" s="89"/>
      <c r="Y530" s="90"/>
    </row>
    <row r="531" customFormat="false" ht="12.75" hidden="false" customHeight="false" outlineLevel="0" collapsed="false">
      <c r="A531" s="112"/>
      <c r="D531" s="113"/>
      <c r="E531" s="113"/>
      <c r="R531" s="12"/>
      <c r="S531" s="8"/>
      <c r="T531" s="87"/>
      <c r="U531" s="87"/>
      <c r="V531" s="88"/>
      <c r="W531" s="88"/>
      <c r="X531" s="89"/>
      <c r="Y531" s="90"/>
    </row>
    <row r="532" customFormat="false" ht="12.75" hidden="false" customHeight="false" outlineLevel="0" collapsed="false">
      <c r="A532" s="112"/>
      <c r="D532" s="113"/>
      <c r="E532" s="113"/>
      <c r="R532" s="12"/>
      <c r="S532" s="8"/>
      <c r="T532" s="87"/>
      <c r="U532" s="87"/>
      <c r="V532" s="88"/>
      <c r="W532" s="88"/>
      <c r="X532" s="89"/>
      <c r="Y532" s="90"/>
    </row>
    <row r="533" customFormat="false" ht="12.75" hidden="false" customHeight="false" outlineLevel="0" collapsed="false">
      <c r="A533" s="112"/>
      <c r="D533" s="113"/>
      <c r="E533" s="113"/>
      <c r="R533" s="12"/>
      <c r="S533" s="8"/>
      <c r="T533" s="87"/>
      <c r="U533" s="87"/>
      <c r="V533" s="88"/>
      <c r="W533" s="88"/>
      <c r="X533" s="89"/>
      <c r="Y533" s="90"/>
    </row>
    <row r="534" customFormat="false" ht="12.75" hidden="false" customHeight="false" outlineLevel="0" collapsed="false">
      <c r="A534" s="112"/>
      <c r="D534" s="113"/>
      <c r="E534" s="113"/>
      <c r="R534" s="12"/>
      <c r="S534" s="8"/>
      <c r="T534" s="87"/>
      <c r="U534" s="87"/>
      <c r="V534" s="88"/>
      <c r="W534" s="88"/>
      <c r="X534" s="89"/>
      <c r="Y534" s="90"/>
    </row>
    <row r="535" customFormat="false" ht="12.75" hidden="false" customHeight="false" outlineLevel="0" collapsed="false">
      <c r="A535" s="112"/>
      <c r="D535" s="113"/>
      <c r="E535" s="113"/>
      <c r="R535" s="12"/>
      <c r="S535" s="8"/>
      <c r="T535" s="87"/>
      <c r="U535" s="87"/>
      <c r="V535" s="88"/>
      <c r="W535" s="88"/>
      <c r="X535" s="89"/>
      <c r="Y535" s="90"/>
    </row>
    <row r="536" customFormat="false" ht="12.75" hidden="false" customHeight="false" outlineLevel="0" collapsed="false">
      <c r="A536" s="112"/>
      <c r="D536" s="113"/>
      <c r="E536" s="113"/>
      <c r="R536" s="12"/>
      <c r="S536" s="8"/>
      <c r="T536" s="87"/>
      <c r="U536" s="87"/>
      <c r="V536" s="88"/>
      <c r="W536" s="88"/>
      <c r="X536" s="89"/>
      <c r="Y536" s="90"/>
    </row>
    <row r="537" customFormat="false" ht="12.75" hidden="false" customHeight="false" outlineLevel="0" collapsed="false">
      <c r="A537" s="112"/>
      <c r="D537" s="113"/>
      <c r="E537" s="113"/>
      <c r="R537" s="12"/>
      <c r="S537" s="8"/>
      <c r="T537" s="87"/>
      <c r="U537" s="87"/>
      <c r="V537" s="88"/>
      <c r="W537" s="88"/>
      <c r="X537" s="89"/>
      <c r="Y537" s="90"/>
    </row>
    <row r="538" customFormat="false" ht="12.75" hidden="false" customHeight="false" outlineLevel="0" collapsed="false">
      <c r="A538" s="112"/>
      <c r="D538" s="113"/>
      <c r="E538" s="113"/>
      <c r="R538" s="12"/>
      <c r="S538" s="8"/>
      <c r="T538" s="87"/>
      <c r="U538" s="87"/>
      <c r="V538" s="88"/>
      <c r="W538" s="88"/>
      <c r="X538" s="89"/>
      <c r="Y538" s="90"/>
    </row>
    <row r="539" customFormat="false" ht="12.75" hidden="false" customHeight="false" outlineLevel="0" collapsed="false">
      <c r="A539" s="112"/>
      <c r="D539" s="113"/>
      <c r="E539" s="113"/>
      <c r="R539" s="12"/>
      <c r="S539" s="8"/>
      <c r="T539" s="87"/>
      <c r="U539" s="87"/>
      <c r="V539" s="88"/>
      <c r="W539" s="88"/>
      <c r="X539" s="89"/>
      <c r="Y539" s="90"/>
    </row>
    <row r="540" customFormat="false" ht="12.75" hidden="false" customHeight="false" outlineLevel="0" collapsed="false">
      <c r="A540" s="112"/>
      <c r="D540" s="113"/>
      <c r="E540" s="113"/>
      <c r="R540" s="12"/>
      <c r="S540" s="8"/>
      <c r="T540" s="87"/>
      <c r="U540" s="87"/>
      <c r="V540" s="88"/>
      <c r="W540" s="88"/>
      <c r="X540" s="89"/>
      <c r="Y540" s="90"/>
    </row>
    <row r="541" customFormat="false" ht="12.75" hidden="false" customHeight="false" outlineLevel="0" collapsed="false">
      <c r="A541" s="112"/>
      <c r="D541" s="113"/>
      <c r="E541" s="113"/>
      <c r="R541" s="12"/>
      <c r="S541" s="8"/>
      <c r="T541" s="87"/>
      <c r="U541" s="87"/>
      <c r="V541" s="88"/>
      <c r="W541" s="88"/>
      <c r="X541" s="89"/>
      <c r="Y541" s="90"/>
    </row>
    <row r="542" customFormat="false" ht="12.75" hidden="false" customHeight="false" outlineLevel="0" collapsed="false">
      <c r="A542" s="112"/>
      <c r="D542" s="113"/>
      <c r="E542" s="113"/>
      <c r="R542" s="12"/>
      <c r="S542" s="8"/>
      <c r="T542" s="87"/>
      <c r="U542" s="87"/>
      <c r="V542" s="88"/>
      <c r="W542" s="88"/>
      <c r="X542" s="89"/>
      <c r="Y542" s="90"/>
    </row>
    <row r="543" customFormat="false" ht="12.75" hidden="false" customHeight="false" outlineLevel="0" collapsed="false">
      <c r="A543" s="112"/>
      <c r="D543" s="113"/>
      <c r="E543" s="113"/>
      <c r="R543" s="12"/>
      <c r="S543" s="8"/>
      <c r="T543" s="87"/>
      <c r="U543" s="87"/>
      <c r="V543" s="88"/>
      <c r="W543" s="88"/>
      <c r="X543" s="89"/>
      <c r="Y543" s="90"/>
    </row>
    <row r="544" customFormat="false" ht="12.75" hidden="false" customHeight="false" outlineLevel="0" collapsed="false">
      <c r="A544" s="112"/>
      <c r="D544" s="113"/>
      <c r="E544" s="113"/>
      <c r="R544" s="12"/>
      <c r="S544" s="8"/>
      <c r="T544" s="87"/>
      <c r="U544" s="87"/>
      <c r="V544" s="88"/>
      <c r="W544" s="88"/>
      <c r="X544" s="89"/>
      <c r="Y544" s="90"/>
    </row>
    <row r="545" customFormat="false" ht="12.75" hidden="false" customHeight="false" outlineLevel="0" collapsed="false">
      <c r="A545" s="112"/>
      <c r="D545" s="113"/>
      <c r="E545" s="113"/>
      <c r="R545" s="12"/>
      <c r="S545" s="8"/>
      <c r="T545" s="87"/>
      <c r="U545" s="87"/>
      <c r="V545" s="88"/>
      <c r="W545" s="88"/>
      <c r="X545" s="89"/>
      <c r="Y545" s="90"/>
    </row>
    <row r="546" customFormat="false" ht="12.75" hidden="false" customHeight="false" outlineLevel="0" collapsed="false">
      <c r="A546" s="112"/>
      <c r="D546" s="113"/>
      <c r="E546" s="113"/>
      <c r="R546" s="12"/>
      <c r="S546" s="8"/>
      <c r="T546" s="87"/>
      <c r="U546" s="87"/>
      <c r="V546" s="88"/>
      <c r="W546" s="88"/>
      <c r="X546" s="89"/>
      <c r="Y546" s="90"/>
    </row>
    <row r="547" customFormat="false" ht="12.75" hidden="false" customHeight="false" outlineLevel="0" collapsed="false">
      <c r="A547" s="112"/>
      <c r="D547" s="113"/>
      <c r="E547" s="113"/>
      <c r="R547" s="12"/>
      <c r="S547" s="8"/>
      <c r="T547" s="87"/>
      <c r="U547" s="87"/>
      <c r="V547" s="88"/>
      <c r="W547" s="88"/>
      <c r="X547" s="89"/>
      <c r="Y547" s="90"/>
    </row>
    <row r="548" customFormat="false" ht="12.75" hidden="false" customHeight="false" outlineLevel="0" collapsed="false">
      <c r="A548" s="112"/>
      <c r="D548" s="113"/>
      <c r="E548" s="113"/>
      <c r="R548" s="12"/>
      <c r="S548" s="8"/>
      <c r="T548" s="87"/>
      <c r="U548" s="87"/>
      <c r="V548" s="88"/>
      <c r="W548" s="88"/>
      <c r="X548" s="89"/>
      <c r="Y548" s="90"/>
    </row>
    <row r="549" customFormat="false" ht="12.75" hidden="false" customHeight="false" outlineLevel="0" collapsed="false">
      <c r="A549" s="112"/>
      <c r="D549" s="113"/>
      <c r="E549" s="113"/>
      <c r="R549" s="12"/>
      <c r="S549" s="8"/>
      <c r="T549" s="87"/>
      <c r="U549" s="87"/>
      <c r="V549" s="88"/>
      <c r="W549" s="88"/>
      <c r="X549" s="89"/>
      <c r="Y549" s="90"/>
    </row>
    <row r="550" customFormat="false" ht="12.75" hidden="false" customHeight="false" outlineLevel="0" collapsed="false">
      <c r="A550" s="112"/>
      <c r="D550" s="113"/>
      <c r="E550" s="113"/>
      <c r="R550" s="12"/>
      <c r="S550" s="8"/>
      <c r="T550" s="87"/>
      <c r="U550" s="87"/>
      <c r="V550" s="88"/>
      <c r="W550" s="88"/>
      <c r="X550" s="89"/>
      <c r="Y550" s="90"/>
    </row>
    <row r="551" customFormat="false" ht="12.75" hidden="false" customHeight="false" outlineLevel="0" collapsed="false">
      <c r="A551" s="112"/>
      <c r="D551" s="113"/>
      <c r="E551" s="113"/>
      <c r="R551" s="12"/>
      <c r="S551" s="8"/>
      <c r="T551" s="87"/>
      <c r="U551" s="87"/>
      <c r="V551" s="88"/>
      <c r="W551" s="88"/>
      <c r="X551" s="89"/>
      <c r="Y551" s="90"/>
    </row>
    <row r="552" customFormat="false" ht="12.75" hidden="false" customHeight="false" outlineLevel="0" collapsed="false">
      <c r="A552" s="112"/>
      <c r="D552" s="113"/>
      <c r="E552" s="113"/>
      <c r="R552" s="12"/>
      <c r="S552" s="8"/>
      <c r="T552" s="87"/>
      <c r="U552" s="87"/>
      <c r="V552" s="88"/>
      <c r="W552" s="88"/>
      <c r="X552" s="89"/>
      <c r="Y552" s="90"/>
    </row>
    <row r="553" customFormat="false" ht="12.75" hidden="false" customHeight="false" outlineLevel="0" collapsed="false">
      <c r="A553" s="112"/>
      <c r="D553" s="113"/>
      <c r="E553" s="113"/>
      <c r="R553" s="12"/>
      <c r="S553" s="8"/>
      <c r="T553" s="87"/>
      <c r="U553" s="87"/>
      <c r="V553" s="88"/>
      <c r="W553" s="88"/>
      <c r="X553" s="89"/>
      <c r="Y553" s="90"/>
    </row>
    <row r="554" customFormat="false" ht="12.75" hidden="false" customHeight="false" outlineLevel="0" collapsed="false">
      <c r="A554" s="112"/>
      <c r="D554" s="113"/>
      <c r="E554" s="113"/>
      <c r="R554" s="12"/>
      <c r="S554" s="8"/>
      <c r="T554" s="87"/>
      <c r="U554" s="87"/>
      <c r="V554" s="88"/>
      <c r="W554" s="88"/>
      <c r="X554" s="89"/>
      <c r="Y554" s="90"/>
    </row>
    <row r="555" customFormat="false" ht="12.75" hidden="false" customHeight="false" outlineLevel="0" collapsed="false">
      <c r="A555" s="112"/>
      <c r="D555" s="113"/>
      <c r="E555" s="113"/>
      <c r="R555" s="12"/>
      <c r="S555" s="8"/>
      <c r="T555" s="87"/>
      <c r="U555" s="87"/>
      <c r="V555" s="88"/>
      <c r="W555" s="88"/>
      <c r="X555" s="89"/>
      <c r="Y555" s="90"/>
    </row>
    <row r="556" customFormat="false" ht="12.75" hidden="false" customHeight="false" outlineLevel="0" collapsed="false">
      <c r="A556" s="112"/>
      <c r="D556" s="113"/>
      <c r="E556" s="113"/>
      <c r="R556" s="12"/>
      <c r="S556" s="8"/>
      <c r="T556" s="87"/>
      <c r="U556" s="87"/>
      <c r="V556" s="88"/>
      <c r="W556" s="88"/>
      <c r="X556" s="89"/>
      <c r="Y556" s="90"/>
    </row>
    <row r="557" customFormat="false" ht="12.75" hidden="false" customHeight="false" outlineLevel="0" collapsed="false">
      <c r="A557" s="112"/>
      <c r="D557" s="113"/>
      <c r="E557" s="113"/>
      <c r="R557" s="12"/>
      <c r="S557" s="8"/>
      <c r="T557" s="87"/>
      <c r="U557" s="87"/>
      <c r="V557" s="88"/>
      <c r="W557" s="88"/>
      <c r="X557" s="89"/>
      <c r="Y557" s="90"/>
    </row>
    <row r="558" customFormat="false" ht="12.75" hidden="false" customHeight="false" outlineLevel="0" collapsed="false">
      <c r="A558" s="112"/>
      <c r="D558" s="113"/>
      <c r="E558" s="113"/>
      <c r="R558" s="12"/>
      <c r="S558" s="8"/>
      <c r="T558" s="87"/>
      <c r="U558" s="87"/>
      <c r="V558" s="88"/>
      <c r="W558" s="88"/>
      <c r="X558" s="89"/>
      <c r="Y558" s="90"/>
    </row>
    <row r="559" customFormat="false" ht="12.75" hidden="false" customHeight="false" outlineLevel="0" collapsed="false">
      <c r="A559" s="112"/>
      <c r="D559" s="113"/>
      <c r="E559" s="113"/>
      <c r="R559" s="12"/>
      <c r="S559" s="8"/>
      <c r="T559" s="87"/>
      <c r="U559" s="87"/>
      <c r="V559" s="88"/>
      <c r="W559" s="88"/>
      <c r="X559" s="89"/>
      <c r="Y559" s="90"/>
    </row>
    <row r="560" customFormat="false" ht="12.75" hidden="false" customHeight="false" outlineLevel="0" collapsed="false">
      <c r="A560" s="112"/>
      <c r="D560" s="113"/>
      <c r="E560" s="113"/>
      <c r="R560" s="12"/>
      <c r="S560" s="8"/>
      <c r="T560" s="87"/>
      <c r="U560" s="87"/>
      <c r="V560" s="88"/>
      <c r="W560" s="88"/>
      <c r="X560" s="89"/>
      <c r="Y560" s="90"/>
    </row>
    <row r="561" customFormat="false" ht="12.75" hidden="false" customHeight="false" outlineLevel="0" collapsed="false">
      <c r="A561" s="112"/>
      <c r="D561" s="113"/>
      <c r="E561" s="113"/>
      <c r="R561" s="12"/>
      <c r="S561" s="8"/>
      <c r="T561" s="87"/>
      <c r="U561" s="87"/>
      <c r="V561" s="88"/>
      <c r="W561" s="88"/>
      <c r="X561" s="89"/>
      <c r="Y561" s="90"/>
    </row>
    <row r="562" customFormat="false" ht="12.75" hidden="false" customHeight="false" outlineLevel="0" collapsed="false">
      <c r="A562" s="112"/>
      <c r="D562" s="113"/>
      <c r="E562" s="113"/>
      <c r="R562" s="12"/>
      <c r="S562" s="8"/>
      <c r="T562" s="87"/>
      <c r="U562" s="87"/>
      <c r="V562" s="88"/>
      <c r="W562" s="88"/>
      <c r="X562" s="89"/>
      <c r="Y562" s="90"/>
    </row>
    <row r="563" customFormat="false" ht="12.75" hidden="false" customHeight="false" outlineLevel="0" collapsed="false">
      <c r="A563" s="112"/>
      <c r="D563" s="113"/>
      <c r="E563" s="113"/>
      <c r="R563" s="12"/>
      <c r="S563" s="8"/>
      <c r="T563" s="87"/>
      <c r="U563" s="87"/>
      <c r="V563" s="88"/>
      <c r="W563" s="88"/>
      <c r="X563" s="89"/>
      <c r="Y563" s="90"/>
    </row>
    <row r="564" customFormat="false" ht="12.75" hidden="false" customHeight="false" outlineLevel="0" collapsed="false">
      <c r="A564" s="112"/>
      <c r="D564" s="113"/>
      <c r="E564" s="113"/>
      <c r="R564" s="12"/>
      <c r="S564" s="8"/>
      <c r="T564" s="87"/>
      <c r="U564" s="87"/>
      <c r="V564" s="88"/>
      <c r="W564" s="88"/>
      <c r="X564" s="89"/>
      <c r="Y564" s="90"/>
    </row>
    <row r="565" customFormat="false" ht="12.75" hidden="false" customHeight="false" outlineLevel="0" collapsed="false">
      <c r="A565" s="112"/>
      <c r="D565" s="113"/>
      <c r="E565" s="113"/>
      <c r="R565" s="12"/>
      <c r="S565" s="8"/>
      <c r="T565" s="12"/>
      <c r="Y565" s="92"/>
    </row>
    <row r="566" customFormat="false" ht="12.75" hidden="false" customHeight="false" outlineLevel="0" collapsed="false">
      <c r="A566" s="112"/>
      <c r="D566" s="113"/>
      <c r="E566" s="113"/>
      <c r="R566" s="12"/>
      <c r="S566" s="8"/>
      <c r="T566" s="12"/>
      <c r="Y566" s="92"/>
    </row>
    <row r="567" customFormat="false" ht="12.75" hidden="false" customHeight="false" outlineLevel="0" collapsed="false">
      <c r="A567" s="112"/>
      <c r="D567" s="113"/>
      <c r="E567" s="113"/>
      <c r="R567" s="12"/>
      <c r="S567" s="8"/>
      <c r="T567" s="12"/>
      <c r="Y567" s="92"/>
    </row>
    <row r="568" customFormat="false" ht="12.75" hidden="false" customHeight="false" outlineLevel="0" collapsed="false">
      <c r="A568" s="112"/>
      <c r="D568" s="113"/>
      <c r="E568" s="113"/>
      <c r="R568" s="12"/>
      <c r="S568" s="8"/>
      <c r="T568" s="12"/>
      <c r="Y568" s="92"/>
    </row>
    <row r="569" customFormat="false" ht="12.75" hidden="false" customHeight="false" outlineLevel="0" collapsed="false">
      <c r="A569" s="112"/>
      <c r="D569" s="113"/>
      <c r="E569" s="113"/>
      <c r="R569" s="12"/>
      <c r="S569" s="8"/>
      <c r="T569" s="12"/>
      <c r="Y569" s="92"/>
    </row>
    <row r="570" customFormat="false" ht="12.75" hidden="false" customHeight="false" outlineLevel="0" collapsed="false">
      <c r="A570" s="112"/>
      <c r="D570" s="113"/>
      <c r="E570" s="113"/>
      <c r="R570" s="12"/>
      <c r="S570" s="8"/>
      <c r="T570" s="12"/>
      <c r="Y570" s="92"/>
    </row>
    <row r="571" customFormat="false" ht="12.75" hidden="false" customHeight="false" outlineLevel="0" collapsed="false">
      <c r="A571" s="112"/>
      <c r="D571" s="113"/>
      <c r="E571" s="113"/>
      <c r="R571" s="12"/>
      <c r="S571" s="8"/>
      <c r="T571" s="12"/>
      <c r="Y571" s="92"/>
    </row>
    <row r="572" customFormat="false" ht="12.75" hidden="false" customHeight="false" outlineLevel="0" collapsed="false">
      <c r="A572" s="112"/>
      <c r="D572" s="113"/>
      <c r="E572" s="113"/>
      <c r="R572" s="12"/>
      <c r="S572" s="8"/>
      <c r="T572" s="12"/>
      <c r="Y572" s="92"/>
    </row>
    <row r="573" customFormat="false" ht="12.75" hidden="false" customHeight="false" outlineLevel="0" collapsed="false">
      <c r="A573" s="112"/>
      <c r="D573" s="113"/>
      <c r="E573" s="113"/>
      <c r="R573" s="12"/>
      <c r="S573" s="8"/>
      <c r="T573" s="12"/>
      <c r="Y573" s="92"/>
    </row>
    <row r="574" customFormat="false" ht="12.75" hidden="false" customHeight="false" outlineLevel="0" collapsed="false">
      <c r="A574" s="112"/>
      <c r="D574" s="113"/>
      <c r="E574" s="113"/>
      <c r="R574" s="12"/>
      <c r="S574" s="8"/>
      <c r="T574" s="12"/>
      <c r="Y574" s="92"/>
    </row>
    <row r="575" customFormat="false" ht="12.75" hidden="false" customHeight="false" outlineLevel="0" collapsed="false">
      <c r="A575" s="112"/>
      <c r="D575" s="113"/>
      <c r="E575" s="113"/>
      <c r="R575" s="12"/>
      <c r="S575" s="8"/>
      <c r="T575" s="12"/>
      <c r="Y575" s="92"/>
    </row>
    <row r="576" customFormat="false" ht="12.75" hidden="false" customHeight="false" outlineLevel="0" collapsed="false">
      <c r="A576" s="112"/>
      <c r="D576" s="113"/>
      <c r="E576" s="113"/>
      <c r="R576" s="12"/>
      <c r="S576" s="8"/>
      <c r="T576" s="12"/>
      <c r="Y576" s="92"/>
    </row>
    <row r="577" customFormat="false" ht="12.75" hidden="false" customHeight="false" outlineLevel="0" collapsed="false">
      <c r="A577" s="112"/>
      <c r="D577" s="113"/>
      <c r="E577" s="113"/>
      <c r="R577" s="12"/>
      <c r="S577" s="8"/>
      <c r="T577" s="12"/>
      <c r="Y577" s="92"/>
    </row>
    <row r="578" customFormat="false" ht="12.75" hidden="false" customHeight="false" outlineLevel="0" collapsed="false">
      <c r="A578" s="112"/>
      <c r="D578" s="113"/>
      <c r="E578" s="113"/>
      <c r="R578" s="12"/>
      <c r="S578" s="8"/>
      <c r="T578" s="12"/>
      <c r="Y578" s="92"/>
    </row>
    <row r="579" customFormat="false" ht="12.75" hidden="false" customHeight="false" outlineLevel="0" collapsed="false">
      <c r="A579" s="112"/>
      <c r="D579" s="113"/>
      <c r="E579" s="113"/>
      <c r="R579" s="12"/>
      <c r="S579" s="8"/>
      <c r="T579" s="12"/>
      <c r="Y579" s="92"/>
    </row>
    <row r="580" customFormat="false" ht="12.75" hidden="false" customHeight="false" outlineLevel="0" collapsed="false">
      <c r="A580" s="112"/>
      <c r="D580" s="113"/>
      <c r="E580" s="113"/>
      <c r="R580" s="12"/>
      <c r="S580" s="8"/>
      <c r="T580" s="12"/>
      <c r="Y580" s="92"/>
    </row>
    <row r="581" customFormat="false" ht="12.75" hidden="false" customHeight="false" outlineLevel="0" collapsed="false">
      <c r="A581" s="112"/>
      <c r="D581" s="113"/>
      <c r="E581" s="113"/>
      <c r="R581" s="12"/>
      <c r="S581" s="8"/>
      <c r="T581" s="12"/>
      <c r="Y581" s="92"/>
    </row>
    <row r="582" customFormat="false" ht="12.75" hidden="false" customHeight="false" outlineLevel="0" collapsed="false">
      <c r="A582" s="112"/>
      <c r="D582" s="113"/>
      <c r="E582" s="113"/>
      <c r="R582" s="12"/>
      <c r="S582" s="8"/>
      <c r="T582" s="12"/>
      <c r="Y582" s="92"/>
    </row>
    <row r="583" customFormat="false" ht="12.75" hidden="false" customHeight="false" outlineLevel="0" collapsed="false">
      <c r="A583" s="112"/>
      <c r="D583" s="113"/>
      <c r="E583" s="113"/>
      <c r="R583" s="12"/>
      <c r="S583" s="8"/>
      <c r="T583" s="12"/>
      <c r="Y583" s="92"/>
    </row>
    <row r="584" customFormat="false" ht="12.75" hidden="false" customHeight="false" outlineLevel="0" collapsed="false">
      <c r="A584" s="112"/>
      <c r="D584" s="113"/>
      <c r="E584" s="113"/>
      <c r="R584" s="12"/>
      <c r="S584" s="8"/>
      <c r="T584" s="12"/>
      <c r="Y584" s="92"/>
    </row>
    <row r="585" customFormat="false" ht="12.75" hidden="false" customHeight="false" outlineLevel="0" collapsed="false">
      <c r="A585" s="112"/>
      <c r="D585" s="113"/>
      <c r="E585" s="113"/>
      <c r="R585" s="12"/>
      <c r="S585" s="8"/>
      <c r="T585" s="12"/>
      <c r="Y585" s="92"/>
    </row>
    <row r="586" customFormat="false" ht="12.75" hidden="false" customHeight="false" outlineLevel="0" collapsed="false">
      <c r="A586" s="112"/>
      <c r="D586" s="113"/>
      <c r="E586" s="113"/>
      <c r="R586" s="12"/>
      <c r="S586" s="8"/>
      <c r="T586" s="12"/>
      <c r="Y586" s="92"/>
    </row>
    <row r="587" customFormat="false" ht="12.75" hidden="false" customHeight="false" outlineLevel="0" collapsed="false">
      <c r="A587" s="112"/>
      <c r="D587" s="113"/>
      <c r="E587" s="113"/>
      <c r="R587" s="12"/>
      <c r="S587" s="8"/>
      <c r="T587" s="12"/>
      <c r="Y587" s="92"/>
    </row>
    <row r="588" customFormat="false" ht="12.75" hidden="false" customHeight="false" outlineLevel="0" collapsed="false">
      <c r="A588" s="112"/>
      <c r="D588" s="113"/>
      <c r="E588" s="113"/>
      <c r="R588" s="12"/>
      <c r="S588" s="8"/>
      <c r="T588" s="12"/>
      <c r="Y588" s="92"/>
    </row>
    <row r="589" customFormat="false" ht="12.75" hidden="false" customHeight="false" outlineLevel="0" collapsed="false">
      <c r="A589" s="112"/>
      <c r="D589" s="113"/>
      <c r="E589" s="113"/>
      <c r="R589" s="12"/>
      <c r="S589" s="8"/>
      <c r="T589" s="12"/>
      <c r="Y589" s="92"/>
    </row>
    <row r="590" customFormat="false" ht="12.75" hidden="false" customHeight="false" outlineLevel="0" collapsed="false">
      <c r="A590" s="112"/>
      <c r="D590" s="113"/>
      <c r="E590" s="113"/>
      <c r="R590" s="12"/>
      <c r="S590" s="8"/>
      <c r="T590" s="12"/>
      <c r="Y590" s="92"/>
    </row>
    <row r="591" customFormat="false" ht="12.75" hidden="false" customHeight="false" outlineLevel="0" collapsed="false">
      <c r="A591" s="112"/>
      <c r="D591" s="113"/>
      <c r="E591" s="113"/>
      <c r="R591" s="12"/>
      <c r="S591" s="8"/>
      <c r="T591" s="12"/>
      <c r="Y591" s="92"/>
    </row>
    <row r="592" customFormat="false" ht="12.75" hidden="false" customHeight="false" outlineLevel="0" collapsed="false">
      <c r="A592" s="112"/>
      <c r="D592" s="113"/>
      <c r="E592" s="113"/>
      <c r="R592" s="12"/>
      <c r="S592" s="8"/>
      <c r="T592" s="12"/>
      <c r="Y592" s="92"/>
    </row>
    <row r="593" customFormat="false" ht="12.75" hidden="false" customHeight="false" outlineLevel="0" collapsed="false">
      <c r="A593" s="112"/>
      <c r="D593" s="113"/>
      <c r="E593" s="113"/>
      <c r="R593" s="12"/>
      <c r="S593" s="8"/>
      <c r="T593" s="12"/>
      <c r="Y593" s="92"/>
    </row>
    <row r="594" customFormat="false" ht="12.75" hidden="false" customHeight="false" outlineLevel="0" collapsed="false">
      <c r="A594" s="112"/>
      <c r="D594" s="113"/>
      <c r="E594" s="113"/>
      <c r="R594" s="12"/>
      <c r="S594" s="8"/>
      <c r="T594" s="12"/>
      <c r="Y594" s="92"/>
    </row>
    <row r="595" customFormat="false" ht="12.75" hidden="false" customHeight="false" outlineLevel="0" collapsed="false">
      <c r="A595" s="112"/>
      <c r="D595" s="113"/>
      <c r="E595" s="113"/>
      <c r="R595" s="12"/>
      <c r="S595" s="8"/>
      <c r="T595" s="12"/>
      <c r="Y595" s="92"/>
    </row>
    <row r="596" customFormat="false" ht="12.75" hidden="false" customHeight="false" outlineLevel="0" collapsed="false">
      <c r="A596" s="112"/>
      <c r="D596" s="113"/>
      <c r="E596" s="113"/>
      <c r="R596" s="12"/>
      <c r="S596" s="8"/>
      <c r="T596" s="12"/>
      <c r="Y596" s="92"/>
    </row>
    <row r="597" customFormat="false" ht="12.75" hidden="false" customHeight="false" outlineLevel="0" collapsed="false">
      <c r="A597" s="112"/>
      <c r="D597" s="113"/>
      <c r="E597" s="113"/>
      <c r="R597" s="12"/>
      <c r="S597" s="8"/>
      <c r="T597" s="12"/>
      <c r="Y597" s="92"/>
    </row>
    <row r="598" customFormat="false" ht="12.75" hidden="false" customHeight="false" outlineLevel="0" collapsed="false">
      <c r="A598" s="112"/>
      <c r="D598" s="113"/>
      <c r="E598" s="113"/>
      <c r="R598" s="12"/>
      <c r="S598" s="8"/>
      <c r="T598" s="12"/>
      <c r="Y598" s="92"/>
    </row>
    <row r="599" customFormat="false" ht="12.75" hidden="false" customHeight="false" outlineLevel="0" collapsed="false">
      <c r="A599" s="112"/>
      <c r="D599" s="113"/>
      <c r="E599" s="113"/>
      <c r="R599" s="12"/>
      <c r="S599" s="8"/>
      <c r="T599" s="12"/>
      <c r="Y599" s="92"/>
    </row>
    <row r="600" customFormat="false" ht="12.75" hidden="false" customHeight="false" outlineLevel="0" collapsed="false">
      <c r="A600" s="112"/>
      <c r="D600" s="113"/>
      <c r="E600" s="113"/>
      <c r="R600" s="12"/>
      <c r="S600" s="8"/>
      <c r="T600" s="12"/>
      <c r="Y600" s="92"/>
    </row>
    <row r="601" customFormat="false" ht="12.75" hidden="false" customHeight="false" outlineLevel="0" collapsed="false">
      <c r="A601" s="112"/>
      <c r="D601" s="113"/>
      <c r="E601" s="113"/>
      <c r="R601" s="12"/>
      <c r="S601" s="8"/>
      <c r="T601" s="12"/>
      <c r="Y601" s="92"/>
    </row>
    <row r="602" customFormat="false" ht="12.75" hidden="false" customHeight="false" outlineLevel="0" collapsed="false">
      <c r="A602" s="112"/>
      <c r="D602" s="113"/>
      <c r="E602" s="113"/>
      <c r="R602" s="12"/>
      <c r="S602" s="8"/>
      <c r="T602" s="12"/>
      <c r="Y602" s="92"/>
    </row>
    <row r="603" customFormat="false" ht="12.75" hidden="false" customHeight="false" outlineLevel="0" collapsed="false">
      <c r="A603" s="112"/>
      <c r="D603" s="113"/>
      <c r="E603" s="113"/>
      <c r="R603" s="12"/>
      <c r="S603" s="8"/>
      <c r="T603" s="12"/>
      <c r="Y603" s="92"/>
    </row>
    <row r="604" customFormat="false" ht="12.75" hidden="false" customHeight="false" outlineLevel="0" collapsed="false">
      <c r="A604" s="112"/>
      <c r="D604" s="113"/>
      <c r="E604" s="113"/>
      <c r="R604" s="12"/>
      <c r="S604" s="8"/>
      <c r="T604" s="12"/>
      <c r="Y604" s="92"/>
    </row>
    <row r="605" customFormat="false" ht="12.75" hidden="false" customHeight="false" outlineLevel="0" collapsed="false">
      <c r="A605" s="112"/>
      <c r="D605" s="113"/>
      <c r="E605" s="113"/>
      <c r="R605" s="12"/>
      <c r="S605" s="8"/>
      <c r="T605" s="12"/>
      <c r="Y605" s="92"/>
    </row>
    <row r="606" customFormat="false" ht="12.75" hidden="false" customHeight="false" outlineLevel="0" collapsed="false">
      <c r="A606" s="112"/>
      <c r="D606" s="113"/>
      <c r="E606" s="113"/>
      <c r="R606" s="12"/>
      <c r="S606" s="8"/>
      <c r="T606" s="12"/>
      <c r="Y606" s="92"/>
    </row>
    <row r="607" customFormat="false" ht="12.75" hidden="false" customHeight="false" outlineLevel="0" collapsed="false">
      <c r="A607" s="112"/>
      <c r="D607" s="113"/>
      <c r="E607" s="113"/>
      <c r="R607" s="12"/>
      <c r="S607" s="8"/>
      <c r="T607" s="12"/>
      <c r="Y607" s="92"/>
    </row>
    <row r="608" customFormat="false" ht="12.75" hidden="false" customHeight="false" outlineLevel="0" collapsed="false">
      <c r="A608" s="112"/>
      <c r="D608" s="113"/>
      <c r="E608" s="113"/>
      <c r="R608" s="12"/>
      <c r="S608" s="8"/>
      <c r="T608" s="12"/>
      <c r="Y608" s="92"/>
    </row>
    <row r="609" customFormat="false" ht="12.75" hidden="false" customHeight="false" outlineLevel="0" collapsed="false">
      <c r="A609" s="112"/>
      <c r="D609" s="113"/>
      <c r="E609" s="113"/>
      <c r="R609" s="12"/>
      <c r="S609" s="8"/>
      <c r="T609" s="12"/>
      <c r="Y609" s="92"/>
    </row>
    <row r="610" customFormat="false" ht="12.75" hidden="false" customHeight="false" outlineLevel="0" collapsed="false">
      <c r="A610" s="112"/>
      <c r="D610" s="113"/>
      <c r="E610" s="113"/>
      <c r="R610" s="12"/>
      <c r="S610" s="8"/>
      <c r="T610" s="12"/>
      <c r="Y610" s="92"/>
    </row>
    <row r="611" customFormat="false" ht="12.75" hidden="false" customHeight="false" outlineLevel="0" collapsed="false">
      <c r="A611" s="112"/>
      <c r="D611" s="113"/>
      <c r="E611" s="113"/>
      <c r="R611" s="12"/>
      <c r="S611" s="8"/>
      <c r="T611" s="12"/>
      <c r="Y611" s="92"/>
    </row>
    <row r="612" customFormat="false" ht="12.75" hidden="false" customHeight="false" outlineLevel="0" collapsed="false">
      <c r="A612" s="112"/>
      <c r="D612" s="113"/>
      <c r="E612" s="113"/>
      <c r="R612" s="12"/>
      <c r="S612" s="8"/>
      <c r="T612" s="12"/>
      <c r="Y612" s="92"/>
    </row>
    <row r="613" customFormat="false" ht="12.75" hidden="false" customHeight="false" outlineLevel="0" collapsed="false">
      <c r="A613" s="112"/>
      <c r="D613" s="113"/>
      <c r="E613" s="113"/>
      <c r="R613" s="12"/>
      <c r="S613" s="8"/>
      <c r="T613" s="12"/>
      <c r="Y613" s="92"/>
    </row>
    <row r="614" customFormat="false" ht="12.75" hidden="false" customHeight="false" outlineLevel="0" collapsed="false">
      <c r="A614" s="112"/>
      <c r="D614" s="113"/>
      <c r="E614" s="113"/>
      <c r="R614" s="12"/>
      <c r="S614" s="8"/>
      <c r="T614" s="12"/>
      <c r="Y614" s="92"/>
    </row>
    <row r="615" customFormat="false" ht="12.75" hidden="false" customHeight="false" outlineLevel="0" collapsed="false">
      <c r="A615" s="112"/>
      <c r="D615" s="113"/>
      <c r="E615" s="113"/>
      <c r="R615" s="12"/>
      <c r="S615" s="8"/>
      <c r="T615" s="12"/>
      <c r="Y615" s="92"/>
    </row>
    <row r="616" customFormat="false" ht="12.75" hidden="false" customHeight="false" outlineLevel="0" collapsed="false">
      <c r="A616" s="112"/>
      <c r="D616" s="113"/>
      <c r="E616" s="113"/>
      <c r="R616" s="12"/>
      <c r="S616" s="8"/>
      <c r="T616" s="12"/>
      <c r="Y616" s="92"/>
    </row>
    <row r="617" customFormat="false" ht="12.75" hidden="false" customHeight="false" outlineLevel="0" collapsed="false">
      <c r="A617" s="112"/>
      <c r="D617" s="113"/>
      <c r="E617" s="113"/>
      <c r="R617" s="12"/>
      <c r="S617" s="8"/>
      <c r="T617" s="12"/>
      <c r="Y617" s="92"/>
    </row>
    <row r="618" customFormat="false" ht="12.75" hidden="false" customHeight="false" outlineLevel="0" collapsed="false">
      <c r="A618" s="112"/>
      <c r="D618" s="113"/>
      <c r="E618" s="113"/>
      <c r="R618" s="12"/>
      <c r="S618" s="8"/>
      <c r="T618" s="12"/>
      <c r="Y618" s="92"/>
    </row>
    <row r="619" customFormat="false" ht="12.75" hidden="false" customHeight="false" outlineLevel="0" collapsed="false">
      <c r="A619" s="112"/>
      <c r="D619" s="113"/>
      <c r="E619" s="113"/>
      <c r="R619" s="12"/>
      <c r="S619" s="8"/>
      <c r="T619" s="12"/>
      <c r="Y619" s="92"/>
    </row>
    <row r="620" customFormat="false" ht="12.75" hidden="false" customHeight="false" outlineLevel="0" collapsed="false">
      <c r="A620" s="112"/>
      <c r="D620" s="113"/>
      <c r="E620" s="113"/>
      <c r="R620" s="12"/>
      <c r="S620" s="8"/>
      <c r="T620" s="12"/>
      <c r="Y620" s="92"/>
    </row>
    <row r="621" customFormat="false" ht="12.75" hidden="false" customHeight="false" outlineLevel="0" collapsed="false">
      <c r="A621" s="112"/>
      <c r="D621" s="113"/>
      <c r="E621" s="113"/>
      <c r="R621" s="12"/>
      <c r="S621" s="8"/>
      <c r="T621" s="12"/>
      <c r="Y621" s="92"/>
    </row>
    <row r="622" customFormat="false" ht="12.75" hidden="false" customHeight="false" outlineLevel="0" collapsed="false">
      <c r="A622" s="112"/>
      <c r="D622" s="113"/>
      <c r="E622" s="113"/>
      <c r="R622" s="12"/>
      <c r="S622" s="8"/>
      <c r="T622" s="12"/>
      <c r="Y622" s="92"/>
    </row>
    <row r="623" customFormat="false" ht="12.75" hidden="false" customHeight="false" outlineLevel="0" collapsed="false">
      <c r="A623" s="112"/>
      <c r="D623" s="113"/>
      <c r="E623" s="113"/>
      <c r="R623" s="12"/>
      <c r="S623" s="8"/>
      <c r="T623" s="12"/>
      <c r="Y623" s="92"/>
    </row>
    <row r="624" customFormat="false" ht="12.75" hidden="false" customHeight="false" outlineLevel="0" collapsed="false">
      <c r="A624" s="112"/>
      <c r="D624" s="113"/>
      <c r="E624" s="113"/>
      <c r="R624" s="12"/>
      <c r="S624" s="8"/>
      <c r="T624" s="12"/>
      <c r="Y624" s="92"/>
    </row>
    <row r="625" customFormat="false" ht="12.75" hidden="false" customHeight="false" outlineLevel="0" collapsed="false">
      <c r="A625" s="112"/>
      <c r="D625" s="113"/>
      <c r="E625" s="113"/>
      <c r="R625" s="12"/>
      <c r="S625" s="8"/>
      <c r="T625" s="12"/>
      <c r="Y625" s="92"/>
    </row>
    <row r="626" customFormat="false" ht="12.75" hidden="false" customHeight="false" outlineLevel="0" collapsed="false">
      <c r="A626" s="112"/>
      <c r="D626" s="113"/>
      <c r="E626" s="113"/>
      <c r="R626" s="12"/>
      <c r="S626" s="8"/>
      <c r="T626" s="12"/>
      <c r="Y626" s="92"/>
    </row>
    <row r="627" customFormat="false" ht="12.75" hidden="false" customHeight="false" outlineLevel="0" collapsed="false">
      <c r="A627" s="112"/>
      <c r="D627" s="113"/>
      <c r="E627" s="113"/>
      <c r="R627" s="12"/>
      <c r="S627" s="8"/>
      <c r="T627" s="12"/>
      <c r="Y627" s="92"/>
    </row>
    <row r="628" customFormat="false" ht="12.75" hidden="false" customHeight="false" outlineLevel="0" collapsed="false">
      <c r="A628" s="112"/>
      <c r="D628" s="113"/>
      <c r="E628" s="113"/>
      <c r="R628" s="12"/>
      <c r="S628" s="8"/>
      <c r="T628" s="12"/>
      <c r="Y628" s="92"/>
    </row>
    <row r="629" customFormat="false" ht="12.75" hidden="false" customHeight="false" outlineLevel="0" collapsed="false">
      <c r="A629" s="112"/>
      <c r="D629" s="113"/>
      <c r="E629" s="113"/>
      <c r="R629" s="12"/>
      <c r="S629" s="8"/>
      <c r="T629" s="12"/>
      <c r="Y629" s="92"/>
    </row>
    <row r="630" customFormat="false" ht="12.75" hidden="false" customHeight="false" outlineLevel="0" collapsed="false">
      <c r="A630" s="112"/>
      <c r="D630" s="113"/>
      <c r="E630" s="113"/>
      <c r="R630" s="12"/>
      <c r="S630" s="8"/>
      <c r="T630" s="12"/>
      <c r="Y630" s="92"/>
    </row>
    <row r="631" customFormat="false" ht="12.75" hidden="false" customHeight="false" outlineLevel="0" collapsed="false">
      <c r="A631" s="112"/>
      <c r="D631" s="113"/>
      <c r="E631" s="113"/>
      <c r="R631" s="12"/>
      <c r="S631" s="8"/>
      <c r="T631" s="12"/>
      <c r="Y631" s="92"/>
    </row>
    <row r="632" customFormat="false" ht="12.75" hidden="false" customHeight="false" outlineLevel="0" collapsed="false">
      <c r="A632" s="112"/>
      <c r="D632" s="113"/>
      <c r="E632" s="113"/>
      <c r="R632" s="12"/>
      <c r="S632" s="8"/>
      <c r="T632" s="12"/>
      <c r="Y632" s="92"/>
    </row>
    <row r="633" customFormat="false" ht="12.75" hidden="false" customHeight="false" outlineLevel="0" collapsed="false">
      <c r="A633" s="112"/>
      <c r="D633" s="113"/>
      <c r="E633" s="113"/>
      <c r="R633" s="12"/>
      <c r="S633" s="8"/>
      <c r="T633" s="12"/>
      <c r="Y633" s="92"/>
    </row>
    <row r="634" customFormat="false" ht="12.75" hidden="false" customHeight="false" outlineLevel="0" collapsed="false">
      <c r="A634" s="112"/>
      <c r="D634" s="113"/>
      <c r="E634" s="113"/>
      <c r="R634" s="12"/>
      <c r="S634" s="8"/>
      <c r="T634" s="12"/>
      <c r="Y634" s="92"/>
    </row>
    <row r="635" customFormat="false" ht="12.75" hidden="false" customHeight="false" outlineLevel="0" collapsed="false">
      <c r="A635" s="112"/>
      <c r="D635" s="113"/>
      <c r="E635" s="113"/>
      <c r="R635" s="12"/>
      <c r="S635" s="8"/>
      <c r="T635" s="12"/>
      <c r="Y635" s="92"/>
    </row>
    <row r="636" customFormat="false" ht="12.75" hidden="false" customHeight="false" outlineLevel="0" collapsed="false">
      <c r="A636" s="112"/>
      <c r="D636" s="113"/>
      <c r="E636" s="113"/>
      <c r="R636" s="12"/>
      <c r="S636" s="8"/>
      <c r="T636" s="12"/>
      <c r="Y636" s="92"/>
    </row>
    <row r="637" customFormat="false" ht="12.75" hidden="false" customHeight="false" outlineLevel="0" collapsed="false">
      <c r="A637" s="112"/>
      <c r="D637" s="113"/>
      <c r="E637" s="113"/>
      <c r="R637" s="12"/>
      <c r="S637" s="8"/>
      <c r="T637" s="12"/>
      <c r="Y637" s="92"/>
    </row>
    <row r="638" customFormat="false" ht="12.75" hidden="false" customHeight="false" outlineLevel="0" collapsed="false">
      <c r="A638" s="112"/>
      <c r="D638" s="113"/>
      <c r="E638" s="113"/>
      <c r="R638" s="12"/>
      <c r="S638" s="8"/>
      <c r="T638" s="12"/>
      <c r="Y638" s="92"/>
    </row>
    <row r="639" customFormat="false" ht="12.75" hidden="false" customHeight="false" outlineLevel="0" collapsed="false">
      <c r="A639" s="112"/>
      <c r="D639" s="113"/>
      <c r="E639" s="113"/>
      <c r="R639" s="12"/>
      <c r="S639" s="8"/>
      <c r="T639" s="12"/>
      <c r="Y639" s="92"/>
    </row>
    <row r="640" customFormat="false" ht="12.75" hidden="false" customHeight="false" outlineLevel="0" collapsed="false">
      <c r="A640" s="112"/>
      <c r="D640" s="113"/>
      <c r="E640" s="113"/>
      <c r="R640" s="12"/>
      <c r="S640" s="8"/>
      <c r="T640" s="12"/>
      <c r="Y640" s="92"/>
    </row>
    <row r="641" customFormat="false" ht="12.75" hidden="false" customHeight="false" outlineLevel="0" collapsed="false">
      <c r="A641" s="112"/>
      <c r="D641" s="113"/>
      <c r="E641" s="113"/>
      <c r="R641" s="12"/>
      <c r="S641" s="8"/>
      <c r="T641" s="12"/>
      <c r="Y641" s="92"/>
    </row>
    <row r="642" customFormat="false" ht="12.75" hidden="false" customHeight="false" outlineLevel="0" collapsed="false">
      <c r="A642" s="112"/>
      <c r="D642" s="113"/>
      <c r="E642" s="113"/>
      <c r="R642" s="12"/>
      <c r="S642" s="8"/>
      <c r="T642" s="12"/>
      <c r="Y642" s="92"/>
    </row>
    <row r="643" customFormat="false" ht="12.75" hidden="false" customHeight="false" outlineLevel="0" collapsed="false">
      <c r="A643" s="112"/>
      <c r="D643" s="113"/>
      <c r="E643" s="113"/>
      <c r="R643" s="12"/>
      <c r="S643" s="8"/>
      <c r="T643" s="12"/>
      <c r="Y643" s="92"/>
    </row>
    <row r="644" customFormat="false" ht="12.75" hidden="false" customHeight="false" outlineLevel="0" collapsed="false">
      <c r="A644" s="112"/>
      <c r="D644" s="113"/>
      <c r="E644" s="113"/>
      <c r="R644" s="12"/>
      <c r="S644" s="8"/>
      <c r="T644" s="12"/>
      <c r="Y644" s="92"/>
    </row>
    <row r="645" customFormat="false" ht="12.75" hidden="false" customHeight="false" outlineLevel="0" collapsed="false">
      <c r="A645" s="112"/>
      <c r="D645" s="113"/>
      <c r="E645" s="113"/>
      <c r="R645" s="12"/>
      <c r="S645" s="8"/>
      <c r="T645" s="12"/>
      <c r="Y645" s="92"/>
    </row>
    <row r="646" customFormat="false" ht="12.75" hidden="false" customHeight="false" outlineLevel="0" collapsed="false">
      <c r="A646" s="112"/>
      <c r="D646" s="113"/>
      <c r="E646" s="113"/>
      <c r="S646" s="112"/>
      <c r="T646" s="12"/>
      <c r="Y646" s="92"/>
    </row>
    <row r="647" customFormat="false" ht="12.75" hidden="false" customHeight="false" outlineLevel="0" collapsed="false">
      <c r="A647" s="112"/>
      <c r="D647" s="113"/>
      <c r="E647" s="113"/>
      <c r="S647" s="112"/>
      <c r="T647" s="12"/>
      <c r="Y647" s="92"/>
    </row>
    <row r="648" customFormat="false" ht="12.75" hidden="false" customHeight="false" outlineLevel="0" collapsed="false">
      <c r="A648" s="112"/>
      <c r="D648" s="113"/>
      <c r="E648" s="113"/>
      <c r="S648" s="112"/>
      <c r="T648" s="12"/>
      <c r="Y648" s="92"/>
    </row>
    <row r="649" customFormat="false" ht="12.75" hidden="false" customHeight="false" outlineLevel="0" collapsed="false">
      <c r="A649" s="112"/>
      <c r="D649" s="113"/>
      <c r="E649" s="113"/>
      <c r="S649" s="112"/>
      <c r="T649" s="12"/>
      <c r="Y649" s="92"/>
    </row>
    <row r="650" customFormat="false" ht="12.75" hidden="false" customHeight="false" outlineLevel="0" collapsed="false">
      <c r="A650" s="112"/>
      <c r="D650" s="113"/>
      <c r="E650" s="113"/>
      <c r="S650" s="112"/>
      <c r="T650" s="12"/>
      <c r="Y650" s="92"/>
    </row>
    <row r="651" customFormat="false" ht="12.75" hidden="false" customHeight="false" outlineLevel="0" collapsed="false">
      <c r="A651" s="112"/>
      <c r="D651" s="113"/>
      <c r="E651" s="113"/>
      <c r="S651" s="112"/>
      <c r="T651" s="12"/>
      <c r="Y651" s="92"/>
    </row>
    <row r="652" customFormat="false" ht="12.75" hidden="false" customHeight="false" outlineLevel="0" collapsed="false">
      <c r="A652" s="112"/>
      <c r="D652" s="113"/>
      <c r="E652" s="113"/>
      <c r="S652" s="112"/>
      <c r="T652" s="12"/>
      <c r="Y652" s="92"/>
    </row>
    <row r="653" customFormat="false" ht="12.75" hidden="false" customHeight="false" outlineLevel="0" collapsed="false">
      <c r="A653" s="112"/>
      <c r="D653" s="113"/>
      <c r="E653" s="113"/>
      <c r="S653" s="112"/>
      <c r="T653" s="12"/>
      <c r="Y653" s="92"/>
    </row>
    <row r="654" customFormat="false" ht="12.75" hidden="false" customHeight="false" outlineLevel="0" collapsed="false">
      <c r="A654" s="112"/>
      <c r="D654" s="113"/>
      <c r="E654" s="113"/>
      <c r="S654" s="112"/>
      <c r="T654" s="12"/>
      <c r="Y654" s="92"/>
    </row>
    <row r="655" customFormat="false" ht="12.75" hidden="false" customHeight="false" outlineLevel="0" collapsed="false">
      <c r="A655" s="112"/>
      <c r="D655" s="113"/>
      <c r="E655" s="113"/>
      <c r="S655" s="112"/>
      <c r="T655" s="12"/>
      <c r="Y655" s="92"/>
    </row>
    <row r="656" customFormat="false" ht="12.75" hidden="false" customHeight="false" outlineLevel="0" collapsed="false">
      <c r="A656" s="112"/>
      <c r="D656" s="113"/>
      <c r="E656" s="113"/>
      <c r="S656" s="112"/>
      <c r="T656" s="12"/>
      <c r="Y656" s="92"/>
    </row>
    <row r="657" customFormat="false" ht="12.75" hidden="false" customHeight="false" outlineLevel="0" collapsed="false">
      <c r="A657" s="112"/>
      <c r="D657" s="113"/>
      <c r="E657" s="113"/>
      <c r="S657" s="112"/>
      <c r="T657" s="12"/>
      <c r="Y657" s="92"/>
    </row>
    <row r="658" customFormat="false" ht="12.75" hidden="false" customHeight="false" outlineLevel="0" collapsed="false">
      <c r="A658" s="112"/>
      <c r="D658" s="113"/>
      <c r="E658" s="113"/>
      <c r="S658" s="112"/>
      <c r="T658" s="12"/>
      <c r="Y658" s="92"/>
    </row>
    <row r="659" customFormat="false" ht="12.75" hidden="false" customHeight="false" outlineLevel="0" collapsed="false">
      <c r="A659" s="112"/>
      <c r="D659" s="113"/>
      <c r="E659" s="113"/>
      <c r="S659" s="112"/>
      <c r="T659" s="12"/>
      <c r="Y659" s="92"/>
    </row>
    <row r="660" customFormat="false" ht="12.75" hidden="false" customHeight="false" outlineLevel="0" collapsed="false">
      <c r="A660" s="112"/>
      <c r="D660" s="113"/>
      <c r="E660" s="113"/>
      <c r="S660" s="112"/>
      <c r="T660" s="12"/>
      <c r="Y660" s="92"/>
    </row>
    <row r="661" customFormat="false" ht="12.75" hidden="false" customHeight="false" outlineLevel="0" collapsed="false">
      <c r="A661" s="112"/>
      <c r="D661" s="113"/>
      <c r="E661" s="113"/>
      <c r="S661" s="112"/>
      <c r="T661" s="12"/>
      <c r="Y661" s="92"/>
    </row>
    <row r="662" customFormat="false" ht="12.75" hidden="false" customHeight="false" outlineLevel="0" collapsed="false">
      <c r="A662" s="112"/>
      <c r="D662" s="113"/>
      <c r="E662" s="113"/>
      <c r="S662" s="112"/>
      <c r="T662" s="12"/>
      <c r="Y662" s="92"/>
    </row>
    <row r="663" customFormat="false" ht="12.75" hidden="false" customHeight="false" outlineLevel="0" collapsed="false">
      <c r="A663" s="112"/>
      <c r="D663" s="113"/>
      <c r="E663" s="113"/>
      <c r="S663" s="112"/>
      <c r="T663" s="12"/>
      <c r="Y663" s="92"/>
    </row>
    <row r="664" customFormat="false" ht="12.75" hidden="false" customHeight="false" outlineLevel="0" collapsed="false">
      <c r="A664" s="112"/>
      <c r="D664" s="113"/>
      <c r="E664" s="113"/>
      <c r="Y664" s="92"/>
    </row>
    <row r="665" customFormat="false" ht="12.75" hidden="false" customHeight="false" outlineLevel="0" collapsed="false">
      <c r="A665" s="112"/>
      <c r="D665" s="113"/>
      <c r="E665" s="113"/>
      <c r="Y665" s="92"/>
    </row>
    <row r="666" customFormat="false" ht="12.75" hidden="false" customHeight="false" outlineLevel="0" collapsed="false">
      <c r="A666" s="112"/>
      <c r="D666" s="113"/>
      <c r="E666" s="113"/>
      <c r="Y666" s="92"/>
    </row>
    <row r="667" customFormat="false" ht="12.75" hidden="false" customHeight="false" outlineLevel="0" collapsed="false">
      <c r="A667" s="112"/>
      <c r="D667" s="113"/>
      <c r="E667" s="113"/>
      <c r="Y667" s="92"/>
    </row>
    <row r="668" customFormat="false" ht="12.75" hidden="false" customHeight="false" outlineLevel="0" collapsed="false">
      <c r="A668" s="112"/>
      <c r="D668" s="113"/>
      <c r="E668" s="113"/>
      <c r="Y668" s="92"/>
    </row>
    <row r="669" customFormat="false" ht="12.75" hidden="false" customHeight="false" outlineLevel="0" collapsed="false">
      <c r="A669" s="112"/>
      <c r="D669" s="113"/>
      <c r="E669" s="113"/>
      <c r="Y669" s="92"/>
    </row>
    <row r="670" customFormat="false" ht="12.75" hidden="false" customHeight="false" outlineLevel="0" collapsed="false">
      <c r="A670" s="112"/>
      <c r="D670" s="113"/>
      <c r="E670" s="113"/>
      <c r="Y670" s="92"/>
    </row>
    <row r="671" customFormat="false" ht="12.75" hidden="false" customHeight="false" outlineLevel="0" collapsed="false">
      <c r="A671" s="112"/>
      <c r="D671" s="113"/>
      <c r="E671" s="113"/>
      <c r="Y671" s="92"/>
    </row>
    <row r="672" customFormat="false" ht="12.75" hidden="false" customHeight="false" outlineLevel="0" collapsed="false">
      <c r="A672" s="112"/>
      <c r="D672" s="113"/>
      <c r="E672" s="113"/>
      <c r="Y672" s="92"/>
    </row>
    <row r="673" customFormat="false" ht="12.75" hidden="false" customHeight="false" outlineLevel="0" collapsed="false">
      <c r="A673" s="112"/>
      <c r="D673" s="113"/>
      <c r="E673" s="113"/>
      <c r="Y673" s="92"/>
    </row>
    <row r="674" customFormat="false" ht="12.75" hidden="false" customHeight="false" outlineLevel="0" collapsed="false">
      <c r="A674" s="112"/>
      <c r="D674" s="113"/>
      <c r="E674" s="113"/>
      <c r="Y674" s="92"/>
    </row>
    <row r="675" customFormat="false" ht="12.75" hidden="false" customHeight="false" outlineLevel="0" collapsed="false">
      <c r="A675" s="112"/>
      <c r="D675" s="113"/>
      <c r="E675" s="113"/>
      <c r="Y675" s="92"/>
    </row>
    <row r="676" customFormat="false" ht="12.75" hidden="false" customHeight="false" outlineLevel="0" collapsed="false">
      <c r="A676" s="112"/>
      <c r="D676" s="113"/>
      <c r="E676" s="113"/>
      <c r="Y676" s="92"/>
    </row>
    <row r="677" customFormat="false" ht="12.75" hidden="false" customHeight="false" outlineLevel="0" collapsed="false">
      <c r="A677" s="112"/>
      <c r="D677" s="113"/>
      <c r="E677" s="113"/>
      <c r="Y677" s="92"/>
    </row>
    <row r="678" customFormat="false" ht="12.75" hidden="false" customHeight="false" outlineLevel="0" collapsed="false">
      <c r="A678" s="112"/>
      <c r="D678" s="113"/>
      <c r="E678" s="113"/>
      <c r="Y678" s="92"/>
    </row>
    <row r="679" customFormat="false" ht="12.75" hidden="false" customHeight="false" outlineLevel="0" collapsed="false">
      <c r="A679" s="112"/>
      <c r="D679" s="113"/>
      <c r="E679" s="113"/>
      <c r="Y679" s="92"/>
    </row>
    <row r="680" customFormat="false" ht="12.75" hidden="false" customHeight="false" outlineLevel="0" collapsed="false">
      <c r="A680" s="112"/>
      <c r="D680" s="113"/>
      <c r="E680" s="113"/>
      <c r="Y680" s="92"/>
    </row>
    <row r="681" customFormat="false" ht="12.75" hidden="false" customHeight="false" outlineLevel="0" collapsed="false">
      <c r="A681" s="112"/>
      <c r="D681" s="113"/>
      <c r="E681" s="113"/>
      <c r="Y681" s="92"/>
    </row>
    <row r="682" customFormat="false" ht="12.75" hidden="false" customHeight="false" outlineLevel="0" collapsed="false">
      <c r="A682" s="112"/>
      <c r="D682" s="113"/>
      <c r="E682" s="113"/>
      <c r="Y682" s="92"/>
    </row>
    <row r="683" customFormat="false" ht="12.75" hidden="false" customHeight="false" outlineLevel="0" collapsed="false">
      <c r="D683" s="113"/>
      <c r="E683" s="113"/>
      <c r="Y683" s="92"/>
    </row>
    <row r="684" customFormat="false" ht="12.75" hidden="false" customHeight="false" outlineLevel="0" collapsed="false">
      <c r="D684" s="113"/>
      <c r="E684" s="113"/>
      <c r="Y684" s="92"/>
    </row>
    <row r="685" customFormat="false" ht="12.75" hidden="false" customHeight="false" outlineLevel="0" collapsed="false">
      <c r="D685" s="113"/>
      <c r="E685" s="113"/>
      <c r="Y685" s="92"/>
    </row>
    <row r="686" customFormat="false" ht="12.75" hidden="false" customHeight="false" outlineLevel="0" collapsed="false">
      <c r="D686" s="113"/>
      <c r="E686" s="113"/>
      <c r="Y686" s="92"/>
    </row>
    <row r="687" customFormat="false" ht="12.75" hidden="false" customHeight="false" outlineLevel="0" collapsed="false">
      <c r="D687" s="113"/>
      <c r="E687" s="113"/>
      <c r="Y687" s="92"/>
    </row>
    <row r="688" customFormat="false" ht="12.75" hidden="false" customHeight="false" outlineLevel="0" collapsed="false">
      <c r="D688" s="113"/>
      <c r="E688" s="113"/>
      <c r="Y688" s="92"/>
    </row>
    <row r="689" customFormat="false" ht="12.75" hidden="false" customHeight="false" outlineLevel="0" collapsed="false">
      <c r="D689" s="113"/>
      <c r="E689" s="113"/>
      <c r="Y689" s="92"/>
    </row>
    <row r="690" customFormat="false" ht="12.75" hidden="false" customHeight="false" outlineLevel="0" collapsed="false">
      <c r="D690" s="113"/>
      <c r="E690" s="113"/>
      <c r="Y690" s="92"/>
    </row>
    <row r="691" customFormat="false" ht="12.75" hidden="false" customHeight="false" outlineLevel="0" collapsed="false">
      <c r="D691" s="113"/>
      <c r="E691" s="113"/>
      <c r="Y691" s="92"/>
    </row>
    <row r="692" customFormat="false" ht="12.75" hidden="false" customHeight="false" outlineLevel="0" collapsed="false">
      <c r="D692" s="113"/>
      <c r="E692" s="113"/>
      <c r="Y692" s="92"/>
    </row>
    <row r="693" customFormat="false" ht="12.75" hidden="false" customHeight="false" outlineLevel="0" collapsed="false">
      <c r="D693" s="113"/>
      <c r="E693" s="113"/>
      <c r="Y693" s="92"/>
    </row>
    <row r="694" customFormat="false" ht="12.75" hidden="false" customHeight="false" outlineLevel="0" collapsed="false">
      <c r="D694" s="113"/>
      <c r="E694" s="113"/>
      <c r="Y694" s="92"/>
    </row>
    <row r="695" customFormat="false" ht="12.75" hidden="false" customHeight="false" outlineLevel="0" collapsed="false">
      <c r="D695" s="113"/>
      <c r="E695" s="113"/>
      <c r="Y695" s="92"/>
    </row>
    <row r="696" customFormat="false" ht="12.75" hidden="false" customHeight="false" outlineLevel="0" collapsed="false">
      <c r="D696" s="113"/>
      <c r="E696" s="113"/>
      <c r="Y696" s="92"/>
    </row>
    <row r="697" customFormat="false" ht="12.75" hidden="false" customHeight="false" outlineLevel="0" collapsed="false">
      <c r="D697" s="113"/>
      <c r="E697" s="113"/>
      <c r="Y697" s="92"/>
    </row>
    <row r="698" customFormat="false" ht="12.75" hidden="false" customHeight="false" outlineLevel="0" collapsed="false">
      <c r="D698" s="113"/>
      <c r="E698" s="113"/>
      <c r="Y698" s="92"/>
    </row>
    <row r="699" customFormat="false" ht="12.75" hidden="false" customHeight="false" outlineLevel="0" collapsed="false">
      <c r="D699" s="113"/>
      <c r="E699" s="113"/>
      <c r="Y699" s="92"/>
    </row>
    <row r="700" customFormat="false" ht="12.75" hidden="false" customHeight="false" outlineLevel="0" collapsed="false">
      <c r="D700" s="113"/>
      <c r="E700" s="113"/>
      <c r="Y700" s="92"/>
    </row>
    <row r="701" customFormat="false" ht="12.75" hidden="false" customHeight="false" outlineLevel="0" collapsed="false">
      <c r="D701" s="113"/>
      <c r="E701" s="113"/>
    </row>
    <row r="702" customFormat="false" ht="12.75" hidden="false" customHeight="false" outlineLevel="0" collapsed="false">
      <c r="D702" s="113"/>
      <c r="E702" s="113"/>
    </row>
    <row r="703" customFormat="false" ht="12.75" hidden="false" customHeight="false" outlineLevel="0" collapsed="false">
      <c r="D703" s="113"/>
      <c r="E703" s="113"/>
    </row>
    <row r="704" customFormat="false" ht="12.75" hidden="false" customHeight="false" outlineLevel="0" collapsed="false">
      <c r="D704" s="113"/>
      <c r="E704" s="113"/>
    </row>
    <row r="705" customFormat="false" ht="12.75" hidden="false" customHeight="false" outlineLevel="0" collapsed="false">
      <c r="D705" s="113"/>
      <c r="E705" s="113"/>
    </row>
    <row r="706" customFormat="false" ht="12.75" hidden="false" customHeight="false" outlineLevel="0" collapsed="false">
      <c r="D706" s="113"/>
      <c r="E706" s="113"/>
    </row>
    <row r="707" customFormat="false" ht="12.75" hidden="false" customHeight="false" outlineLevel="0" collapsed="false">
      <c r="D707" s="113"/>
      <c r="E707" s="113"/>
    </row>
    <row r="708" customFormat="false" ht="12.75" hidden="false" customHeight="false" outlineLevel="0" collapsed="false">
      <c r="D708" s="113"/>
      <c r="E708" s="113"/>
    </row>
    <row r="709" customFormat="false" ht="12.75" hidden="false" customHeight="false" outlineLevel="0" collapsed="false">
      <c r="D709" s="113"/>
      <c r="E709" s="113"/>
    </row>
    <row r="710" customFormat="false" ht="12.75" hidden="false" customHeight="false" outlineLevel="0" collapsed="false">
      <c r="D710" s="113"/>
      <c r="E710" s="113"/>
    </row>
    <row r="711" customFormat="false" ht="12.75" hidden="false" customHeight="false" outlineLevel="0" collapsed="false">
      <c r="D711" s="113"/>
      <c r="E711" s="113"/>
    </row>
    <row r="712" customFormat="false" ht="12.75" hidden="false" customHeight="false" outlineLevel="0" collapsed="false">
      <c r="D712" s="113"/>
      <c r="E712" s="113"/>
    </row>
    <row r="713" customFormat="false" ht="12.75" hidden="false" customHeight="false" outlineLevel="0" collapsed="false">
      <c r="D713" s="113"/>
      <c r="E713" s="113"/>
    </row>
    <row r="714" customFormat="false" ht="12.75" hidden="false" customHeight="false" outlineLevel="0" collapsed="false">
      <c r="D714" s="113"/>
      <c r="E714" s="113"/>
    </row>
    <row r="715" customFormat="false" ht="12.75" hidden="false" customHeight="false" outlineLevel="0" collapsed="false">
      <c r="D715" s="113"/>
      <c r="E715" s="113"/>
    </row>
    <row r="716" customFormat="false" ht="12.75" hidden="false" customHeight="false" outlineLevel="0" collapsed="false">
      <c r="D716" s="113"/>
      <c r="E716" s="113"/>
    </row>
    <row r="717" customFormat="false" ht="12.75" hidden="false" customHeight="false" outlineLevel="0" collapsed="false">
      <c r="D717" s="113"/>
      <c r="E717" s="113"/>
    </row>
    <row r="718" customFormat="false" ht="12.75" hidden="false" customHeight="false" outlineLevel="0" collapsed="false">
      <c r="D718" s="113"/>
      <c r="E718" s="113"/>
    </row>
    <row r="719" customFormat="false" ht="12.75" hidden="false" customHeight="false" outlineLevel="0" collapsed="false">
      <c r="D719" s="113"/>
      <c r="E719" s="113"/>
    </row>
    <row r="720" customFormat="false" ht="12.75" hidden="false" customHeight="false" outlineLevel="0" collapsed="false">
      <c r="D720" s="113"/>
      <c r="E720" s="113"/>
    </row>
    <row r="721" customFormat="false" ht="12.75" hidden="false" customHeight="false" outlineLevel="0" collapsed="false">
      <c r="D721" s="113"/>
      <c r="E721" s="113"/>
    </row>
    <row r="722" customFormat="false" ht="12.75" hidden="false" customHeight="false" outlineLevel="0" collapsed="false">
      <c r="D722" s="113"/>
      <c r="E722" s="113"/>
    </row>
    <row r="723" customFormat="false" ht="12.75" hidden="false" customHeight="false" outlineLevel="0" collapsed="false">
      <c r="D723" s="113"/>
      <c r="E723" s="113"/>
    </row>
    <row r="724" customFormat="false" ht="12.75" hidden="false" customHeight="false" outlineLevel="0" collapsed="false">
      <c r="D724" s="113"/>
      <c r="E724" s="113"/>
    </row>
    <row r="725" customFormat="false" ht="12.75" hidden="false" customHeight="false" outlineLevel="0" collapsed="false">
      <c r="D725" s="113"/>
      <c r="E725" s="113"/>
    </row>
    <row r="726" customFormat="false" ht="12.75" hidden="false" customHeight="false" outlineLevel="0" collapsed="false">
      <c r="D726" s="113"/>
      <c r="E726" s="113"/>
    </row>
    <row r="727" customFormat="false" ht="12.75" hidden="false" customHeight="false" outlineLevel="0" collapsed="false">
      <c r="D727" s="113"/>
      <c r="E727" s="113"/>
    </row>
    <row r="728" customFormat="false" ht="12.75" hidden="false" customHeight="false" outlineLevel="0" collapsed="false">
      <c r="D728" s="113"/>
      <c r="E728" s="113"/>
    </row>
    <row r="729" customFormat="false" ht="12.75" hidden="false" customHeight="false" outlineLevel="0" collapsed="false">
      <c r="D729" s="113"/>
      <c r="E729" s="113"/>
    </row>
    <row r="730" customFormat="false" ht="12.75" hidden="false" customHeight="false" outlineLevel="0" collapsed="false">
      <c r="D730" s="113"/>
      <c r="E730" s="113"/>
    </row>
    <row r="731" customFormat="false" ht="12.75" hidden="false" customHeight="false" outlineLevel="0" collapsed="false">
      <c r="D731" s="113"/>
      <c r="E731" s="113"/>
    </row>
    <row r="732" customFormat="false" ht="12.75" hidden="false" customHeight="false" outlineLevel="0" collapsed="false">
      <c r="D732" s="113"/>
      <c r="E732" s="113"/>
    </row>
    <row r="733" customFormat="false" ht="12.75" hidden="false" customHeight="false" outlineLevel="0" collapsed="false">
      <c r="D733" s="113"/>
      <c r="E733" s="113"/>
    </row>
    <row r="734" customFormat="false" ht="12.75" hidden="false" customHeight="false" outlineLevel="0" collapsed="false">
      <c r="D734" s="113"/>
      <c r="E734" s="113"/>
    </row>
    <row r="735" customFormat="false" ht="12.75" hidden="false" customHeight="false" outlineLevel="0" collapsed="false">
      <c r="D735" s="113"/>
      <c r="E735" s="113"/>
    </row>
    <row r="736" customFormat="false" ht="12.75" hidden="false" customHeight="false" outlineLevel="0" collapsed="false">
      <c r="D736" s="113"/>
      <c r="E736" s="113"/>
    </row>
    <row r="737" customFormat="false" ht="12.75" hidden="false" customHeight="false" outlineLevel="0" collapsed="false">
      <c r="D737" s="113"/>
      <c r="E737" s="113"/>
    </row>
    <row r="738" customFormat="false" ht="12.75" hidden="false" customHeight="false" outlineLevel="0" collapsed="false">
      <c r="D738" s="113"/>
      <c r="E738" s="113"/>
    </row>
    <row r="739" customFormat="false" ht="12.75" hidden="false" customHeight="false" outlineLevel="0" collapsed="false">
      <c r="D739" s="113"/>
      <c r="E739" s="113"/>
    </row>
    <row r="740" customFormat="false" ht="12.75" hidden="false" customHeight="false" outlineLevel="0" collapsed="false">
      <c r="D740" s="113"/>
      <c r="E740" s="113"/>
    </row>
    <row r="741" customFormat="false" ht="12.75" hidden="false" customHeight="false" outlineLevel="0" collapsed="false">
      <c r="D741" s="113"/>
      <c r="E741" s="113"/>
    </row>
    <row r="742" customFormat="false" ht="12.75" hidden="false" customHeight="false" outlineLevel="0" collapsed="false">
      <c r="D742" s="113"/>
      <c r="E742" s="113"/>
    </row>
    <row r="743" customFormat="false" ht="12.75" hidden="false" customHeight="false" outlineLevel="0" collapsed="false">
      <c r="D743" s="113"/>
      <c r="E743" s="113"/>
    </row>
    <row r="744" customFormat="false" ht="12.75" hidden="false" customHeight="false" outlineLevel="0" collapsed="false">
      <c r="D744" s="113"/>
      <c r="E744" s="113"/>
    </row>
    <row r="745" customFormat="false" ht="12.75" hidden="false" customHeight="false" outlineLevel="0" collapsed="false">
      <c r="D745" s="113"/>
      <c r="E745" s="113"/>
    </row>
    <row r="746" customFormat="false" ht="12.75" hidden="false" customHeight="false" outlineLevel="0" collapsed="false">
      <c r="D746" s="113"/>
      <c r="E746" s="113"/>
    </row>
    <row r="747" customFormat="false" ht="12.75" hidden="false" customHeight="false" outlineLevel="0" collapsed="false">
      <c r="D747" s="113"/>
      <c r="E747" s="113"/>
    </row>
    <row r="748" customFormat="false" ht="12.75" hidden="false" customHeight="false" outlineLevel="0" collapsed="false">
      <c r="D748" s="113"/>
      <c r="E748" s="113"/>
    </row>
    <row r="749" customFormat="false" ht="12.75" hidden="false" customHeight="false" outlineLevel="0" collapsed="false">
      <c r="D749" s="113"/>
      <c r="E749" s="113"/>
    </row>
    <row r="750" customFormat="false" ht="12.75" hidden="false" customHeight="false" outlineLevel="0" collapsed="false">
      <c r="D750" s="113"/>
      <c r="E750" s="113"/>
    </row>
    <row r="751" customFormat="false" ht="12.75" hidden="false" customHeight="false" outlineLevel="0" collapsed="false">
      <c r="D751" s="113"/>
      <c r="E751" s="113"/>
    </row>
    <row r="752" customFormat="false" ht="12.75" hidden="false" customHeight="false" outlineLevel="0" collapsed="false">
      <c r="D752" s="113"/>
      <c r="E752" s="113"/>
    </row>
    <row r="753" customFormat="false" ht="12.75" hidden="false" customHeight="false" outlineLevel="0" collapsed="false">
      <c r="D753" s="113"/>
      <c r="E753" s="113"/>
    </row>
    <row r="754" customFormat="false" ht="12.75" hidden="false" customHeight="false" outlineLevel="0" collapsed="false">
      <c r="D754" s="113"/>
      <c r="E754" s="113"/>
    </row>
    <row r="755" customFormat="false" ht="12.75" hidden="false" customHeight="false" outlineLevel="0" collapsed="false">
      <c r="D755" s="113"/>
      <c r="E755" s="113"/>
    </row>
    <row r="756" customFormat="false" ht="12.75" hidden="false" customHeight="false" outlineLevel="0" collapsed="false">
      <c r="D756" s="113"/>
      <c r="E756" s="113"/>
    </row>
    <row r="757" customFormat="false" ht="12.75" hidden="false" customHeight="false" outlineLevel="0" collapsed="false">
      <c r="D757" s="113"/>
      <c r="E757" s="113"/>
    </row>
    <row r="758" customFormat="false" ht="12.75" hidden="false" customHeight="false" outlineLevel="0" collapsed="false">
      <c r="D758" s="113"/>
      <c r="E758" s="113"/>
    </row>
    <row r="759" customFormat="false" ht="12.75" hidden="false" customHeight="false" outlineLevel="0" collapsed="false">
      <c r="D759" s="113"/>
      <c r="E759" s="113"/>
    </row>
    <row r="760" customFormat="false" ht="12.75" hidden="false" customHeight="false" outlineLevel="0" collapsed="false">
      <c r="D760" s="113"/>
      <c r="E760" s="113"/>
    </row>
    <row r="761" customFormat="false" ht="12.75" hidden="false" customHeight="false" outlineLevel="0" collapsed="false">
      <c r="D761" s="113"/>
      <c r="E761" s="113"/>
    </row>
    <row r="762" customFormat="false" ht="12.75" hidden="false" customHeight="false" outlineLevel="0" collapsed="false">
      <c r="D762" s="113"/>
      <c r="E762" s="113"/>
    </row>
    <row r="763" customFormat="false" ht="12.75" hidden="false" customHeight="false" outlineLevel="0" collapsed="false">
      <c r="D763" s="113"/>
      <c r="E763" s="113"/>
    </row>
    <row r="764" customFormat="false" ht="12.75" hidden="false" customHeight="false" outlineLevel="0" collapsed="false">
      <c r="D764" s="113"/>
      <c r="E764" s="113"/>
    </row>
    <row r="765" customFormat="false" ht="12.75" hidden="false" customHeight="false" outlineLevel="0" collapsed="false">
      <c r="D765" s="113"/>
      <c r="E765" s="113"/>
    </row>
    <row r="766" customFormat="false" ht="12.75" hidden="false" customHeight="false" outlineLevel="0" collapsed="false">
      <c r="D766" s="113"/>
      <c r="E766" s="113"/>
    </row>
    <row r="767" customFormat="false" ht="12.75" hidden="false" customHeight="false" outlineLevel="0" collapsed="false">
      <c r="D767" s="113"/>
      <c r="E767" s="113"/>
    </row>
    <row r="768" customFormat="false" ht="12.75" hidden="false" customHeight="false" outlineLevel="0" collapsed="false">
      <c r="D768" s="113"/>
      <c r="E768" s="113"/>
    </row>
    <row r="769" customFormat="false" ht="12.75" hidden="false" customHeight="false" outlineLevel="0" collapsed="false">
      <c r="D769" s="113"/>
      <c r="E769" s="113"/>
    </row>
    <row r="770" customFormat="false" ht="12.75" hidden="false" customHeight="false" outlineLevel="0" collapsed="false">
      <c r="D770" s="113"/>
      <c r="E770" s="113"/>
    </row>
    <row r="771" customFormat="false" ht="12.75" hidden="false" customHeight="false" outlineLevel="0" collapsed="false">
      <c r="D771" s="113"/>
      <c r="E771" s="113"/>
    </row>
    <row r="772" customFormat="false" ht="12.75" hidden="false" customHeight="false" outlineLevel="0" collapsed="false">
      <c r="D772" s="113"/>
      <c r="E772" s="113"/>
    </row>
    <row r="773" customFormat="false" ht="12.75" hidden="false" customHeight="false" outlineLevel="0" collapsed="false">
      <c r="D773" s="113"/>
      <c r="E773" s="113"/>
    </row>
    <row r="774" customFormat="false" ht="12.75" hidden="false" customHeight="false" outlineLevel="0" collapsed="false">
      <c r="D774" s="113"/>
      <c r="E774" s="113"/>
    </row>
    <row r="775" customFormat="false" ht="12.75" hidden="false" customHeight="false" outlineLevel="0" collapsed="false">
      <c r="D775" s="113"/>
      <c r="E775" s="113"/>
    </row>
    <row r="776" customFormat="false" ht="12.75" hidden="false" customHeight="false" outlineLevel="0" collapsed="false">
      <c r="D776" s="113"/>
      <c r="E776" s="113"/>
    </row>
    <row r="777" customFormat="false" ht="12.75" hidden="false" customHeight="false" outlineLevel="0" collapsed="false">
      <c r="D777" s="113"/>
      <c r="E777" s="113"/>
    </row>
    <row r="778" customFormat="false" ht="12.75" hidden="false" customHeight="false" outlineLevel="0" collapsed="false">
      <c r="D778" s="113"/>
      <c r="E778" s="113"/>
    </row>
    <row r="779" customFormat="false" ht="12.75" hidden="false" customHeight="false" outlineLevel="0" collapsed="false">
      <c r="D779" s="113"/>
      <c r="E779" s="113"/>
    </row>
    <row r="780" customFormat="false" ht="12.75" hidden="false" customHeight="false" outlineLevel="0" collapsed="false">
      <c r="D780" s="113"/>
      <c r="E780" s="113"/>
    </row>
    <row r="781" customFormat="false" ht="12.75" hidden="false" customHeight="false" outlineLevel="0" collapsed="false">
      <c r="D781" s="113"/>
      <c r="E781" s="113"/>
    </row>
    <row r="782" customFormat="false" ht="12.75" hidden="false" customHeight="false" outlineLevel="0" collapsed="false">
      <c r="D782" s="113"/>
      <c r="E782" s="113"/>
    </row>
    <row r="783" customFormat="false" ht="12.75" hidden="false" customHeight="false" outlineLevel="0" collapsed="false">
      <c r="D783" s="113"/>
      <c r="E783" s="113"/>
    </row>
    <row r="784" customFormat="false" ht="12.75" hidden="false" customHeight="false" outlineLevel="0" collapsed="false">
      <c r="D784" s="113"/>
      <c r="E784" s="113"/>
    </row>
    <row r="785" customFormat="false" ht="12.75" hidden="false" customHeight="false" outlineLevel="0" collapsed="false">
      <c r="D785" s="113"/>
      <c r="E785" s="113"/>
    </row>
    <row r="786" customFormat="false" ht="12.75" hidden="false" customHeight="false" outlineLevel="0" collapsed="false">
      <c r="D786" s="113"/>
      <c r="E786" s="113"/>
    </row>
    <row r="787" customFormat="false" ht="12.75" hidden="false" customHeight="false" outlineLevel="0" collapsed="false">
      <c r="D787" s="113"/>
      <c r="E787" s="113"/>
    </row>
    <row r="788" customFormat="false" ht="12.75" hidden="false" customHeight="false" outlineLevel="0" collapsed="false">
      <c r="D788" s="113"/>
      <c r="E788" s="113"/>
    </row>
    <row r="789" customFormat="false" ht="12.75" hidden="false" customHeight="false" outlineLevel="0" collapsed="false">
      <c r="D789" s="113"/>
      <c r="E789" s="113"/>
    </row>
    <row r="790" customFormat="false" ht="12.75" hidden="false" customHeight="false" outlineLevel="0" collapsed="false">
      <c r="D790" s="113"/>
      <c r="E790" s="113"/>
    </row>
    <row r="791" customFormat="false" ht="12.75" hidden="false" customHeight="false" outlineLevel="0" collapsed="false">
      <c r="D791" s="113"/>
      <c r="E791" s="113"/>
    </row>
    <row r="792" customFormat="false" ht="12.75" hidden="false" customHeight="false" outlineLevel="0" collapsed="false">
      <c r="D792" s="113"/>
      <c r="E792" s="113"/>
    </row>
    <row r="793" customFormat="false" ht="12.75" hidden="false" customHeight="false" outlineLevel="0" collapsed="false">
      <c r="D793" s="113"/>
      <c r="E793" s="113"/>
    </row>
    <row r="794" customFormat="false" ht="12.75" hidden="false" customHeight="false" outlineLevel="0" collapsed="false">
      <c r="D794" s="113"/>
      <c r="E794" s="113"/>
    </row>
    <row r="795" customFormat="false" ht="12.75" hidden="false" customHeight="false" outlineLevel="0" collapsed="false">
      <c r="D795" s="113"/>
      <c r="E795" s="113"/>
    </row>
    <row r="796" customFormat="false" ht="12.75" hidden="false" customHeight="false" outlineLevel="0" collapsed="false">
      <c r="D796" s="113"/>
      <c r="E796" s="113"/>
    </row>
    <row r="797" customFormat="false" ht="12.75" hidden="false" customHeight="false" outlineLevel="0" collapsed="false">
      <c r="D797" s="113"/>
      <c r="E797" s="113"/>
    </row>
    <row r="798" customFormat="false" ht="12.75" hidden="false" customHeight="false" outlineLevel="0" collapsed="false">
      <c r="D798" s="113"/>
      <c r="E798" s="113"/>
    </row>
    <row r="799" customFormat="false" ht="12.75" hidden="false" customHeight="false" outlineLevel="0" collapsed="false">
      <c r="D799" s="113"/>
      <c r="E799" s="113"/>
    </row>
    <row r="800" customFormat="false" ht="12.75" hidden="false" customHeight="false" outlineLevel="0" collapsed="false">
      <c r="D800" s="113"/>
      <c r="E800" s="113"/>
    </row>
    <row r="801" customFormat="false" ht="12.75" hidden="false" customHeight="false" outlineLevel="0" collapsed="false">
      <c r="D801" s="113"/>
      <c r="E801" s="113"/>
    </row>
    <row r="802" customFormat="false" ht="12.75" hidden="false" customHeight="false" outlineLevel="0" collapsed="false">
      <c r="D802" s="113"/>
      <c r="E802" s="113"/>
    </row>
    <row r="803" customFormat="false" ht="12.75" hidden="false" customHeight="false" outlineLevel="0" collapsed="false">
      <c r="D803" s="113"/>
      <c r="E803" s="113"/>
    </row>
    <row r="804" customFormat="false" ht="12.75" hidden="false" customHeight="false" outlineLevel="0" collapsed="false">
      <c r="D804" s="113"/>
      <c r="E804" s="113"/>
    </row>
    <row r="805" customFormat="false" ht="12.75" hidden="false" customHeight="false" outlineLevel="0" collapsed="false">
      <c r="D805" s="113"/>
      <c r="E805" s="113"/>
    </row>
    <row r="806" customFormat="false" ht="12.75" hidden="false" customHeight="false" outlineLevel="0" collapsed="false">
      <c r="D806" s="113"/>
      <c r="E806" s="113"/>
    </row>
    <row r="807" customFormat="false" ht="12.75" hidden="false" customHeight="false" outlineLevel="0" collapsed="false">
      <c r="D807" s="113"/>
      <c r="E807" s="113"/>
    </row>
    <row r="808" customFormat="false" ht="12.75" hidden="false" customHeight="false" outlineLevel="0" collapsed="false">
      <c r="D808" s="113"/>
      <c r="E808" s="113"/>
    </row>
    <row r="809" customFormat="false" ht="12.75" hidden="false" customHeight="false" outlineLevel="0" collapsed="false">
      <c r="D809" s="113"/>
      <c r="E809" s="113"/>
    </row>
    <row r="810" customFormat="false" ht="12.75" hidden="false" customHeight="false" outlineLevel="0" collapsed="false">
      <c r="D810" s="113"/>
      <c r="E810" s="113"/>
    </row>
    <row r="811" customFormat="false" ht="12.75" hidden="false" customHeight="false" outlineLevel="0" collapsed="false">
      <c r="D811" s="113"/>
      <c r="E811" s="113"/>
    </row>
    <row r="812" customFormat="false" ht="12.75" hidden="false" customHeight="false" outlineLevel="0" collapsed="false">
      <c r="D812" s="113"/>
      <c r="E812" s="113"/>
    </row>
    <row r="813" customFormat="false" ht="12.75" hidden="false" customHeight="false" outlineLevel="0" collapsed="false">
      <c r="D813" s="113"/>
      <c r="E813" s="113"/>
    </row>
    <row r="814" customFormat="false" ht="12.75" hidden="false" customHeight="false" outlineLevel="0" collapsed="false">
      <c r="D814" s="113"/>
      <c r="E814" s="113"/>
    </row>
    <row r="815" customFormat="false" ht="12.75" hidden="false" customHeight="false" outlineLevel="0" collapsed="false">
      <c r="D815" s="113"/>
      <c r="E815" s="113"/>
    </row>
    <row r="816" customFormat="false" ht="12.75" hidden="false" customHeight="false" outlineLevel="0" collapsed="false">
      <c r="D816" s="113"/>
      <c r="E816" s="113"/>
    </row>
    <row r="817" customFormat="false" ht="12.75" hidden="false" customHeight="false" outlineLevel="0" collapsed="false">
      <c r="D817" s="113"/>
      <c r="E817" s="113"/>
    </row>
    <row r="818" customFormat="false" ht="12.75" hidden="false" customHeight="false" outlineLevel="0" collapsed="false">
      <c r="D818" s="113"/>
      <c r="E818" s="113"/>
    </row>
    <row r="819" customFormat="false" ht="12.75" hidden="false" customHeight="false" outlineLevel="0" collapsed="false">
      <c r="D819" s="113"/>
      <c r="E819" s="113"/>
    </row>
    <row r="820" customFormat="false" ht="12.75" hidden="false" customHeight="false" outlineLevel="0" collapsed="false">
      <c r="D820" s="113"/>
      <c r="E820" s="113"/>
    </row>
    <row r="821" customFormat="false" ht="12.75" hidden="false" customHeight="false" outlineLevel="0" collapsed="false">
      <c r="D821" s="113"/>
      <c r="E821" s="113"/>
    </row>
    <row r="822" customFormat="false" ht="12.75" hidden="false" customHeight="false" outlineLevel="0" collapsed="false">
      <c r="D822" s="113"/>
      <c r="E822" s="113"/>
    </row>
    <row r="823" customFormat="false" ht="12.75" hidden="false" customHeight="false" outlineLevel="0" collapsed="false">
      <c r="D823" s="113"/>
      <c r="E823" s="113"/>
    </row>
    <row r="824" customFormat="false" ht="12.75" hidden="false" customHeight="false" outlineLevel="0" collapsed="false">
      <c r="D824" s="113"/>
      <c r="E824" s="113"/>
    </row>
    <row r="825" customFormat="false" ht="12.75" hidden="false" customHeight="false" outlineLevel="0" collapsed="false">
      <c r="D825" s="113"/>
      <c r="E825" s="113"/>
    </row>
    <row r="826" customFormat="false" ht="12.75" hidden="false" customHeight="false" outlineLevel="0" collapsed="false">
      <c r="D826" s="113"/>
      <c r="E826" s="113"/>
    </row>
    <row r="827" customFormat="false" ht="12.75" hidden="false" customHeight="false" outlineLevel="0" collapsed="false">
      <c r="D827" s="113"/>
      <c r="E827" s="113"/>
    </row>
    <row r="828" customFormat="false" ht="12.75" hidden="false" customHeight="false" outlineLevel="0" collapsed="false">
      <c r="D828" s="113"/>
      <c r="E828" s="113"/>
    </row>
    <row r="829" customFormat="false" ht="12.75" hidden="false" customHeight="false" outlineLevel="0" collapsed="false">
      <c r="D829" s="113"/>
      <c r="E829" s="113"/>
    </row>
    <row r="830" customFormat="false" ht="12.75" hidden="false" customHeight="false" outlineLevel="0" collapsed="false">
      <c r="D830" s="113"/>
      <c r="E830" s="113"/>
    </row>
    <row r="831" customFormat="false" ht="12.75" hidden="false" customHeight="false" outlineLevel="0" collapsed="false">
      <c r="D831" s="113"/>
      <c r="E831" s="113"/>
    </row>
    <row r="832" customFormat="false" ht="12.75" hidden="false" customHeight="false" outlineLevel="0" collapsed="false">
      <c r="D832" s="113"/>
      <c r="E832" s="113"/>
    </row>
    <row r="833" customFormat="false" ht="12.75" hidden="false" customHeight="false" outlineLevel="0" collapsed="false">
      <c r="D833" s="113"/>
      <c r="E833" s="113"/>
    </row>
    <row r="834" customFormat="false" ht="12.75" hidden="false" customHeight="false" outlineLevel="0" collapsed="false">
      <c r="D834" s="113"/>
      <c r="E834" s="113"/>
    </row>
    <row r="835" customFormat="false" ht="12.75" hidden="false" customHeight="false" outlineLevel="0" collapsed="false">
      <c r="D835" s="113"/>
      <c r="E835" s="113"/>
    </row>
    <row r="836" customFormat="false" ht="12.75" hidden="false" customHeight="false" outlineLevel="0" collapsed="false">
      <c r="D836" s="113"/>
      <c r="E836" s="113"/>
    </row>
    <row r="837" customFormat="false" ht="12.75" hidden="false" customHeight="false" outlineLevel="0" collapsed="false">
      <c r="D837" s="113"/>
      <c r="E837" s="113"/>
    </row>
    <row r="838" customFormat="false" ht="12.75" hidden="false" customHeight="false" outlineLevel="0" collapsed="false">
      <c r="D838" s="113"/>
      <c r="E838" s="113"/>
    </row>
    <row r="839" customFormat="false" ht="12.75" hidden="false" customHeight="false" outlineLevel="0" collapsed="false">
      <c r="D839" s="113"/>
      <c r="E839" s="113"/>
    </row>
    <row r="840" customFormat="false" ht="12.75" hidden="false" customHeight="false" outlineLevel="0" collapsed="false">
      <c r="D840" s="113"/>
      <c r="E840" s="113"/>
    </row>
    <row r="841" customFormat="false" ht="12.75" hidden="false" customHeight="false" outlineLevel="0" collapsed="false">
      <c r="D841" s="113"/>
      <c r="E841" s="113"/>
    </row>
    <row r="842" customFormat="false" ht="12.75" hidden="false" customHeight="false" outlineLevel="0" collapsed="false">
      <c r="D842" s="113"/>
      <c r="E842" s="113"/>
    </row>
    <row r="843" customFormat="false" ht="12.75" hidden="false" customHeight="false" outlineLevel="0" collapsed="false">
      <c r="D843" s="113"/>
      <c r="E843" s="113"/>
    </row>
    <row r="844" customFormat="false" ht="12.75" hidden="false" customHeight="false" outlineLevel="0" collapsed="false">
      <c r="D844" s="113"/>
      <c r="E844" s="113"/>
    </row>
    <row r="845" customFormat="false" ht="12.75" hidden="false" customHeight="false" outlineLevel="0" collapsed="false">
      <c r="D845" s="113"/>
      <c r="E845" s="113"/>
    </row>
    <row r="846" customFormat="false" ht="12.75" hidden="false" customHeight="false" outlineLevel="0" collapsed="false">
      <c r="D846" s="113"/>
      <c r="E846" s="113"/>
    </row>
    <row r="847" customFormat="false" ht="12.75" hidden="false" customHeight="false" outlineLevel="0" collapsed="false">
      <c r="D847" s="113"/>
      <c r="E847" s="113"/>
    </row>
    <row r="848" customFormat="false" ht="12.75" hidden="false" customHeight="false" outlineLevel="0" collapsed="false">
      <c r="D848" s="113"/>
      <c r="E848" s="113"/>
    </row>
    <row r="849" customFormat="false" ht="12.75" hidden="false" customHeight="false" outlineLevel="0" collapsed="false">
      <c r="D849" s="113"/>
      <c r="E849" s="113"/>
    </row>
    <row r="850" customFormat="false" ht="12.75" hidden="false" customHeight="false" outlineLevel="0" collapsed="false">
      <c r="D850" s="113"/>
      <c r="E850" s="113"/>
    </row>
    <row r="851" customFormat="false" ht="12.75" hidden="false" customHeight="false" outlineLevel="0" collapsed="false">
      <c r="D851" s="113"/>
      <c r="E851" s="113"/>
    </row>
    <row r="852" customFormat="false" ht="12.75" hidden="false" customHeight="false" outlineLevel="0" collapsed="false">
      <c r="D852" s="113"/>
      <c r="E852" s="113"/>
    </row>
    <row r="853" customFormat="false" ht="12.75" hidden="false" customHeight="false" outlineLevel="0" collapsed="false">
      <c r="D853" s="113"/>
      <c r="E853" s="113"/>
    </row>
    <row r="854" customFormat="false" ht="12.75" hidden="false" customHeight="false" outlineLevel="0" collapsed="false">
      <c r="D854" s="113"/>
      <c r="E854" s="113"/>
    </row>
    <row r="855" customFormat="false" ht="12.75" hidden="false" customHeight="false" outlineLevel="0" collapsed="false">
      <c r="D855" s="113"/>
      <c r="E855" s="113"/>
    </row>
    <row r="856" customFormat="false" ht="12.75" hidden="false" customHeight="false" outlineLevel="0" collapsed="false">
      <c r="D856" s="113"/>
      <c r="E856" s="113"/>
    </row>
    <row r="857" customFormat="false" ht="12.75" hidden="false" customHeight="false" outlineLevel="0" collapsed="false">
      <c r="D857" s="113"/>
      <c r="E857" s="113"/>
    </row>
    <row r="858" customFormat="false" ht="12.75" hidden="false" customHeight="false" outlineLevel="0" collapsed="false">
      <c r="D858" s="113"/>
      <c r="E858" s="113"/>
    </row>
    <row r="859" customFormat="false" ht="12.75" hidden="false" customHeight="false" outlineLevel="0" collapsed="false">
      <c r="D859" s="113"/>
      <c r="E859" s="113"/>
    </row>
    <row r="860" customFormat="false" ht="12.75" hidden="false" customHeight="false" outlineLevel="0" collapsed="false">
      <c r="D860" s="113"/>
      <c r="E860" s="113"/>
    </row>
    <row r="861" customFormat="false" ht="12.75" hidden="false" customHeight="false" outlineLevel="0" collapsed="false">
      <c r="D861" s="113"/>
      <c r="E861" s="113"/>
    </row>
    <row r="862" customFormat="false" ht="12.75" hidden="false" customHeight="false" outlineLevel="0" collapsed="false">
      <c r="D862" s="113"/>
      <c r="E862" s="113"/>
    </row>
    <row r="863" customFormat="false" ht="12.75" hidden="false" customHeight="false" outlineLevel="0" collapsed="false">
      <c r="D863" s="113"/>
      <c r="E863" s="113"/>
    </row>
    <row r="864" customFormat="false" ht="12.75" hidden="false" customHeight="false" outlineLevel="0" collapsed="false">
      <c r="D864" s="113"/>
      <c r="E864" s="113"/>
    </row>
    <row r="865" customFormat="false" ht="12.75" hidden="false" customHeight="false" outlineLevel="0" collapsed="false">
      <c r="D865" s="113"/>
      <c r="E865" s="113"/>
    </row>
    <row r="866" customFormat="false" ht="12.75" hidden="false" customHeight="false" outlineLevel="0" collapsed="false">
      <c r="D866" s="113"/>
      <c r="E866" s="113"/>
    </row>
    <row r="867" customFormat="false" ht="12.75" hidden="false" customHeight="false" outlineLevel="0" collapsed="false">
      <c r="D867" s="113"/>
      <c r="E867" s="113"/>
    </row>
    <row r="868" customFormat="false" ht="12.75" hidden="false" customHeight="false" outlineLevel="0" collapsed="false">
      <c r="D868" s="113"/>
      <c r="E868" s="113"/>
    </row>
    <row r="869" customFormat="false" ht="12.75" hidden="false" customHeight="false" outlineLevel="0" collapsed="false">
      <c r="D869" s="113"/>
      <c r="E869" s="113"/>
    </row>
    <row r="870" customFormat="false" ht="12.75" hidden="false" customHeight="false" outlineLevel="0" collapsed="false">
      <c r="D870" s="113"/>
      <c r="E870" s="113"/>
    </row>
    <row r="871" customFormat="false" ht="12.75" hidden="false" customHeight="false" outlineLevel="0" collapsed="false">
      <c r="D871" s="113"/>
      <c r="E871" s="113"/>
    </row>
    <row r="872" customFormat="false" ht="12.75" hidden="false" customHeight="false" outlineLevel="0" collapsed="false">
      <c r="D872" s="113"/>
      <c r="E872" s="113"/>
    </row>
    <row r="873" customFormat="false" ht="12.75" hidden="false" customHeight="false" outlineLevel="0" collapsed="false">
      <c r="D873" s="113"/>
      <c r="E873" s="113"/>
    </row>
    <row r="874" customFormat="false" ht="12.75" hidden="false" customHeight="false" outlineLevel="0" collapsed="false">
      <c r="D874" s="113"/>
      <c r="E874" s="113"/>
    </row>
    <row r="875" customFormat="false" ht="12.75" hidden="false" customHeight="false" outlineLevel="0" collapsed="false">
      <c r="D875" s="113"/>
      <c r="E875" s="113"/>
    </row>
    <row r="876" customFormat="false" ht="12.75" hidden="false" customHeight="false" outlineLevel="0" collapsed="false">
      <c r="D876" s="113"/>
      <c r="E876" s="113"/>
    </row>
    <row r="877" customFormat="false" ht="12.75" hidden="false" customHeight="false" outlineLevel="0" collapsed="false">
      <c r="D877" s="113"/>
      <c r="E877" s="113"/>
    </row>
    <row r="878" customFormat="false" ht="12.75" hidden="false" customHeight="false" outlineLevel="0" collapsed="false">
      <c r="D878" s="113"/>
      <c r="E878" s="113"/>
    </row>
    <row r="879" customFormat="false" ht="12.75" hidden="false" customHeight="false" outlineLevel="0" collapsed="false">
      <c r="D879" s="113"/>
      <c r="E879" s="113"/>
    </row>
    <row r="880" customFormat="false" ht="12.75" hidden="false" customHeight="false" outlineLevel="0" collapsed="false">
      <c r="D880" s="113"/>
      <c r="E880" s="113"/>
    </row>
    <row r="881" customFormat="false" ht="12.75" hidden="false" customHeight="false" outlineLevel="0" collapsed="false">
      <c r="D881" s="113"/>
      <c r="E881" s="113"/>
    </row>
    <row r="882" customFormat="false" ht="12.75" hidden="false" customHeight="false" outlineLevel="0" collapsed="false">
      <c r="D882" s="113"/>
      <c r="E882" s="113"/>
    </row>
    <row r="883" customFormat="false" ht="12.75" hidden="false" customHeight="false" outlineLevel="0" collapsed="false">
      <c r="D883" s="113"/>
      <c r="E883" s="113"/>
    </row>
    <row r="884" customFormat="false" ht="12.75" hidden="false" customHeight="false" outlineLevel="0" collapsed="false">
      <c r="D884" s="113"/>
      <c r="E884" s="113"/>
    </row>
    <row r="885" customFormat="false" ht="12.75" hidden="false" customHeight="false" outlineLevel="0" collapsed="false">
      <c r="D885" s="113"/>
      <c r="E885" s="113"/>
    </row>
    <row r="886" customFormat="false" ht="12.75" hidden="false" customHeight="false" outlineLevel="0" collapsed="false">
      <c r="D886" s="113"/>
      <c r="E886" s="113"/>
    </row>
    <row r="887" customFormat="false" ht="12.75" hidden="false" customHeight="false" outlineLevel="0" collapsed="false">
      <c r="D887" s="113"/>
      <c r="E887" s="113"/>
    </row>
    <row r="888" customFormat="false" ht="12.75" hidden="false" customHeight="false" outlineLevel="0" collapsed="false">
      <c r="D888" s="113"/>
      <c r="E888" s="113"/>
    </row>
    <row r="889" customFormat="false" ht="12.75" hidden="false" customHeight="false" outlineLevel="0" collapsed="false">
      <c r="D889" s="113"/>
      <c r="E889" s="113"/>
    </row>
    <row r="890" customFormat="false" ht="12.75" hidden="false" customHeight="false" outlineLevel="0" collapsed="false">
      <c r="D890" s="113"/>
      <c r="E890" s="113"/>
    </row>
    <row r="891" customFormat="false" ht="12.75" hidden="false" customHeight="false" outlineLevel="0" collapsed="false">
      <c r="D891" s="113"/>
      <c r="E891" s="113"/>
    </row>
    <row r="892" customFormat="false" ht="12.75" hidden="false" customHeight="false" outlineLevel="0" collapsed="false">
      <c r="D892" s="113"/>
      <c r="E892" s="113"/>
    </row>
    <row r="893" customFormat="false" ht="12.75" hidden="false" customHeight="false" outlineLevel="0" collapsed="false">
      <c r="D893" s="113"/>
      <c r="E893" s="113"/>
    </row>
    <row r="894" customFormat="false" ht="12.75" hidden="false" customHeight="false" outlineLevel="0" collapsed="false">
      <c r="D894" s="113"/>
      <c r="E894" s="113"/>
    </row>
    <row r="895" customFormat="false" ht="12.75" hidden="false" customHeight="false" outlineLevel="0" collapsed="false">
      <c r="D895" s="113"/>
      <c r="E895" s="113"/>
    </row>
    <row r="896" customFormat="false" ht="12.75" hidden="false" customHeight="false" outlineLevel="0" collapsed="false">
      <c r="D896" s="113"/>
      <c r="E896" s="113"/>
    </row>
    <row r="897" customFormat="false" ht="12.75" hidden="false" customHeight="false" outlineLevel="0" collapsed="false">
      <c r="D897" s="113"/>
      <c r="E897" s="113"/>
    </row>
    <row r="898" customFormat="false" ht="12.75" hidden="false" customHeight="false" outlineLevel="0" collapsed="false">
      <c r="D898" s="113"/>
      <c r="E898" s="113"/>
    </row>
    <row r="899" customFormat="false" ht="12.75" hidden="false" customHeight="false" outlineLevel="0" collapsed="false">
      <c r="D899" s="113"/>
      <c r="E899" s="113"/>
    </row>
    <row r="900" customFormat="false" ht="12.75" hidden="false" customHeight="false" outlineLevel="0" collapsed="false">
      <c r="D900" s="113"/>
      <c r="E900" s="113"/>
    </row>
    <row r="901" customFormat="false" ht="12.75" hidden="false" customHeight="false" outlineLevel="0" collapsed="false">
      <c r="D901" s="113"/>
      <c r="E901" s="113"/>
    </row>
    <row r="902" customFormat="false" ht="12.75" hidden="false" customHeight="false" outlineLevel="0" collapsed="false">
      <c r="D902" s="113"/>
      <c r="E902" s="113"/>
    </row>
    <row r="903" customFormat="false" ht="12.75" hidden="false" customHeight="false" outlineLevel="0" collapsed="false">
      <c r="D903" s="113"/>
      <c r="E903" s="113"/>
    </row>
  </sheetData>
  <mergeCells count="4">
    <mergeCell ref="A50:B50"/>
    <mergeCell ref="A51:R51"/>
    <mergeCell ref="T51:Y51"/>
    <mergeCell ref="AA51:AD51"/>
  </mergeCells>
  <dataValidations count="8">
    <dataValidation allowBlank="true" errorStyle="stop" operator="between" showDropDown="false" showErrorMessage="true" showInputMessage="false" sqref="O55:O231" type="list">
      <formula1>$O$2:$O$5</formula1>
      <formula2>0</formula2>
    </dataValidation>
    <dataValidation allowBlank="true" errorStyle="stop" operator="between" showDropDown="false" showErrorMessage="true" showInputMessage="false" sqref="R55:R231" type="list">
      <formula1>$R$2:$R$3</formula1>
      <formula2>0</formula2>
    </dataValidation>
    <dataValidation allowBlank="true" errorStyle="stop" operator="between" showDropDown="false" showErrorMessage="true" showInputMessage="false" sqref="B55:B231" type="list">
      <formula1>"Buy,Sell"</formula1>
      <formula2>0</formula2>
    </dataValidation>
    <dataValidation allowBlank="true" errorStyle="stop" operator="between" showDropDown="false" showErrorMessage="true" showInputMessage="false" sqref="K55:K231" type="list">
      <formula1>$K$2:$K$9</formula1>
      <formula2>0</formula2>
    </dataValidation>
    <dataValidation allowBlank="true" errorStyle="stop" operator="between" showDropDown="false" showErrorMessage="true" showInputMessage="false" sqref="I55:I231" type="list">
      <formula1>$I$2:$I$22</formula1>
      <formula2>0</formula2>
    </dataValidation>
    <dataValidation allowBlank="true" errorStyle="stop" operator="equal" showDropDown="false" showErrorMessage="true" showInputMessage="false" sqref="A54" type="whole">
      <formula1>0</formula1>
      <formula2>0</formula2>
    </dataValidation>
    <dataValidation allowBlank="true" errorStyle="stop" operator="between" showDropDown="false" showErrorMessage="true" showInputMessage="false" sqref="M55:M231" type="custom">
      <formula1>OR(M55="Custom",ISNUMBER(M55)=TRUE())</formula1>
      <formula2>0</formula2>
    </dataValidation>
    <dataValidation allowBlank="true" errorStyle="stop" operator="between" showDropDown="false" showErrorMessage="true" showInputMessage="false" sqref="G55:G555" type="list">
      <formula1>$G$2:$G$34</formula1>
      <formula2>0</formula2>
    </dataValidation>
  </dataValidations>
  <printOptions headings="false" gridLines="false" gridLinesSet="true" horizontalCentered="true" verticalCentered="false"/>
  <pageMargins left="0.5" right="0.5" top="0.5" bottom="0.5" header="0.511811023622047" footer="0.3"/>
  <pageSetup paperSize="5" scale="55" fitToWidth="1" fitToHeight="1" pageOrder="downThenOver" orientation="landscape" blackAndWhite="false" draft="false" cellComments="none" horizontalDpi="300" verticalDpi="300" copies="1"/>
  <headerFooter differentFirst="false" differentOddEven="false">
    <oddHeader/>
    <oddFooter>&amp;RPage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Button 55">
              <controlPr defaultSize="0" print="false" autoFill="0" autoPict="0" macro="Main.AllSwaps">
                <anchor moveWithCells="true" sizeWithCells="false">
                  <from>
                    <xdr:col>0</xdr:col>
                    <xdr:colOff>10080</xdr:colOff>
                    <xdr:row>40</xdr:row>
                    <xdr:rowOff>0</xdr:rowOff>
                  </from>
                  <to>
                    <xdr:col>1</xdr:col>
                    <xdr:colOff>443160</xdr:colOff>
                    <xdr:row>41</xdr:row>
                    <xdr:rowOff>0</xdr:rowOff>
                  </to>
                </anchor>
              </controlPr>
            </control>
          </mc:Choice>
        </mc:AlternateContent>
        <mc:AlternateContent xmlns:mc="http://schemas.openxmlformats.org/markup-compatibility/2006">
          <mc:Choice Requires="x14">
            <control shapeId="1002" r:id="rId5" name="Button 56">
              <controlPr defaultSize="0" print="false" autoFill="0" autoPict="0" macro="Main.SomeSwaps">
                <anchor moveWithCells="true" sizeWithCells="false">
                  <from>
                    <xdr:col>3</xdr:col>
                    <xdr:colOff>10080</xdr:colOff>
                    <xdr:row>40</xdr:row>
                    <xdr:rowOff>0</xdr:rowOff>
                  </from>
                  <to>
                    <xdr:col>4</xdr:col>
                    <xdr:colOff>392760</xdr:colOff>
                    <xdr:row>41</xdr:row>
                    <xdr:rowOff>0</xdr:rowOff>
                  </to>
                </anchor>
              </controlPr>
            </control>
          </mc:Choice>
        </mc:AlternateContent>
        <mc:AlternateContent xmlns:mc="http://schemas.openxmlformats.org/markup-compatibility/2006">
          <mc:Choice Requires="x14">
            <control shapeId="1003" r:id="rId6" name="Button 57">
              <controlPr defaultSize="0" print="false" autoFill="0" autoPict="0" macro="OtherStuff.PrintResults">
                <anchor moveWithCells="true" sizeWithCells="false">
                  <from>
                    <xdr:col>4</xdr:col>
                    <xdr:colOff>603000</xdr:colOff>
                    <xdr:row>40</xdr:row>
                    <xdr:rowOff>0</xdr:rowOff>
                  </from>
                  <to>
                    <xdr:col>6</xdr:col>
                    <xdr:colOff>493560</xdr:colOff>
                    <xdr:row>41</xdr:row>
                    <xdr:rowOff>0</xdr:rowOff>
                  </to>
                </anchor>
              </controlPr>
            </control>
          </mc:Choice>
        </mc:AlternateContent>
        <mc:AlternateContent xmlns:mc="http://schemas.openxmlformats.org/markup-compatibility/2006">
          <mc:Choice Requires="x14">
            <control shapeId="1004" r:id="rId7" name="Button 72">
              <controlPr defaultSize="0" print="false" autoFill="0" autoPict="0" macro="OtherStuff.AddOneDeal">
                <anchor moveWithCells="true" sizeWithCells="false">
                  <from>
                    <xdr:col>0</xdr:col>
                    <xdr:colOff>0</xdr:colOff>
                    <xdr:row>34</xdr:row>
                    <xdr:rowOff>9360</xdr:rowOff>
                  </from>
                  <to>
                    <xdr:col>3</xdr:col>
                    <xdr:colOff>563760</xdr:colOff>
                    <xdr:row>35</xdr:row>
                    <xdr:rowOff>-28440</xdr:rowOff>
                  </to>
                </anchor>
              </controlPr>
            </control>
          </mc:Choice>
        </mc:AlternateContent>
        <mc:AlternateContent xmlns:mc="http://schemas.openxmlformats.org/markup-compatibility/2006">
          <mc:Choice Requires="x14">
            <control shapeId="1005" r:id="rId8" name="Button 73">
              <controlPr defaultSize="0" print="false" autoFill="0" autoPict="0" macro="OtherStuff.Adder_Raw_Curve">
                <anchor moveWithCells="true" sizeWithCells="false">
                  <from>
                    <xdr:col>3</xdr:col>
                    <xdr:colOff>573120</xdr:colOff>
                    <xdr:row>34</xdr:row>
                    <xdr:rowOff>9360</xdr:rowOff>
                  </from>
                  <to>
                    <xdr:col>6</xdr:col>
                    <xdr:colOff>523800</xdr:colOff>
                    <xdr:row>35</xdr:row>
                    <xdr:rowOff>-28440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904"/>
  <sheetViews>
    <sheetView showFormulas="false" showGridLines="true" showRowColHeaders="true" showZeros="true" rightToLeft="false" tabSelected="false" showOutlineSymbols="true" defaultGridColor="true" view="normal" topLeftCell="A35" colorId="64" zoomScale="75" zoomScaleNormal="75" zoomScalePageLayoutView="100" workbookViewId="0">
      <selection pane="topLeft" activeCell="A60" activeCellId="0" sqref="A60"/>
    </sheetView>
  </sheetViews>
  <sheetFormatPr defaultColWidth="9.13671875" defaultRowHeight="12.75" customHeight="true" zeroHeight="false" outlineLevelRow="1" outlineLevelCol="0"/>
  <cols>
    <col collapsed="false" customWidth="true" hidden="false" outlineLevel="0" max="2" min="1" style="1" width="8.7"/>
    <col collapsed="false" customWidth="true" hidden="true" outlineLevel="0" max="3" min="3" style="1" width="9.28"/>
    <col collapsed="false" customWidth="true" hidden="false" outlineLevel="0" max="4" min="4" style="1" width="9.7"/>
    <col collapsed="false" customWidth="true" hidden="true" outlineLevel="0" max="5" min="5" style="1" width="9.28"/>
    <col collapsed="false" customWidth="true" hidden="false" outlineLevel="0" max="6" min="6" style="1" width="9.28"/>
    <col collapsed="false" customWidth="true" hidden="true" outlineLevel="0" max="7" min="7" style="1" width="9.28"/>
    <col collapsed="false" customWidth="true" hidden="false" outlineLevel="0" max="9" min="8" style="2" width="8.41"/>
    <col collapsed="false" customWidth="true" hidden="false" outlineLevel="0" max="10" min="10" style="1" width="6.85"/>
    <col collapsed="false" customWidth="true" hidden="false" outlineLevel="0" max="11" min="11" style="1" width="15.13"/>
    <col collapsed="false" customWidth="true" hidden="true" outlineLevel="0" max="12" min="12" style="1" width="7.56"/>
    <col collapsed="false" customWidth="true" hidden="false" outlineLevel="0" max="13" min="13" style="1" width="12.7"/>
    <col collapsed="false" customWidth="true" hidden="true" outlineLevel="0" max="14" min="14" style="1" width="7.56"/>
    <col collapsed="false" customWidth="true" hidden="false" outlineLevel="0" max="15" min="15" style="1" width="15.41"/>
    <col collapsed="false" customWidth="true" hidden="true" outlineLevel="0" max="16" min="16" style="1" width="9.56"/>
    <col collapsed="false" customWidth="true" hidden="false" outlineLevel="0" max="19" min="17" style="1" width="8.7"/>
    <col collapsed="false" customWidth="true" hidden="true" outlineLevel="0" max="20" min="20" style="1" width="8.7"/>
    <col collapsed="false" customWidth="true" hidden="false" outlineLevel="0" max="21" min="21" style="1" width="8.7"/>
    <col collapsed="false" customWidth="true" hidden="true" outlineLevel="0" max="22" min="22" style="1" width="8.7"/>
    <col collapsed="false" customWidth="true" hidden="false" outlineLevel="0" max="23" min="23" style="1" width="8.7"/>
    <col collapsed="false" customWidth="true" hidden="true" outlineLevel="0" max="24" min="24" style="1" width="8.7"/>
    <col collapsed="false" customWidth="true" hidden="false" outlineLevel="0" max="26" min="25" style="1" width="8.7"/>
    <col collapsed="false" customWidth="true" hidden="true" outlineLevel="0" max="27" min="27" style="3" width="8.85"/>
    <col collapsed="false" customWidth="true" hidden="true" outlineLevel="0" max="28" min="28" style="1" width="8.85"/>
    <col collapsed="false" customWidth="true" hidden="false" outlineLevel="0" max="29" min="29" style="1" width="12.42"/>
    <col collapsed="false" customWidth="true" hidden="false" outlineLevel="0" max="30" min="30" style="1" width="2.7"/>
    <col collapsed="false" customWidth="true" hidden="false" outlineLevel="0" max="32" min="31" style="1" width="11.7"/>
    <col collapsed="false" customWidth="true" hidden="false" outlineLevel="0" max="34" min="33" style="1" width="10.85"/>
    <col collapsed="false" customWidth="true" hidden="false" outlineLevel="0" max="35" min="35" style="1" width="11.7"/>
    <col collapsed="false" customWidth="true" hidden="false" outlineLevel="0" max="36" min="36" style="1" width="12.56"/>
    <col collapsed="false" customWidth="true" hidden="false" outlineLevel="0" max="38" min="37" style="1" width="11.56"/>
    <col collapsed="false" customWidth="true" hidden="false" outlineLevel="0" max="39" min="39" style="1" width="12.56"/>
    <col collapsed="false" customWidth="true" hidden="false" outlineLevel="0" max="41" min="40" style="1" width="11.56"/>
    <col collapsed="false" customWidth="true" hidden="false" outlineLevel="0" max="42" min="42" style="1" width="12.56"/>
    <col collapsed="false" customWidth="true" hidden="false" outlineLevel="0" max="43" min="43" style="0" width="9.06"/>
    <col collapsed="false" customWidth="true" hidden="false" outlineLevel="0" max="44" min="44" style="0" width="11.7"/>
    <col collapsed="false" customWidth="true" hidden="false" outlineLevel="0" max="49" min="45" style="1" width="11.7"/>
    <col collapsed="false" customWidth="true" hidden="false" outlineLevel="0" max="50" min="50" style="1" width="14.14"/>
    <col collapsed="false" customWidth="false" hidden="false" outlineLevel="0" max="257" min="51" style="1" width="9.14"/>
  </cols>
  <sheetData>
    <row r="1" customFormat="false" ht="12.75" hidden="true" customHeight="false" outlineLevel="1" collapsed="false"/>
    <row r="2" customFormat="false" ht="12.75" hidden="true" customHeight="false" outlineLevel="1" collapsed="false">
      <c r="B2" s="4" t="s">
        <v>0</v>
      </c>
      <c r="D2" s="4" t="s">
        <v>129</v>
      </c>
      <c r="F2" s="4" t="s">
        <v>130</v>
      </c>
      <c r="K2" s="4" t="s">
        <v>1</v>
      </c>
      <c r="M2" s="4" t="s">
        <v>2</v>
      </c>
      <c r="O2" s="4" t="s">
        <v>3</v>
      </c>
      <c r="S2" s="4" t="s">
        <v>131</v>
      </c>
      <c r="U2" s="4" t="s">
        <v>131</v>
      </c>
      <c r="W2" s="4" t="s">
        <v>132</v>
      </c>
      <c r="Z2" s="5" t="s">
        <v>4</v>
      </c>
      <c r="AA2" s="6"/>
      <c r="AC2" s="5" t="s">
        <v>5</v>
      </c>
    </row>
    <row r="3" customFormat="false" ht="12.75" hidden="true" customHeight="false" outlineLevel="1" collapsed="false">
      <c r="B3" s="7" t="s">
        <v>6</v>
      </c>
      <c r="D3" s="7" t="s">
        <v>133</v>
      </c>
      <c r="F3" s="8" t="s">
        <v>15</v>
      </c>
      <c r="K3" s="8" t="s">
        <v>7</v>
      </c>
      <c r="M3" s="8" t="s">
        <v>8</v>
      </c>
      <c r="O3" s="8" t="s">
        <v>9</v>
      </c>
      <c r="S3" s="7" t="s">
        <v>126</v>
      </c>
      <c r="U3" s="7" t="s">
        <v>126</v>
      </c>
      <c r="W3" s="8" t="s">
        <v>134</v>
      </c>
      <c r="Z3" s="9" t="s">
        <v>10</v>
      </c>
      <c r="AA3" s="6"/>
      <c r="AC3" s="10" t="s">
        <v>11</v>
      </c>
    </row>
    <row r="4" customFormat="false" ht="12.75" hidden="true" customHeight="false" outlineLevel="1" collapsed="false">
      <c r="F4" s="7" t="s">
        <v>10</v>
      </c>
      <c r="K4" s="8" t="s">
        <v>12</v>
      </c>
      <c r="M4" s="8" t="s">
        <v>13</v>
      </c>
      <c r="O4" s="8" t="s">
        <v>14</v>
      </c>
      <c r="W4" s="7" t="s">
        <v>135</v>
      </c>
      <c r="Z4" s="9" t="s">
        <v>15</v>
      </c>
      <c r="AA4" s="6"/>
    </row>
    <row r="5" customFormat="false" ht="14.25" hidden="true" customHeight="true" outlineLevel="1" collapsed="false">
      <c r="K5" s="8" t="s">
        <v>16</v>
      </c>
      <c r="M5" s="8" t="s">
        <v>17</v>
      </c>
      <c r="O5" s="8" t="s">
        <v>18</v>
      </c>
      <c r="Z5" s="11" t="n">
        <v>1</v>
      </c>
      <c r="AA5" s="6"/>
    </row>
    <row r="6" customFormat="false" ht="12.75" hidden="true" customHeight="false" outlineLevel="1" collapsed="false">
      <c r="K6" s="8" t="s">
        <v>19</v>
      </c>
      <c r="M6" s="8" t="s">
        <v>20</v>
      </c>
      <c r="O6" s="8" t="s">
        <v>21</v>
      </c>
    </row>
    <row r="7" customFormat="false" ht="12.75" hidden="true" customHeight="false" outlineLevel="1" collapsed="false">
      <c r="K7" s="8" t="s">
        <v>22</v>
      </c>
      <c r="M7" s="8" t="s">
        <v>23</v>
      </c>
      <c r="O7" s="8" t="s">
        <v>24</v>
      </c>
    </row>
    <row r="8" customFormat="false" ht="12.75" hidden="true" customHeight="false" outlineLevel="1" collapsed="false">
      <c r="K8" s="8" t="s">
        <v>25</v>
      </c>
      <c r="M8" s="8" t="s">
        <v>26</v>
      </c>
      <c r="O8" s="8" t="s">
        <v>27</v>
      </c>
    </row>
    <row r="9" customFormat="false" ht="12.75" hidden="true" customHeight="false" outlineLevel="1" collapsed="false">
      <c r="K9" s="8" t="s">
        <v>28</v>
      </c>
      <c r="M9" s="8" t="s">
        <v>29</v>
      </c>
      <c r="O9" s="7" t="s">
        <v>30</v>
      </c>
    </row>
    <row r="10" customFormat="false" ht="12.75" hidden="true" customHeight="false" outlineLevel="1" collapsed="false">
      <c r="K10" s="8" t="s">
        <v>31</v>
      </c>
      <c r="M10" s="8" t="s">
        <v>32</v>
      </c>
      <c r="O10" s="12"/>
    </row>
    <row r="11" customFormat="false" ht="12.75" hidden="true" customHeight="false" outlineLevel="1" collapsed="false">
      <c r="K11" s="8" t="s">
        <v>33</v>
      </c>
      <c r="M11" s="8" t="s">
        <v>34</v>
      </c>
      <c r="O11" s="12"/>
    </row>
    <row r="12" customFormat="false" ht="12.75" hidden="true" customHeight="false" outlineLevel="1" collapsed="false">
      <c r="K12" s="8" t="s">
        <v>35</v>
      </c>
      <c r="M12" s="8" t="s">
        <v>36</v>
      </c>
      <c r="O12" s="12"/>
    </row>
    <row r="13" customFormat="false" ht="12.75" hidden="true" customHeight="false" outlineLevel="1" collapsed="false">
      <c r="K13" s="8" t="s">
        <v>37</v>
      </c>
      <c r="M13" s="8" t="s">
        <v>38</v>
      </c>
      <c r="O13" s="12"/>
    </row>
    <row r="14" customFormat="false" ht="12.75" hidden="true" customHeight="false" outlineLevel="1" collapsed="false">
      <c r="K14" s="8" t="s">
        <v>39</v>
      </c>
      <c r="M14" s="8" t="s">
        <v>40</v>
      </c>
      <c r="O14" s="12"/>
    </row>
    <row r="15" customFormat="false" ht="12.75" hidden="true" customHeight="false" outlineLevel="1" collapsed="false">
      <c r="K15" s="8" t="s">
        <v>41</v>
      </c>
      <c r="M15" s="8" t="s">
        <v>42</v>
      </c>
      <c r="O15" s="12"/>
    </row>
    <row r="16" customFormat="false" ht="12.75" hidden="true" customHeight="false" outlineLevel="1" collapsed="false">
      <c r="K16" s="8" t="s">
        <v>43</v>
      </c>
      <c r="M16" s="8" t="s">
        <v>44</v>
      </c>
      <c r="O16" s="12"/>
    </row>
    <row r="17" customFormat="false" ht="12.75" hidden="true" customHeight="false" outlineLevel="1" collapsed="false">
      <c r="K17" s="8" t="s">
        <v>45</v>
      </c>
      <c r="M17" s="8" t="s">
        <v>46</v>
      </c>
      <c r="O17" s="12"/>
    </row>
    <row r="18" customFormat="false" ht="12.75" hidden="true" customHeight="false" outlineLevel="1" collapsed="false">
      <c r="K18" s="8" t="s">
        <v>47</v>
      </c>
      <c r="M18" s="8" t="s">
        <v>48</v>
      </c>
      <c r="O18" s="12"/>
    </row>
    <row r="19" customFormat="false" ht="12.75" hidden="true" customHeight="false" outlineLevel="1" collapsed="false">
      <c r="K19" s="8" t="s">
        <v>49</v>
      </c>
      <c r="M19" s="8" t="s">
        <v>50</v>
      </c>
      <c r="O19" s="12"/>
    </row>
    <row r="20" customFormat="false" ht="12.75" hidden="true" customHeight="false" outlineLevel="1" collapsed="false">
      <c r="K20" s="8" t="s">
        <v>51</v>
      </c>
      <c r="M20" s="8" t="s">
        <v>52</v>
      </c>
      <c r="O20" s="12"/>
    </row>
    <row r="21" customFormat="false" ht="12.75" hidden="true" customHeight="false" outlineLevel="1" collapsed="false">
      <c r="K21" s="8" t="s">
        <v>53</v>
      </c>
      <c r="M21" s="8"/>
      <c r="O21" s="12"/>
    </row>
    <row r="22" customFormat="false" ht="12.75" hidden="true" customHeight="false" outlineLevel="1" collapsed="false">
      <c r="K22" s="8" t="s">
        <v>54</v>
      </c>
      <c r="M22" s="7" t="s">
        <v>55</v>
      </c>
      <c r="O22" s="12"/>
    </row>
    <row r="23" customFormat="false" ht="12.75" hidden="true" customHeight="false" outlineLevel="1" collapsed="false">
      <c r="K23" s="8" t="s">
        <v>56</v>
      </c>
      <c r="O23" s="12"/>
    </row>
    <row r="24" customFormat="false" ht="12.75" hidden="true" customHeight="false" outlineLevel="1" collapsed="false">
      <c r="K24" s="8" t="s">
        <v>57</v>
      </c>
      <c r="O24" s="12"/>
    </row>
    <row r="25" customFormat="false" ht="12.75" hidden="true" customHeight="false" outlineLevel="1" collapsed="false">
      <c r="K25" s="8" t="s">
        <v>58</v>
      </c>
      <c r="O25" s="12"/>
    </row>
    <row r="26" customFormat="false" ht="12.75" hidden="true" customHeight="false" outlineLevel="1" collapsed="false">
      <c r="K26" s="8" t="s">
        <v>59</v>
      </c>
      <c r="O26" s="12"/>
    </row>
    <row r="27" customFormat="false" ht="12.75" hidden="true" customHeight="false" outlineLevel="1" collapsed="false">
      <c r="K27" s="8" t="s">
        <v>60</v>
      </c>
      <c r="O27" s="12"/>
    </row>
    <row r="28" customFormat="false" ht="12.75" hidden="true" customHeight="false" outlineLevel="1" collapsed="false">
      <c r="K28" s="8" t="s">
        <v>61</v>
      </c>
      <c r="O28" s="12"/>
    </row>
    <row r="29" customFormat="false" ht="12.75" hidden="true" customHeight="false" outlineLevel="1" collapsed="false">
      <c r="K29" s="8" t="s">
        <v>62</v>
      </c>
    </row>
    <row r="30" customFormat="false" ht="12.75" hidden="true" customHeight="false" outlineLevel="1" collapsed="false">
      <c r="K30" s="8" t="s">
        <v>63</v>
      </c>
    </row>
    <row r="31" customFormat="false" ht="12.75" hidden="true" customHeight="false" outlineLevel="1" collapsed="false">
      <c r="K31" s="8" t="s">
        <v>64</v>
      </c>
    </row>
    <row r="32" customFormat="false" ht="12.75" hidden="true" customHeight="false" outlineLevel="1" collapsed="false">
      <c r="K32" s="8" t="s">
        <v>65</v>
      </c>
    </row>
    <row r="33" customFormat="false" ht="12.75" hidden="true" customHeight="false" outlineLevel="1" collapsed="false">
      <c r="K33" s="8" t="s">
        <v>66</v>
      </c>
    </row>
    <row r="34" customFormat="false" ht="12.75" hidden="true" customHeight="false" outlineLevel="1" collapsed="false">
      <c r="K34" s="7" t="s">
        <v>67</v>
      </c>
    </row>
    <row r="35" customFormat="false" ht="27" hidden="false" customHeight="true" outlineLevel="0" collapsed="false">
      <c r="A35" s="13"/>
      <c r="B35" s="14"/>
      <c r="C35" s="14"/>
      <c r="D35" s="14"/>
      <c r="E35" s="14"/>
      <c r="F35" s="14"/>
      <c r="G35" s="14"/>
      <c r="H35" s="15"/>
      <c r="I35" s="15"/>
      <c r="J35" s="14"/>
      <c r="K35" s="14"/>
      <c r="L35" s="14"/>
      <c r="M35" s="14"/>
      <c r="N35" s="14"/>
      <c r="O35" s="14"/>
      <c r="P35" s="14"/>
      <c r="Q35" s="14"/>
      <c r="R35" s="14"/>
      <c r="S35" s="14"/>
      <c r="T35" s="14"/>
      <c r="U35" s="14"/>
      <c r="V35" s="14"/>
      <c r="W35" s="14"/>
      <c r="X35" s="14"/>
      <c r="Y35" s="14"/>
      <c r="Z35" s="14"/>
      <c r="AA35" s="16"/>
      <c r="AB35" s="14"/>
      <c r="AC35" s="14"/>
      <c r="AD35" s="14"/>
      <c r="AE35" s="14"/>
      <c r="AF35" s="14"/>
      <c r="AG35" s="14"/>
      <c r="AH35" s="14"/>
      <c r="AI35" s="14"/>
      <c r="AJ35" s="14"/>
      <c r="AK35" s="14"/>
      <c r="AL35" s="14"/>
      <c r="AM35" s="14"/>
      <c r="AN35" s="14"/>
      <c r="AO35" s="14"/>
      <c r="AP35" s="14"/>
      <c r="AQ35" s="17"/>
      <c r="AR35" s="17"/>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row>
    <row r="36" customFormat="false" ht="12.75" hidden="false" customHeight="false" outlineLevel="0" collapsed="false">
      <c r="A36" s="18" t="s">
        <v>68</v>
      </c>
      <c r="B36" s="14"/>
      <c r="C36" s="14"/>
      <c r="D36" s="14"/>
      <c r="E36" s="14"/>
      <c r="F36" s="14"/>
      <c r="G36" s="14"/>
      <c r="H36" s="15"/>
      <c r="I36" s="15"/>
      <c r="J36" s="14"/>
      <c r="K36" s="14"/>
      <c r="L36" s="14"/>
      <c r="M36" s="14"/>
      <c r="N36" s="14"/>
      <c r="O36" s="14"/>
      <c r="P36" s="14"/>
      <c r="Q36" s="14"/>
      <c r="R36" s="14"/>
      <c r="S36" s="14"/>
      <c r="T36" s="14"/>
      <c r="U36" s="14"/>
      <c r="V36" s="14"/>
      <c r="W36" s="14"/>
      <c r="X36" s="14"/>
      <c r="Y36" s="14"/>
      <c r="Z36" s="14"/>
      <c r="AA36" s="16"/>
      <c r="AB36" s="14"/>
      <c r="AC36" s="14"/>
      <c r="AD36" s="14"/>
      <c r="AE36" s="14"/>
      <c r="AF36" s="14"/>
      <c r="AG36" s="14"/>
      <c r="AH36" s="14"/>
      <c r="AI36" s="14"/>
      <c r="AJ36" s="14"/>
      <c r="AK36" s="14"/>
      <c r="AL36" s="14"/>
      <c r="AM36" s="14"/>
      <c r="AN36" s="14"/>
      <c r="AO36" s="14"/>
      <c r="AP36" s="14"/>
      <c r="AQ36" s="17"/>
      <c r="AR36" s="17"/>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row>
    <row r="37" customFormat="false" ht="12.75" hidden="false" customHeight="false" outlineLevel="0" collapsed="false">
      <c r="A37" s="14"/>
      <c r="B37" s="14"/>
      <c r="C37" s="14"/>
      <c r="D37" s="14"/>
      <c r="E37" s="14"/>
      <c r="F37" s="14"/>
      <c r="G37" s="14"/>
      <c r="H37" s="15"/>
      <c r="I37" s="15"/>
      <c r="J37" s="14"/>
      <c r="K37" s="14"/>
      <c r="L37" s="14"/>
      <c r="M37" s="14"/>
      <c r="N37" s="14"/>
      <c r="O37" s="14"/>
      <c r="P37" s="14"/>
      <c r="Q37" s="14"/>
      <c r="R37" s="14"/>
      <c r="S37" s="14"/>
      <c r="T37" s="14"/>
      <c r="U37" s="14"/>
      <c r="V37" s="14"/>
      <c r="W37" s="14"/>
      <c r="X37" s="14"/>
      <c r="Y37" s="14"/>
      <c r="Z37" s="14"/>
      <c r="AA37" s="16"/>
      <c r="AB37" s="14"/>
      <c r="AC37" s="14"/>
      <c r="AD37" s="14"/>
      <c r="AE37" s="14"/>
      <c r="AF37" s="14"/>
      <c r="AG37" s="14"/>
      <c r="AH37" s="14"/>
      <c r="AI37" s="14"/>
      <c r="AJ37" s="14"/>
      <c r="AK37" s="14"/>
      <c r="AL37" s="14"/>
      <c r="AM37" s="14"/>
      <c r="AN37" s="14"/>
      <c r="AO37" s="14"/>
      <c r="AP37" s="14"/>
      <c r="AQ37" s="17"/>
      <c r="AR37" s="17"/>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row>
    <row r="38" customFormat="false" ht="15.75" hidden="false" customHeight="false" outlineLevel="0" collapsed="false">
      <c r="A38" s="14"/>
      <c r="B38" s="21" t="s">
        <v>70</v>
      </c>
      <c r="C38" s="14"/>
      <c r="D38" s="14"/>
      <c r="E38" s="14"/>
      <c r="F38" s="14"/>
      <c r="G38" s="14"/>
      <c r="H38" s="15"/>
      <c r="I38" s="15"/>
      <c r="J38" s="14"/>
      <c r="K38" s="14"/>
      <c r="L38" s="14"/>
      <c r="M38" s="14"/>
      <c r="N38" s="14"/>
      <c r="O38" s="14"/>
      <c r="P38" s="14"/>
      <c r="Q38" s="14"/>
      <c r="R38" s="14"/>
      <c r="S38" s="14"/>
      <c r="T38" s="14"/>
      <c r="U38" s="14"/>
      <c r="V38" s="14"/>
      <c r="W38" s="14"/>
      <c r="X38" s="14"/>
      <c r="Y38" s="14"/>
      <c r="Z38" s="14"/>
      <c r="AA38" s="16"/>
      <c r="AB38" s="14"/>
      <c r="AC38" s="14"/>
      <c r="AD38" s="14"/>
      <c r="AE38" s="14"/>
      <c r="AF38" s="14"/>
      <c r="AG38" s="14"/>
      <c r="AH38" s="14"/>
      <c r="AI38" s="14"/>
      <c r="AJ38" s="14"/>
      <c r="AK38" s="14"/>
      <c r="AL38" s="14"/>
      <c r="AM38" s="14"/>
      <c r="AN38" s="14"/>
      <c r="AO38" s="14"/>
      <c r="AP38" s="14"/>
      <c r="AQ38" s="17"/>
      <c r="AR38" s="17"/>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row>
    <row r="39" customFormat="false" ht="15" hidden="false" customHeight="false" outlineLevel="0" collapsed="false">
      <c r="A39" s="14"/>
      <c r="B39" s="22" t="s">
        <v>136</v>
      </c>
      <c r="C39" s="14"/>
      <c r="D39" s="14"/>
      <c r="E39" s="14"/>
      <c r="F39" s="14"/>
      <c r="G39" s="14"/>
      <c r="H39" s="15"/>
      <c r="I39" s="15"/>
      <c r="J39" s="14"/>
      <c r="K39" s="14"/>
      <c r="L39" s="14"/>
      <c r="M39" s="14"/>
      <c r="N39" s="14"/>
      <c r="O39" s="14"/>
      <c r="P39" s="14"/>
      <c r="Q39" s="14"/>
      <c r="R39" s="14"/>
      <c r="S39" s="14"/>
      <c r="T39" s="14"/>
      <c r="U39" s="14"/>
      <c r="V39" s="14"/>
      <c r="W39" s="14"/>
      <c r="X39" s="14"/>
      <c r="Y39" s="14"/>
      <c r="Z39" s="14"/>
      <c r="AA39" s="16"/>
      <c r="AB39" s="14"/>
      <c r="AC39" s="14"/>
      <c r="AD39" s="14"/>
      <c r="AE39" s="14"/>
      <c r="AF39" s="14"/>
      <c r="AG39" s="14"/>
      <c r="AH39" s="14"/>
      <c r="AI39" s="14"/>
      <c r="AJ39" s="14"/>
      <c r="AK39" s="14"/>
      <c r="AL39" s="14"/>
      <c r="AM39" s="14"/>
      <c r="AN39" s="14"/>
      <c r="AO39" s="14"/>
      <c r="AP39" s="14"/>
      <c r="AQ39" s="17"/>
      <c r="AR39" s="17"/>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row>
    <row r="40" customFormat="false" ht="12.75" hidden="false" customHeight="true" outlineLevel="0" collapsed="false">
      <c r="A40" s="14"/>
      <c r="B40" s="14"/>
      <c r="C40" s="14"/>
      <c r="D40" s="14"/>
      <c r="E40" s="14"/>
      <c r="F40" s="14"/>
      <c r="G40" s="14"/>
      <c r="H40" s="15"/>
      <c r="I40" s="15"/>
      <c r="J40" s="14"/>
      <c r="K40" s="14"/>
      <c r="L40" s="14"/>
      <c r="M40" s="14"/>
      <c r="N40" s="14"/>
      <c r="O40" s="14"/>
      <c r="P40" s="14"/>
      <c r="Q40" s="14"/>
      <c r="R40" s="14"/>
      <c r="S40" s="14"/>
      <c r="T40" s="14"/>
      <c r="U40" s="14"/>
      <c r="V40" s="14"/>
      <c r="W40" s="14"/>
      <c r="X40" s="14"/>
      <c r="Y40" s="14"/>
      <c r="Z40" s="14"/>
      <c r="AA40" s="16"/>
      <c r="AB40" s="14"/>
      <c r="AC40" s="14"/>
      <c r="AD40" s="14"/>
      <c r="AE40" s="14"/>
      <c r="AF40" s="14"/>
      <c r="AG40" s="14"/>
      <c r="AH40" s="14"/>
      <c r="AI40" s="14"/>
      <c r="AJ40" s="14"/>
      <c r="AK40" s="14"/>
      <c r="AL40" s="14"/>
      <c r="AM40" s="14"/>
      <c r="AN40" s="14"/>
      <c r="AO40" s="14"/>
      <c r="AP40" s="14"/>
      <c r="AQ40" s="17"/>
      <c r="AR40" s="17"/>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row>
    <row r="41" customFormat="false" ht="24" hidden="false" customHeight="true" outlineLevel="0" collapsed="false">
      <c r="A41" s="14"/>
      <c r="B41" s="14"/>
      <c r="C41" s="14"/>
      <c r="D41" s="14"/>
      <c r="E41" s="14"/>
      <c r="F41" s="14"/>
      <c r="G41" s="14"/>
      <c r="H41" s="15"/>
      <c r="I41" s="15"/>
      <c r="J41" s="14"/>
      <c r="K41" s="14"/>
      <c r="L41" s="14"/>
      <c r="M41" s="14"/>
      <c r="N41" s="14"/>
      <c r="O41" s="14"/>
      <c r="P41" s="14"/>
      <c r="Q41" s="14"/>
      <c r="R41" s="14"/>
      <c r="S41" s="14"/>
      <c r="T41" s="14"/>
      <c r="U41" s="14"/>
      <c r="V41" s="14"/>
      <c r="W41" s="14"/>
      <c r="X41" s="14"/>
      <c r="Y41" s="14"/>
      <c r="Z41" s="14"/>
      <c r="AA41" s="16"/>
      <c r="AB41" s="14"/>
      <c r="AC41" s="14"/>
      <c r="AD41" s="14"/>
      <c r="AE41" s="14"/>
      <c r="AF41" s="14"/>
      <c r="AG41" s="14"/>
      <c r="AH41" s="14"/>
      <c r="AI41" s="14"/>
      <c r="AJ41" s="14"/>
      <c r="AK41" s="14"/>
      <c r="AL41" s="14"/>
      <c r="AM41" s="14"/>
      <c r="AN41" s="14"/>
      <c r="AO41" s="14"/>
      <c r="AP41" s="14"/>
      <c r="AQ41" s="17"/>
      <c r="AR41" s="17"/>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row>
    <row r="42" customFormat="false" ht="12.75" hidden="false" customHeight="true" outlineLevel="0" collapsed="false">
      <c r="A42" s="14"/>
      <c r="B42" s="14"/>
      <c r="C42" s="14"/>
      <c r="D42" s="14"/>
      <c r="E42" s="14"/>
      <c r="F42" s="14"/>
      <c r="G42" s="14"/>
      <c r="H42" s="15"/>
      <c r="I42" s="15"/>
      <c r="J42" s="14"/>
      <c r="K42" s="14"/>
      <c r="L42" s="14"/>
      <c r="M42" s="14"/>
      <c r="N42" s="14"/>
      <c r="O42" s="14"/>
      <c r="P42" s="14"/>
      <c r="Q42" s="14"/>
      <c r="R42" s="14"/>
      <c r="S42" s="14"/>
      <c r="T42" s="14"/>
      <c r="U42" s="14"/>
      <c r="V42" s="14"/>
      <c r="W42" s="14"/>
      <c r="X42" s="14"/>
      <c r="Y42" s="14"/>
      <c r="Z42" s="14"/>
      <c r="AA42" s="16"/>
      <c r="AB42" s="14"/>
      <c r="AC42" s="14"/>
      <c r="AD42" s="14"/>
      <c r="AE42" s="14"/>
      <c r="AF42" s="14"/>
      <c r="AG42" s="14"/>
      <c r="AH42" s="14"/>
      <c r="AI42" s="14"/>
      <c r="AJ42" s="14"/>
      <c r="AK42" s="14"/>
      <c r="AL42" s="14"/>
      <c r="AM42" s="14"/>
      <c r="AN42" s="14"/>
      <c r="AO42" s="14"/>
      <c r="AP42" s="14"/>
      <c r="AQ42" s="17"/>
      <c r="AR42" s="17"/>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row>
    <row r="43" customFormat="false" ht="12.75" hidden="false" customHeight="true" outlineLevel="0" collapsed="false">
      <c r="A43" s="24" t="s">
        <v>72</v>
      </c>
      <c r="B43" s="24"/>
      <c r="C43" s="24"/>
      <c r="D43" s="24"/>
      <c r="E43" s="24"/>
      <c r="F43" s="24"/>
      <c r="G43" s="24"/>
      <c r="H43" s="25"/>
      <c r="I43" s="14"/>
      <c r="J43" s="20"/>
      <c r="K43" s="20"/>
      <c r="L43" s="20"/>
      <c r="M43" s="20"/>
      <c r="N43" s="20"/>
      <c r="O43" s="14"/>
      <c r="P43" s="14"/>
      <c r="Q43" s="14"/>
      <c r="R43" s="14"/>
      <c r="S43" s="14"/>
      <c r="T43" s="14"/>
      <c r="U43" s="14"/>
      <c r="V43" s="14"/>
      <c r="W43" s="14"/>
      <c r="X43" s="14"/>
      <c r="Y43" s="14"/>
      <c r="Z43" s="14"/>
      <c r="AA43" s="16"/>
      <c r="AB43" s="14"/>
      <c r="AC43" s="14"/>
      <c r="AD43" s="14"/>
      <c r="AE43" s="26"/>
      <c r="AF43" s="26"/>
      <c r="AG43" s="26"/>
      <c r="AH43" s="26"/>
      <c r="AI43" s="26"/>
      <c r="AJ43" s="26"/>
      <c r="AK43" s="26"/>
      <c r="AL43" s="26"/>
      <c r="AM43" s="26"/>
      <c r="AN43" s="26"/>
      <c r="AO43" s="26"/>
      <c r="AP43" s="26"/>
      <c r="AQ43" s="17"/>
      <c r="AR43" s="17"/>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row>
    <row r="44" customFormat="false" ht="12.75" hidden="false" customHeight="true" outlineLevel="0" collapsed="false">
      <c r="A44" s="24" t="s">
        <v>74</v>
      </c>
      <c r="B44" s="24"/>
      <c r="C44" s="24"/>
      <c r="D44" s="24"/>
      <c r="E44" s="24"/>
      <c r="F44" s="24"/>
      <c r="G44" s="24"/>
      <c r="H44" s="25"/>
      <c r="I44" s="15"/>
      <c r="J44" s="20"/>
      <c r="K44" s="20"/>
      <c r="L44" s="20"/>
      <c r="M44" s="20"/>
      <c r="N44" s="20"/>
      <c r="O44" s="14"/>
      <c r="P44" s="14"/>
      <c r="Q44" s="14"/>
      <c r="R44" s="14"/>
      <c r="S44" s="14"/>
      <c r="T44" s="14"/>
      <c r="U44" s="14"/>
      <c r="V44" s="14"/>
      <c r="W44" s="14"/>
      <c r="X44" s="14"/>
      <c r="Y44" s="14"/>
      <c r="Z44" s="14"/>
      <c r="AA44" s="16"/>
      <c r="AB44" s="14"/>
      <c r="AC44" s="14"/>
      <c r="AD44" s="14"/>
      <c r="AE44" s="26"/>
      <c r="AF44" s="26"/>
      <c r="AG44" s="26"/>
      <c r="AH44" s="26"/>
      <c r="AI44" s="26"/>
      <c r="AJ44" s="26"/>
      <c r="AK44" s="26"/>
      <c r="AL44" s="26"/>
      <c r="AM44" s="26"/>
      <c r="AN44" s="26"/>
      <c r="AO44" s="26"/>
      <c r="AP44" s="26"/>
      <c r="AQ44" s="17"/>
      <c r="AR44" s="17"/>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row>
    <row r="45" customFormat="false" ht="12.75" hidden="false" customHeight="true" outlineLevel="0" collapsed="false">
      <c r="A45" s="30" t="s">
        <v>76</v>
      </c>
      <c r="B45" s="30"/>
      <c r="C45" s="30"/>
      <c r="D45" s="31" t="s">
        <v>77</v>
      </c>
      <c r="E45" s="30"/>
      <c r="F45" s="30"/>
      <c r="G45" s="30"/>
      <c r="H45" s="15"/>
      <c r="I45" s="14"/>
      <c r="J45" s="20"/>
      <c r="K45" s="20"/>
      <c r="L45" s="20"/>
      <c r="M45" s="20"/>
      <c r="N45" s="20"/>
      <c r="O45" s="14"/>
      <c r="P45" s="14"/>
      <c r="Q45" s="14"/>
      <c r="R45" s="14"/>
      <c r="S45" s="14"/>
      <c r="T45" s="14"/>
      <c r="U45" s="14"/>
      <c r="V45" s="14"/>
      <c r="W45" s="14"/>
      <c r="X45" s="14"/>
      <c r="Y45" s="14"/>
      <c r="Z45" s="14"/>
      <c r="AA45" s="16"/>
      <c r="AB45" s="14"/>
      <c r="AC45" s="14"/>
      <c r="AD45" s="14"/>
      <c r="AE45" s="14"/>
      <c r="AF45" s="14"/>
      <c r="AG45" s="14"/>
      <c r="AH45" s="14"/>
      <c r="AI45" s="14"/>
      <c r="AJ45" s="14"/>
      <c r="AK45" s="14"/>
      <c r="AL45" s="14"/>
      <c r="AM45" s="14"/>
      <c r="AN45" s="14"/>
      <c r="AO45" s="14"/>
      <c r="AP45" s="14"/>
      <c r="AQ45" s="17"/>
      <c r="AR45" s="17"/>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row>
    <row r="46" customFormat="false" ht="15" hidden="false" customHeight="true" outlineLevel="0" collapsed="false">
      <c r="A46" s="14"/>
      <c r="B46" s="14"/>
      <c r="C46" s="14"/>
      <c r="D46" s="15"/>
      <c r="E46" s="14"/>
      <c r="F46" s="14"/>
      <c r="G46" s="14"/>
      <c r="H46" s="15"/>
      <c r="I46" s="25"/>
      <c r="J46" s="31"/>
      <c r="K46" s="31"/>
      <c r="L46" s="31"/>
      <c r="M46" s="31"/>
      <c r="N46" s="31"/>
      <c r="O46" s="14"/>
      <c r="P46" s="14"/>
      <c r="Q46" s="14"/>
      <c r="R46" s="14"/>
      <c r="S46" s="14"/>
      <c r="T46" s="14"/>
      <c r="U46" s="14"/>
      <c r="V46" s="14"/>
      <c r="W46" s="14"/>
      <c r="X46" s="14"/>
      <c r="Y46" s="29"/>
      <c r="Z46" s="29"/>
      <c r="AA46" s="32"/>
      <c r="AB46" s="29"/>
      <c r="AC46" s="29"/>
      <c r="AD46" s="29"/>
      <c r="AE46" s="14"/>
      <c r="AF46" s="14"/>
      <c r="AG46" s="14"/>
      <c r="AH46" s="14"/>
      <c r="AI46" s="14"/>
      <c r="AJ46" s="14"/>
      <c r="AK46" s="14"/>
      <c r="AL46" s="14"/>
      <c r="AM46" s="14"/>
      <c r="AN46" s="14"/>
      <c r="AO46" s="14"/>
      <c r="AP46" s="14"/>
      <c r="AQ46" s="17"/>
      <c r="AR46" s="17"/>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row>
    <row r="47" customFormat="false" ht="12.75" hidden="false" customHeight="true" outlineLevel="0" collapsed="false">
      <c r="A47" s="34" t="s">
        <v>79</v>
      </c>
      <c r="B47" s="14"/>
      <c r="C47" s="14"/>
      <c r="D47" s="35" t="n">
        <v>36825</v>
      </c>
      <c r="E47" s="14"/>
      <c r="F47" s="14"/>
      <c r="G47" s="14"/>
      <c r="H47" s="15"/>
      <c r="I47" s="25"/>
      <c r="J47" s="31"/>
      <c r="K47" s="31"/>
      <c r="L47" s="31"/>
      <c r="M47" s="31"/>
      <c r="N47" s="31"/>
      <c r="O47" s="14"/>
      <c r="P47" s="14"/>
      <c r="Q47" s="14"/>
      <c r="R47" s="14"/>
      <c r="S47" s="14"/>
      <c r="T47" s="14"/>
      <c r="U47" s="14"/>
      <c r="V47" s="14"/>
      <c r="W47" s="14"/>
      <c r="X47" s="14"/>
      <c r="Y47" s="27"/>
      <c r="Z47" s="27"/>
      <c r="AA47" s="36"/>
      <c r="AB47" s="27"/>
      <c r="AC47" s="27"/>
      <c r="AD47" s="27"/>
      <c r="AE47" s="14"/>
      <c r="AF47" s="14"/>
      <c r="AG47" s="14"/>
      <c r="AH47" s="14"/>
      <c r="AI47" s="14"/>
      <c r="AJ47" s="14"/>
      <c r="AK47" s="14"/>
      <c r="AL47" s="14"/>
      <c r="AM47" s="14"/>
      <c r="AN47" s="14"/>
      <c r="AO47" s="14"/>
      <c r="AP47" s="14"/>
      <c r="AQ47" s="17"/>
      <c r="AR47" s="17"/>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14"/>
      <c r="BQ47" s="14"/>
      <c r="BR47" s="14"/>
      <c r="BS47" s="14"/>
      <c r="BT47" s="14"/>
      <c r="BU47" s="14"/>
      <c r="BV47" s="14"/>
      <c r="BW47" s="14"/>
      <c r="BX47" s="14"/>
      <c r="BY47" s="14"/>
      <c r="BZ47" s="14"/>
      <c r="CA47" s="14"/>
      <c r="CB47" s="14"/>
    </row>
    <row r="48" customFormat="false" ht="12.75" hidden="false" customHeight="true" outlineLevel="0" collapsed="false">
      <c r="A48" s="30" t="s">
        <v>81</v>
      </c>
      <c r="B48" s="14"/>
      <c r="C48" s="14"/>
      <c r="D48" s="35" t="n">
        <v>36824</v>
      </c>
      <c r="E48" s="14"/>
      <c r="F48" s="14"/>
      <c r="G48" s="14"/>
      <c r="H48" s="15"/>
      <c r="I48" s="25"/>
      <c r="J48" s="31"/>
      <c r="K48" s="31"/>
      <c r="L48" s="31"/>
      <c r="M48" s="31"/>
      <c r="N48" s="31"/>
      <c r="O48" s="26"/>
      <c r="P48" s="26"/>
      <c r="Q48" s="27"/>
      <c r="R48" s="27"/>
      <c r="S48" s="27"/>
      <c r="T48" s="27"/>
      <c r="U48" s="27"/>
      <c r="V48" s="27"/>
      <c r="W48" s="27"/>
      <c r="X48" s="27"/>
      <c r="Y48" s="27" t="s">
        <v>82</v>
      </c>
      <c r="Z48" s="27"/>
      <c r="AA48" s="36"/>
      <c r="AB48" s="27"/>
      <c r="AC48" s="27"/>
      <c r="AD48" s="27"/>
      <c r="AE48" s="27"/>
      <c r="AF48" s="27"/>
      <c r="AG48" s="27"/>
      <c r="AH48" s="27"/>
      <c r="AI48" s="27"/>
      <c r="AJ48" s="27"/>
      <c r="AK48" s="27"/>
      <c r="AL48" s="27"/>
      <c r="AM48" s="27"/>
      <c r="AN48" s="27"/>
      <c r="AO48" s="27"/>
      <c r="AP48" s="27"/>
      <c r="AQ48" s="17"/>
      <c r="AR48" s="17"/>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14"/>
      <c r="BQ48" s="14"/>
      <c r="BR48" s="14"/>
      <c r="BS48" s="14"/>
      <c r="BT48" s="14"/>
      <c r="BU48" s="14"/>
      <c r="BV48" s="14"/>
      <c r="BW48" s="14"/>
      <c r="BX48" s="14"/>
      <c r="BY48" s="14"/>
      <c r="BZ48" s="14"/>
      <c r="CA48" s="14"/>
      <c r="CB48" s="14"/>
    </row>
    <row r="49" customFormat="false" ht="24" hidden="false" customHeight="true" outlineLevel="0" collapsed="false">
      <c r="A49" s="42" t="str">
        <f aca="true">CELL("filename",A36)</f>
        <v>'file:///mnt/12tb/@roms/datasets/enron/EDRM Enron Email Data Set v2 XML/filtered-attachments/xls/SwapPosition_10_24_00.xls'#$OPTION</v>
      </c>
      <c r="B49" s="14"/>
      <c r="C49" s="14"/>
      <c r="D49" s="14"/>
      <c r="E49" s="14"/>
      <c r="F49" s="14"/>
      <c r="G49" s="14"/>
      <c r="H49" s="15"/>
      <c r="I49" s="15"/>
      <c r="J49" s="14"/>
      <c r="K49" s="14"/>
      <c r="L49" s="14"/>
      <c r="M49" s="14"/>
      <c r="N49" s="14"/>
      <c r="O49" s="14"/>
      <c r="P49" s="14"/>
      <c r="Q49" s="14"/>
      <c r="R49" s="14"/>
      <c r="S49" s="14"/>
      <c r="T49" s="14"/>
      <c r="U49" s="14"/>
      <c r="V49" s="14"/>
      <c r="W49" s="14"/>
      <c r="X49" s="14"/>
      <c r="Y49" s="14"/>
      <c r="Z49" s="14"/>
      <c r="AA49" s="16"/>
      <c r="AB49" s="14"/>
      <c r="AC49" s="14"/>
      <c r="AD49" s="14"/>
      <c r="AE49" s="14"/>
      <c r="AF49" s="14"/>
      <c r="AG49" s="14"/>
      <c r="AH49" s="14"/>
      <c r="AI49" s="14"/>
      <c r="AJ49" s="14"/>
      <c r="AK49" s="20"/>
      <c r="AL49" s="14"/>
      <c r="AM49" s="14"/>
      <c r="AN49" s="14"/>
      <c r="AO49" s="14"/>
      <c r="AP49" s="14"/>
      <c r="AQ49" s="17"/>
      <c r="AR49" s="17"/>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14"/>
      <c r="BQ49" s="14"/>
      <c r="BR49" s="14"/>
      <c r="BS49" s="14"/>
      <c r="BT49" s="14"/>
      <c r="BU49" s="14"/>
      <c r="BV49" s="14"/>
      <c r="BW49" s="14"/>
      <c r="BX49" s="14"/>
      <c r="BY49" s="14"/>
      <c r="BZ49" s="14"/>
      <c r="CA49" s="14"/>
      <c r="CB49" s="14"/>
    </row>
    <row r="50" customFormat="false" ht="11.1" hidden="false" customHeight="true" outlineLevel="0" collapsed="false">
      <c r="A50" s="45" t="n">
        <f aca="true">NOW()</f>
        <v>45926.9322256619</v>
      </c>
      <c r="B50" s="45"/>
      <c r="C50" s="46"/>
      <c r="D50" s="46"/>
      <c r="E50" s="46"/>
      <c r="F50" s="46"/>
      <c r="G50" s="46"/>
      <c r="H50" s="15"/>
      <c r="I50" s="47"/>
      <c r="J50" s="47"/>
      <c r="L50" s="47"/>
      <c r="M50" s="47"/>
      <c r="N50" s="47"/>
      <c r="P50" s="47"/>
      <c r="Q50" s="48"/>
      <c r="R50" s="48"/>
      <c r="S50" s="48"/>
      <c r="T50" s="48"/>
      <c r="U50" s="48"/>
      <c r="V50" s="48"/>
      <c r="W50" s="48"/>
      <c r="X50" s="48"/>
      <c r="Y50" s="49"/>
      <c r="Z50" s="47"/>
      <c r="AA50" s="47"/>
      <c r="AB50" s="47"/>
      <c r="AC50" s="47"/>
      <c r="AD50" s="47"/>
      <c r="AE50" s="50"/>
      <c r="AF50" s="50"/>
      <c r="AG50" s="50"/>
      <c r="AH50" s="50"/>
      <c r="AI50" s="50"/>
      <c r="AJ50" s="50"/>
      <c r="AK50" s="50"/>
      <c r="AL50" s="50"/>
      <c r="AM50" s="50"/>
      <c r="AN50" s="50"/>
      <c r="AO50" s="50"/>
      <c r="AP50" s="50"/>
      <c r="AQ50" s="17"/>
      <c r="AR50" s="17"/>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14"/>
      <c r="BQ50" s="14"/>
      <c r="BR50" s="14"/>
      <c r="BS50" s="14"/>
      <c r="BT50" s="14"/>
      <c r="BU50" s="14"/>
      <c r="BV50" s="14"/>
      <c r="BW50" s="14"/>
      <c r="BX50" s="14"/>
      <c r="BY50" s="14"/>
      <c r="BZ50" s="14"/>
      <c r="CA50" s="14"/>
      <c r="CB50" s="14"/>
    </row>
    <row r="51" customFormat="false" ht="12.75" hidden="false" customHeight="false" outlineLevel="0" collapsed="false">
      <c r="A51" s="114" t="s">
        <v>87</v>
      </c>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53"/>
      <c r="AE51" s="55" t="s">
        <v>88</v>
      </c>
      <c r="AF51" s="55"/>
      <c r="AG51" s="55"/>
      <c r="AH51" s="55"/>
      <c r="AI51" s="55"/>
      <c r="AJ51" s="55"/>
      <c r="AK51" s="55"/>
      <c r="AL51" s="55"/>
      <c r="AM51" s="55"/>
      <c r="AN51" s="55"/>
      <c r="AO51" s="55"/>
      <c r="AP51" s="55"/>
      <c r="AQ51" s="17"/>
      <c r="AR51" s="17"/>
      <c r="AS51" s="29"/>
      <c r="AT51" s="29"/>
      <c r="AU51" s="29"/>
      <c r="AV51" s="29"/>
      <c r="AW51" s="29"/>
      <c r="AX51" s="29"/>
      <c r="AY51" s="29"/>
      <c r="AZ51" s="29"/>
      <c r="BA51" s="29"/>
      <c r="BB51" s="29"/>
      <c r="BC51" s="29"/>
      <c r="BD51" s="29"/>
      <c r="BE51" s="29"/>
      <c r="BF51" s="29"/>
      <c r="BG51" s="29"/>
      <c r="BH51" s="29"/>
      <c r="BI51" s="29"/>
      <c r="BJ51" s="14"/>
      <c r="BK51" s="14"/>
      <c r="BL51" s="14"/>
      <c r="BM51" s="14"/>
      <c r="BN51" s="14"/>
      <c r="BO51" s="14"/>
      <c r="BP51" s="14"/>
      <c r="BQ51" s="14"/>
      <c r="BR51" s="14"/>
      <c r="BS51" s="14"/>
      <c r="BT51" s="14"/>
      <c r="BU51" s="14"/>
      <c r="BV51" s="14"/>
      <c r="BW51" s="14"/>
      <c r="BX51" s="14"/>
      <c r="BY51" s="14"/>
      <c r="BZ51" s="14"/>
      <c r="CA51" s="14"/>
      <c r="CB51" s="14"/>
    </row>
    <row r="52" customFormat="false" ht="12.75" hidden="false" customHeight="false" outlineLevel="0" collapsed="false">
      <c r="A52" s="115"/>
      <c r="B52" s="116"/>
      <c r="C52" s="116"/>
      <c r="D52" s="116"/>
      <c r="E52" s="116"/>
      <c r="F52" s="116"/>
      <c r="G52" s="116"/>
      <c r="H52" s="117"/>
      <c r="I52" s="117"/>
      <c r="J52" s="118"/>
      <c r="K52" s="118"/>
      <c r="L52" s="118"/>
      <c r="M52" s="118"/>
      <c r="N52" s="118"/>
      <c r="O52" s="118"/>
      <c r="P52" s="118"/>
      <c r="Q52" s="118"/>
      <c r="R52" s="118"/>
      <c r="S52" s="118"/>
      <c r="T52" s="118"/>
      <c r="U52" s="118"/>
      <c r="V52" s="118"/>
      <c r="W52" s="118"/>
      <c r="X52" s="118"/>
      <c r="Y52" s="118"/>
      <c r="Z52" s="118"/>
      <c r="AA52" s="119"/>
      <c r="AB52" s="120"/>
      <c r="AC52" s="121"/>
      <c r="AD52" s="53"/>
      <c r="AE52" s="122"/>
      <c r="AF52" s="123"/>
      <c r="AG52" s="124" t="s">
        <v>137</v>
      </c>
      <c r="AH52" s="124"/>
      <c r="AI52" s="125"/>
      <c r="AJ52" s="124" t="s">
        <v>138</v>
      </c>
      <c r="AK52" s="124"/>
      <c r="AL52" s="124"/>
      <c r="AM52" s="124" t="s">
        <v>139</v>
      </c>
      <c r="AN52" s="124"/>
      <c r="AO52" s="124"/>
      <c r="AP52" s="126"/>
      <c r="AQ52" s="17"/>
      <c r="AR52" s="17"/>
      <c r="AS52" s="29"/>
      <c r="AT52" s="29"/>
      <c r="AU52" s="29"/>
      <c r="AV52" s="29"/>
      <c r="AW52" s="29"/>
      <c r="AX52" s="29"/>
      <c r="AY52" s="29"/>
      <c r="AZ52" s="29"/>
      <c r="BA52" s="29"/>
      <c r="BB52" s="29"/>
      <c r="BC52" s="29"/>
      <c r="BD52" s="29"/>
      <c r="BE52" s="29"/>
      <c r="BF52" s="29"/>
      <c r="BG52" s="29"/>
      <c r="BH52" s="29"/>
      <c r="BI52" s="29"/>
      <c r="BJ52" s="14"/>
      <c r="BK52" s="14"/>
      <c r="BL52" s="14"/>
      <c r="BM52" s="14"/>
      <c r="BN52" s="14"/>
      <c r="BO52" s="14"/>
      <c r="BP52" s="14"/>
      <c r="BQ52" s="14"/>
      <c r="BR52" s="14"/>
      <c r="BS52" s="14"/>
      <c r="BT52" s="14"/>
      <c r="BU52" s="14"/>
      <c r="BV52" s="14"/>
      <c r="BW52" s="14"/>
      <c r="BX52" s="14"/>
      <c r="BY52" s="14"/>
      <c r="BZ52" s="14"/>
      <c r="CA52" s="14"/>
      <c r="CB52" s="14"/>
    </row>
    <row r="53" customFormat="false" ht="12.75" hidden="false" customHeight="false" outlineLevel="0" collapsed="false">
      <c r="A53" s="57" t="s">
        <v>90</v>
      </c>
      <c r="B53" s="58" t="s">
        <v>91</v>
      </c>
      <c r="C53" s="59" t="s">
        <v>92</v>
      </c>
      <c r="D53" s="59" t="s">
        <v>140</v>
      </c>
      <c r="E53" s="59" t="s">
        <v>141</v>
      </c>
      <c r="F53" s="59" t="s">
        <v>142</v>
      </c>
      <c r="G53" s="59" t="s">
        <v>143</v>
      </c>
      <c r="H53" s="60" t="s">
        <v>93</v>
      </c>
      <c r="I53" s="60" t="s">
        <v>94</v>
      </c>
      <c r="J53" s="61" t="s">
        <v>95</v>
      </c>
      <c r="K53" s="61"/>
      <c r="L53" s="61" t="s">
        <v>96</v>
      </c>
      <c r="M53" s="61" t="s">
        <v>97</v>
      </c>
      <c r="N53" s="61" t="s">
        <v>98</v>
      </c>
      <c r="O53" s="58" t="s">
        <v>99</v>
      </c>
      <c r="P53" s="58" t="s">
        <v>99</v>
      </c>
      <c r="Q53" s="58"/>
      <c r="R53" s="61" t="s">
        <v>144</v>
      </c>
      <c r="S53" s="61" t="s">
        <v>125</v>
      </c>
      <c r="T53" s="61" t="s">
        <v>145</v>
      </c>
      <c r="U53" s="61" t="s">
        <v>146</v>
      </c>
      <c r="V53" s="61" t="s">
        <v>147</v>
      </c>
      <c r="W53" s="61" t="s">
        <v>146</v>
      </c>
      <c r="X53" s="61" t="s">
        <v>148</v>
      </c>
      <c r="Y53" s="61" t="s">
        <v>100</v>
      </c>
      <c r="Z53" s="61" t="s">
        <v>101</v>
      </c>
      <c r="AA53" s="59" t="s">
        <v>101</v>
      </c>
      <c r="AB53" s="61" t="s">
        <v>102</v>
      </c>
      <c r="AC53" s="127" t="s">
        <v>103</v>
      </c>
      <c r="AD53" s="53"/>
      <c r="AE53" s="128" t="s">
        <v>104</v>
      </c>
      <c r="AF53" s="129" t="s">
        <v>105</v>
      </c>
      <c r="AG53" s="129"/>
      <c r="AH53" s="129"/>
      <c r="AI53" s="129" t="s">
        <v>149</v>
      </c>
      <c r="AJ53" s="130" t="s">
        <v>150</v>
      </c>
      <c r="AK53" s="129" t="s">
        <v>151</v>
      </c>
      <c r="AL53" s="129" t="s">
        <v>152</v>
      </c>
      <c r="AM53" s="130" t="s">
        <v>150</v>
      </c>
      <c r="AN53" s="129" t="s">
        <v>151</v>
      </c>
      <c r="AO53" s="129" t="s">
        <v>152</v>
      </c>
      <c r="AP53" s="131" t="s">
        <v>153</v>
      </c>
      <c r="AQ53" s="47"/>
      <c r="AR53" s="47"/>
      <c r="AS53" s="67"/>
      <c r="AT53" s="67"/>
      <c r="AU53" s="67"/>
      <c r="AV53" s="67"/>
      <c r="AW53" s="67"/>
      <c r="AX53" s="67"/>
      <c r="AY53" s="67"/>
      <c r="AZ53" s="67"/>
      <c r="BA53" s="67"/>
      <c r="BB53" s="67"/>
      <c r="BC53" s="67"/>
      <c r="BD53" s="67"/>
      <c r="BE53" s="67"/>
      <c r="BF53" s="67"/>
      <c r="BG53" s="67"/>
      <c r="BH53" s="67"/>
      <c r="BI53" s="67"/>
      <c r="BJ53" s="47"/>
      <c r="BK53" s="47"/>
      <c r="BL53" s="47"/>
      <c r="BM53" s="47"/>
      <c r="BN53" s="47"/>
      <c r="BO53" s="47"/>
      <c r="BP53" s="47"/>
      <c r="BQ53" s="47"/>
      <c r="BR53" s="47"/>
      <c r="BS53" s="47"/>
      <c r="BT53" s="47"/>
      <c r="BU53" s="47"/>
      <c r="BV53" s="47"/>
      <c r="BW53" s="47"/>
      <c r="BX53" s="47"/>
      <c r="BY53" s="47"/>
      <c r="BZ53" s="47"/>
      <c r="CA53" s="47"/>
      <c r="CB53" s="47"/>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c r="EO53" s="68"/>
      <c r="EP53" s="68"/>
      <c r="EQ53" s="68"/>
      <c r="ER53" s="68"/>
      <c r="ES53" s="68"/>
      <c r="ET53" s="68"/>
      <c r="EU53" s="68"/>
      <c r="EV53" s="68"/>
      <c r="EW53" s="68"/>
      <c r="EX53" s="68"/>
      <c r="EY53" s="68"/>
      <c r="EZ53" s="68"/>
      <c r="FA53" s="68"/>
      <c r="FB53" s="68"/>
      <c r="FC53" s="68"/>
      <c r="FD53" s="68"/>
      <c r="FE53" s="68"/>
      <c r="FF53" s="68"/>
      <c r="FG53" s="68"/>
      <c r="FH53" s="68"/>
      <c r="FI53" s="68"/>
      <c r="FJ53" s="68"/>
      <c r="FK53" s="68"/>
      <c r="FL53" s="68"/>
      <c r="FM53" s="68"/>
      <c r="FN53" s="68"/>
      <c r="FO53" s="68"/>
      <c r="FP53" s="68"/>
      <c r="FQ53" s="68"/>
      <c r="FR53" s="68"/>
      <c r="FS53" s="68"/>
      <c r="FT53" s="68"/>
      <c r="FU53" s="68"/>
      <c r="FV53" s="68"/>
      <c r="FW53" s="68"/>
      <c r="FX53" s="68"/>
      <c r="FY53" s="68"/>
      <c r="FZ53" s="68"/>
      <c r="GA53" s="68"/>
      <c r="GB53" s="68"/>
      <c r="GC53" s="68"/>
      <c r="GD53" s="68"/>
      <c r="GE53" s="68"/>
      <c r="GF53" s="68"/>
      <c r="GG53" s="68"/>
      <c r="GH53" s="68"/>
      <c r="GI53" s="68"/>
      <c r="GJ53" s="68"/>
      <c r="GK53" s="68"/>
      <c r="GL53" s="68"/>
      <c r="GM53" s="68"/>
      <c r="GN53" s="68"/>
      <c r="GO53" s="68"/>
      <c r="GP53" s="68"/>
      <c r="GQ53" s="68"/>
      <c r="GR53" s="68"/>
      <c r="GS53" s="68"/>
      <c r="GT53" s="68"/>
      <c r="GU53" s="68"/>
      <c r="GV53" s="68"/>
      <c r="GW53" s="68"/>
      <c r="GX53" s="68"/>
      <c r="GY53" s="68"/>
      <c r="GZ53" s="68"/>
      <c r="HA53" s="68"/>
      <c r="HB53" s="68"/>
      <c r="HC53" s="68"/>
      <c r="HD53" s="68"/>
      <c r="HE53" s="68"/>
      <c r="HF53" s="68"/>
      <c r="HG53" s="68"/>
      <c r="HH53" s="68"/>
      <c r="HI53" s="68"/>
      <c r="HJ53" s="68"/>
      <c r="HK53" s="68"/>
      <c r="HL53" s="68"/>
      <c r="HM53" s="68"/>
      <c r="HN53" s="68"/>
      <c r="HO53" s="68"/>
      <c r="HP53" s="68"/>
      <c r="HQ53" s="68"/>
      <c r="HR53" s="68"/>
      <c r="HS53" s="68"/>
      <c r="HT53" s="68"/>
      <c r="HU53" s="68"/>
      <c r="HV53" s="68"/>
      <c r="HW53" s="68"/>
      <c r="HX53" s="68"/>
      <c r="HY53" s="68"/>
      <c r="HZ53" s="68"/>
      <c r="IA53" s="68"/>
      <c r="IB53" s="68"/>
      <c r="IC53" s="68"/>
      <c r="ID53" s="68"/>
      <c r="IE53" s="68"/>
      <c r="IF53" s="68"/>
      <c r="IG53" s="68"/>
      <c r="IH53" s="68"/>
      <c r="II53" s="68"/>
      <c r="IJ53" s="68"/>
      <c r="IK53" s="68"/>
      <c r="IL53" s="68"/>
      <c r="IM53" s="68"/>
      <c r="IN53" s="68"/>
      <c r="IO53" s="68"/>
      <c r="IP53" s="68"/>
      <c r="IQ53" s="68"/>
      <c r="IR53" s="68"/>
      <c r="IS53" s="68"/>
      <c r="IT53" s="68"/>
      <c r="IU53" s="68"/>
      <c r="IV53" s="68"/>
      <c r="IW53" s="68"/>
    </row>
    <row r="54" customFormat="false" ht="13.5" hidden="false" customHeight="false" outlineLevel="0" collapsed="false">
      <c r="A54" s="69" t="s">
        <v>112</v>
      </c>
      <c r="B54" s="70" t="s">
        <v>113</v>
      </c>
      <c r="C54" s="71" t="s">
        <v>114</v>
      </c>
      <c r="D54" s="71" t="s">
        <v>154</v>
      </c>
      <c r="E54" s="71" t="s">
        <v>114</v>
      </c>
      <c r="F54" s="71" t="s">
        <v>122</v>
      </c>
      <c r="G54" s="71" t="s">
        <v>114</v>
      </c>
      <c r="H54" s="72" t="s">
        <v>115</v>
      </c>
      <c r="I54" s="72" t="s">
        <v>115</v>
      </c>
      <c r="J54" s="73" t="s">
        <v>116</v>
      </c>
      <c r="K54" s="73" t="s">
        <v>117</v>
      </c>
      <c r="L54" s="73" t="s">
        <v>114</v>
      </c>
      <c r="M54" s="73" t="s">
        <v>118</v>
      </c>
      <c r="N54" s="73" t="s">
        <v>114</v>
      </c>
      <c r="O54" s="70" t="s">
        <v>119</v>
      </c>
      <c r="P54" s="70" t="s">
        <v>114</v>
      </c>
      <c r="Q54" s="74" t="s">
        <v>120</v>
      </c>
      <c r="R54" s="74" t="s">
        <v>125</v>
      </c>
      <c r="S54" s="74" t="s">
        <v>155</v>
      </c>
      <c r="T54" s="74" t="s">
        <v>114</v>
      </c>
      <c r="U54" s="74" t="s">
        <v>155</v>
      </c>
      <c r="V54" s="74" t="s">
        <v>114</v>
      </c>
      <c r="W54" s="74" t="s">
        <v>148</v>
      </c>
      <c r="X54" s="74" t="s">
        <v>114</v>
      </c>
      <c r="Y54" s="73" t="s">
        <v>121</v>
      </c>
      <c r="Z54" s="73" t="s">
        <v>122</v>
      </c>
      <c r="AA54" s="71" t="s">
        <v>114</v>
      </c>
      <c r="AB54" s="73" t="s">
        <v>114</v>
      </c>
      <c r="AC54" s="132" t="s">
        <v>123</v>
      </c>
      <c r="AD54" s="75"/>
      <c r="AE54" s="79" t="s">
        <v>124</v>
      </c>
      <c r="AF54" s="76" t="s">
        <v>124</v>
      </c>
      <c r="AG54" s="133" t="s">
        <v>126</v>
      </c>
      <c r="AH54" s="133" t="s">
        <v>107</v>
      </c>
      <c r="AI54" s="76" t="s">
        <v>156</v>
      </c>
      <c r="AJ54" s="134" t="s">
        <v>157</v>
      </c>
      <c r="AK54" s="133" t="s">
        <v>158</v>
      </c>
      <c r="AL54" s="133" t="s">
        <v>159</v>
      </c>
      <c r="AM54" s="134" t="s">
        <v>157</v>
      </c>
      <c r="AN54" s="133" t="s">
        <v>158</v>
      </c>
      <c r="AO54" s="133" t="s">
        <v>159</v>
      </c>
      <c r="AP54" s="80" t="s">
        <v>160</v>
      </c>
      <c r="AQ54" s="47"/>
      <c r="AR54" s="47"/>
      <c r="AS54" s="67"/>
      <c r="AT54" s="67"/>
      <c r="AU54" s="67"/>
      <c r="AV54" s="67"/>
      <c r="AW54" s="67"/>
      <c r="AX54" s="67"/>
      <c r="AY54" s="67"/>
      <c r="AZ54" s="67"/>
      <c r="BA54" s="67"/>
      <c r="BB54" s="67"/>
      <c r="BC54" s="67"/>
      <c r="BD54" s="67"/>
      <c r="BE54" s="67"/>
      <c r="BF54" s="67"/>
      <c r="BG54" s="67"/>
      <c r="BH54" s="67"/>
      <c r="BI54" s="67"/>
      <c r="BJ54" s="47"/>
      <c r="BK54" s="47"/>
      <c r="BL54" s="47"/>
      <c r="BM54" s="47"/>
      <c r="BN54" s="47"/>
      <c r="BO54" s="47"/>
      <c r="BP54" s="47"/>
      <c r="BQ54" s="47"/>
      <c r="BR54" s="47"/>
      <c r="BS54" s="47"/>
      <c r="BT54" s="47"/>
      <c r="BU54" s="47"/>
      <c r="BV54" s="47"/>
      <c r="BW54" s="47"/>
      <c r="BX54" s="47"/>
      <c r="BY54" s="47"/>
      <c r="BZ54" s="47"/>
      <c r="CA54" s="47"/>
      <c r="CB54" s="47"/>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c r="EO54" s="68"/>
      <c r="EP54" s="68"/>
      <c r="EQ54" s="68"/>
      <c r="ER54" s="68"/>
      <c r="ES54" s="68"/>
      <c r="ET54" s="68"/>
      <c r="EU54" s="68"/>
      <c r="EV54" s="68"/>
      <c r="EW54" s="68"/>
      <c r="EX54" s="68"/>
      <c r="EY54" s="68"/>
      <c r="EZ54" s="68"/>
      <c r="FA54" s="68"/>
      <c r="FB54" s="68"/>
      <c r="FC54" s="68"/>
      <c r="FD54" s="68"/>
      <c r="FE54" s="68"/>
      <c r="FF54" s="68"/>
      <c r="FG54" s="68"/>
      <c r="FH54" s="68"/>
      <c r="FI54" s="68"/>
      <c r="FJ54" s="68"/>
      <c r="FK54" s="68"/>
      <c r="FL54" s="68"/>
      <c r="FM54" s="68"/>
      <c r="FN54" s="68"/>
      <c r="FO54" s="68"/>
      <c r="FP54" s="68"/>
      <c r="FQ54" s="68"/>
      <c r="FR54" s="68"/>
      <c r="FS54" s="68"/>
      <c r="FT54" s="68"/>
      <c r="FU54" s="68"/>
      <c r="FV54" s="68"/>
      <c r="FW54" s="68"/>
      <c r="FX54" s="68"/>
      <c r="FY54" s="68"/>
      <c r="FZ54" s="68"/>
      <c r="GA54" s="68"/>
      <c r="GB54" s="68"/>
      <c r="GC54" s="68"/>
      <c r="GD54" s="68"/>
      <c r="GE54" s="68"/>
      <c r="GF54" s="68"/>
      <c r="GG54" s="68"/>
      <c r="GH54" s="68"/>
      <c r="GI54" s="68"/>
      <c r="GJ54" s="68"/>
      <c r="GK54" s="68"/>
      <c r="GL54" s="68"/>
      <c r="GM54" s="68"/>
      <c r="GN54" s="68"/>
      <c r="GO54" s="68"/>
      <c r="GP54" s="68"/>
      <c r="GQ54" s="68"/>
      <c r="GR54" s="68"/>
      <c r="GS54" s="68"/>
      <c r="GT54" s="68"/>
      <c r="GU54" s="68"/>
      <c r="GV54" s="68"/>
      <c r="GW54" s="68"/>
      <c r="GX54" s="68"/>
      <c r="GY54" s="68"/>
      <c r="GZ54" s="68"/>
      <c r="HA54" s="68"/>
      <c r="HB54" s="68"/>
      <c r="HC54" s="68"/>
      <c r="HD54" s="68"/>
      <c r="HE54" s="68"/>
      <c r="HF54" s="68"/>
      <c r="HG54" s="68"/>
      <c r="HH54" s="68"/>
      <c r="HI54" s="68"/>
      <c r="HJ54" s="68"/>
      <c r="HK54" s="68"/>
      <c r="HL54" s="68"/>
      <c r="HM54" s="68"/>
      <c r="HN54" s="68"/>
      <c r="HO54" s="68"/>
      <c r="HP54" s="68"/>
      <c r="HQ54" s="68"/>
      <c r="HR54" s="68"/>
      <c r="HS54" s="68"/>
      <c r="HT54" s="68"/>
      <c r="HU54" s="68"/>
      <c r="HV54" s="68"/>
      <c r="HW54" s="68"/>
      <c r="HX54" s="68"/>
      <c r="HY54" s="68"/>
      <c r="HZ54" s="68"/>
      <c r="IA54" s="68"/>
      <c r="IB54" s="68"/>
      <c r="IC54" s="68"/>
      <c r="ID54" s="68"/>
      <c r="IE54" s="68"/>
      <c r="IF54" s="68"/>
      <c r="IG54" s="68"/>
      <c r="IH54" s="68"/>
      <c r="II54" s="68"/>
      <c r="IJ54" s="68"/>
      <c r="IK54" s="68"/>
      <c r="IL54" s="68"/>
      <c r="IM54" s="68"/>
      <c r="IN54" s="68"/>
      <c r="IO54" s="68"/>
      <c r="IP54" s="68"/>
      <c r="IQ54" s="68"/>
      <c r="IR54" s="68"/>
      <c r="IS54" s="68"/>
      <c r="IT54" s="68"/>
      <c r="IU54" s="68"/>
      <c r="IV54" s="68"/>
      <c r="IW54" s="68"/>
    </row>
    <row r="55" customFormat="false" ht="6.75" hidden="false" customHeight="true" outlineLevel="0" collapsed="false">
      <c r="A55" s="81"/>
      <c r="B55" s="82"/>
      <c r="C55" s="83"/>
      <c r="D55" s="83"/>
      <c r="E55" s="83"/>
      <c r="F55" s="83"/>
      <c r="G55" s="83"/>
      <c r="H55" s="84"/>
      <c r="I55" s="85"/>
      <c r="J55" s="12"/>
      <c r="K55" s="12"/>
      <c r="L55" s="12"/>
      <c r="M55" s="12"/>
      <c r="N55" s="12"/>
      <c r="O55" s="12"/>
      <c r="P55" s="12"/>
      <c r="Q55" s="12"/>
      <c r="R55" s="12"/>
      <c r="S55" s="12"/>
      <c r="T55" s="12"/>
      <c r="U55" s="12"/>
      <c r="V55" s="12"/>
      <c r="W55" s="12"/>
      <c r="X55" s="12"/>
      <c r="Y55" s="12"/>
      <c r="Z55" s="12"/>
      <c r="AA55" s="83"/>
      <c r="AB55" s="12"/>
      <c r="AC55" s="92"/>
      <c r="AD55" s="8"/>
      <c r="AE55" s="135"/>
      <c r="AF55" s="87"/>
      <c r="AG55" s="87"/>
      <c r="AH55" s="87"/>
      <c r="AI55" s="87"/>
      <c r="AJ55" s="87"/>
      <c r="AK55" s="87"/>
      <c r="AL55" s="87"/>
      <c r="AM55" s="87"/>
      <c r="AN55" s="87"/>
      <c r="AO55" s="87"/>
      <c r="AP55" s="136"/>
      <c r="AS55" s="12"/>
      <c r="AT55" s="12"/>
      <c r="AU55" s="12"/>
      <c r="AV55" s="12"/>
      <c r="AW55" s="12"/>
      <c r="AX55" s="12"/>
      <c r="AY55" s="12"/>
      <c r="AZ55" s="12"/>
      <c r="BA55" s="12"/>
      <c r="BB55" s="12"/>
      <c r="BC55" s="12"/>
      <c r="BD55" s="12"/>
      <c r="BE55" s="12"/>
      <c r="BF55" s="12"/>
      <c r="BG55" s="12"/>
      <c r="BH55" s="12"/>
      <c r="BI55" s="12"/>
    </row>
    <row r="56" customFormat="false" ht="12.75" hidden="false" customHeight="false" outlineLevel="0" collapsed="false">
      <c r="A56" s="93" t="n">
        <f aca="false">A55+1</f>
        <v>1</v>
      </c>
      <c r="B56" s="94" t="s">
        <v>0</v>
      </c>
      <c r="C56" s="95" t="n">
        <f aca="false">MATCH(B56,$B$2:$B$3,0)</f>
        <v>1</v>
      </c>
      <c r="D56" s="137" t="s">
        <v>129</v>
      </c>
      <c r="E56" s="95" t="n">
        <f aca="false">MATCH(D56,$D$2:$D$3,0)</f>
        <v>1</v>
      </c>
      <c r="F56" s="137" t="s">
        <v>10</v>
      </c>
      <c r="G56" s="95" t="n">
        <f aca="false">MATCH(F56,$F$2:$F$4,0)</f>
        <v>3</v>
      </c>
      <c r="H56" s="96" t="n">
        <v>36739</v>
      </c>
      <c r="I56" s="96" t="n">
        <f aca="false">EOMONTH(StartDate,0)</f>
        <v>36769</v>
      </c>
      <c r="J56" s="97" t="n">
        <f aca="false">(I56-H56)/365.25</f>
        <v>0.082135523613963</v>
      </c>
      <c r="K56" s="97" t="s">
        <v>65</v>
      </c>
      <c r="L56" s="95" t="n">
        <f aca="false">MATCH(K56,$K$2:$K$34,0)</f>
        <v>31</v>
      </c>
      <c r="M56" s="97" t="s">
        <v>2</v>
      </c>
      <c r="N56" s="95" t="n">
        <f aca="false">MATCH(M56,$M$2:$M$22,0)</f>
        <v>1</v>
      </c>
      <c r="O56" s="98" t="s">
        <v>9</v>
      </c>
      <c r="P56" s="95" t="n">
        <f aca="false">MATCH(O56,$O$2:$O$9,0)</f>
        <v>2</v>
      </c>
      <c r="Q56" s="99" t="n">
        <v>25</v>
      </c>
      <c r="R56" s="138" t="s">
        <v>161</v>
      </c>
      <c r="S56" s="99" t="s">
        <v>126</v>
      </c>
      <c r="T56" s="95" t="n">
        <f aca="false">MATCH(S56,$S$2:$S$3,0)</f>
        <v>2</v>
      </c>
      <c r="U56" s="99" t="s">
        <v>126</v>
      </c>
      <c r="V56" s="95" t="n">
        <f aca="false">MATCH(U56,$U$2:$U$3,0)</f>
        <v>2</v>
      </c>
      <c r="W56" s="99" t="s">
        <v>132</v>
      </c>
      <c r="X56" s="95" t="n">
        <f aca="false">MATCH(W56,$W$2:$W$4,0)</f>
        <v>1</v>
      </c>
      <c r="Y56" s="100" t="n">
        <v>1</v>
      </c>
      <c r="Z56" s="100" t="s">
        <v>10</v>
      </c>
      <c r="AA56" s="95" t="n">
        <f aca="false">MATCH(Z56,$Z$2:$Z$5,0)</f>
        <v>2</v>
      </c>
      <c r="AB56" s="95" t="n">
        <f aca="false">MATCH(AC56,$AC$2:$AC$3,0)</f>
        <v>1</v>
      </c>
      <c r="AC56" s="139" t="s">
        <v>5</v>
      </c>
      <c r="AD56" s="101"/>
      <c r="AE56" s="140"/>
      <c r="AF56" s="87"/>
      <c r="AG56" s="141"/>
      <c r="AH56" s="141"/>
      <c r="AI56" s="87"/>
      <c r="AJ56" s="142"/>
      <c r="AK56" s="141"/>
      <c r="AL56" s="141"/>
      <c r="AM56" s="142"/>
      <c r="AN56" s="141"/>
      <c r="AO56" s="141"/>
      <c r="AP56" s="143"/>
      <c r="AR56" s="87"/>
      <c r="AS56" s="87"/>
      <c r="AT56" s="87"/>
      <c r="AU56" s="142"/>
      <c r="AV56" s="141"/>
      <c r="AW56" s="141"/>
      <c r="AX56" s="142"/>
      <c r="AY56" s="141"/>
      <c r="AZ56" s="141"/>
      <c r="BA56" s="144"/>
      <c r="BB56" s="12"/>
      <c r="BC56" s="12"/>
      <c r="BD56" s="12"/>
      <c r="BE56" s="12"/>
      <c r="BF56" s="12"/>
      <c r="BG56" s="12"/>
      <c r="BH56" s="12"/>
      <c r="BI56" s="12"/>
    </row>
    <row r="57" customFormat="false" ht="12.75" hidden="false" customHeight="false" outlineLevel="0" collapsed="false">
      <c r="A57" s="93" t="n">
        <f aca="false">A56+1</f>
        <v>2</v>
      </c>
      <c r="B57" s="94" t="s">
        <v>0</v>
      </c>
      <c r="C57" s="95" t="n">
        <f aca="false">MATCH(B57,$B$2:$B$3,0)</f>
        <v>1</v>
      </c>
      <c r="D57" s="137" t="s">
        <v>129</v>
      </c>
      <c r="E57" s="95" t="n">
        <f aca="false">MATCH(D57,$D$2:$D$3,0)</f>
        <v>1</v>
      </c>
      <c r="F57" s="137" t="s">
        <v>10</v>
      </c>
      <c r="G57" s="95" t="n">
        <f aca="false">MATCH(F57,$F$2:$F$4,0)</f>
        <v>3</v>
      </c>
      <c r="H57" s="96" t="n">
        <f aca="false">EndDate+1</f>
        <v>36770</v>
      </c>
      <c r="I57" s="96" t="n">
        <f aca="false">EOMONTH(H57,0)</f>
        <v>36799</v>
      </c>
      <c r="J57" s="97" t="n">
        <f aca="false">(I57-H57)/365.25</f>
        <v>0.0793976728268309</v>
      </c>
      <c r="K57" s="97" t="s">
        <v>65</v>
      </c>
      <c r="L57" s="95" t="n">
        <f aca="false">MATCH(K57,$K$2:$K$34,0)</f>
        <v>31</v>
      </c>
      <c r="M57" s="97" t="s">
        <v>2</v>
      </c>
      <c r="N57" s="95" t="n">
        <f aca="false">MATCH(M57,$M$2:$M$22,0)</f>
        <v>1</v>
      </c>
      <c r="O57" s="98" t="s">
        <v>9</v>
      </c>
      <c r="P57" s="95" t="n">
        <f aca="false">MATCH(O57,$O$2:$O$9,0)</f>
        <v>2</v>
      </c>
      <c r="Q57" s="99" t="n">
        <v>25</v>
      </c>
      <c r="R57" s="138" t="s">
        <v>161</v>
      </c>
      <c r="S57" s="99" t="s">
        <v>126</v>
      </c>
      <c r="T57" s="95" t="n">
        <f aca="false">MATCH(S57,$S$2:$S$3,0)</f>
        <v>2</v>
      </c>
      <c r="U57" s="99" t="s">
        <v>126</v>
      </c>
      <c r="V57" s="95" t="n">
        <f aca="false">MATCH(U57,$U$2:$U$3,0)</f>
        <v>2</v>
      </c>
      <c r="W57" s="99" t="s">
        <v>132</v>
      </c>
      <c r="X57" s="95" t="n">
        <f aca="false">MATCH(W57,$W$2:$W$4,0)</f>
        <v>1</v>
      </c>
      <c r="Y57" s="100" t="n">
        <v>1</v>
      </c>
      <c r="Z57" s="100" t="s">
        <v>10</v>
      </c>
      <c r="AA57" s="95" t="n">
        <f aca="false">MATCH(Z57,$Z$2:$Z$5,0)</f>
        <v>2</v>
      </c>
      <c r="AB57" s="95" t="n">
        <f aca="false">MATCH(AC57,$AC$2:$AC$3,0)</f>
        <v>1</v>
      </c>
      <c r="AC57" s="139" t="s">
        <v>5</v>
      </c>
      <c r="AD57" s="101"/>
      <c r="AE57" s="140"/>
      <c r="AF57" s="87"/>
      <c r="AG57" s="141"/>
      <c r="AH57" s="141"/>
      <c r="AI57" s="87"/>
      <c r="AJ57" s="142"/>
      <c r="AK57" s="141"/>
      <c r="AL57" s="141"/>
      <c r="AM57" s="142"/>
      <c r="AN57" s="141"/>
      <c r="AO57" s="141"/>
      <c r="AP57" s="143"/>
      <c r="AR57" s="87"/>
      <c r="AS57" s="87"/>
      <c r="AT57" s="87"/>
      <c r="AU57" s="142"/>
      <c r="AV57" s="141"/>
      <c r="AW57" s="141"/>
      <c r="AX57" s="142"/>
      <c r="AY57" s="141"/>
      <c r="AZ57" s="141"/>
      <c r="BA57" s="144"/>
    </row>
    <row r="58" customFormat="false" ht="12.75" hidden="false" customHeight="false" outlineLevel="0" collapsed="false">
      <c r="A58" s="93" t="n">
        <f aca="false">A57+1</f>
        <v>3</v>
      </c>
      <c r="B58" s="94" t="s">
        <v>0</v>
      </c>
      <c r="C58" s="95" t="n">
        <f aca="false">MATCH(B58,$B$2:$B$3,0)</f>
        <v>1</v>
      </c>
      <c r="D58" s="137" t="s">
        <v>129</v>
      </c>
      <c r="E58" s="95" t="n">
        <f aca="false">MATCH(D58,$D$2:$D$3,0)</f>
        <v>1</v>
      </c>
      <c r="F58" s="137" t="s">
        <v>10</v>
      </c>
      <c r="G58" s="95" t="n">
        <f aca="false">MATCH(F58,$F$2:$F$4,0)</f>
        <v>3</v>
      </c>
      <c r="H58" s="96" t="n">
        <f aca="false">I57+1</f>
        <v>36800</v>
      </c>
      <c r="I58" s="96" t="n">
        <f aca="false">EOMONTH(H58,0)</f>
        <v>36830</v>
      </c>
      <c r="J58" s="97" t="n">
        <f aca="false">(I58-H58)/365.25</f>
        <v>0.082135523613963</v>
      </c>
      <c r="K58" s="97" t="s">
        <v>65</v>
      </c>
      <c r="L58" s="95" t="n">
        <f aca="false">MATCH(K58,$K$2:$K$34,0)</f>
        <v>31</v>
      </c>
      <c r="M58" s="97" t="s">
        <v>2</v>
      </c>
      <c r="N58" s="95" t="n">
        <f aca="false">MATCH(M58,$M$2:$M$22,0)</f>
        <v>1</v>
      </c>
      <c r="O58" s="98" t="s">
        <v>9</v>
      </c>
      <c r="P58" s="95" t="n">
        <f aca="false">MATCH(O58,$O$2:$O$9,0)</f>
        <v>2</v>
      </c>
      <c r="Q58" s="99" t="n">
        <v>25</v>
      </c>
      <c r="R58" s="138" t="s">
        <v>161</v>
      </c>
      <c r="S58" s="99" t="s">
        <v>126</v>
      </c>
      <c r="T58" s="95" t="n">
        <f aca="false">MATCH(S58,$S$2:$S$3,0)</f>
        <v>2</v>
      </c>
      <c r="U58" s="99" t="s">
        <v>126</v>
      </c>
      <c r="V58" s="95" t="n">
        <f aca="false">MATCH(U58,$U$2:$U$3,0)</f>
        <v>2</v>
      </c>
      <c r="W58" s="99" t="s">
        <v>132</v>
      </c>
      <c r="X58" s="95" t="n">
        <f aca="false">MATCH(W58,$W$2:$W$4,0)</f>
        <v>1</v>
      </c>
      <c r="Y58" s="100" t="n">
        <v>1</v>
      </c>
      <c r="Z58" s="100" t="s">
        <v>10</v>
      </c>
      <c r="AA58" s="95" t="n">
        <f aca="false">MATCH(Z58,$Z$2:$Z$5,0)</f>
        <v>2</v>
      </c>
      <c r="AB58" s="95" t="n">
        <f aca="false">MATCH(AC58,$AC$2:$AC$3,0)</f>
        <v>1</v>
      </c>
      <c r="AC58" s="139" t="s">
        <v>5</v>
      </c>
      <c r="AD58" s="101"/>
      <c r="AE58" s="140"/>
      <c r="AF58" s="87"/>
      <c r="AG58" s="141"/>
      <c r="AH58" s="141"/>
      <c r="AI58" s="87"/>
      <c r="AJ58" s="142"/>
      <c r="AK58" s="141"/>
      <c r="AL58" s="141"/>
      <c r="AM58" s="142"/>
      <c r="AN58" s="141"/>
      <c r="AO58" s="141"/>
      <c r="AP58" s="143"/>
      <c r="AR58" s="87"/>
      <c r="AS58" s="87"/>
      <c r="AT58" s="87"/>
      <c r="AU58" s="142"/>
      <c r="AV58" s="141"/>
      <c r="AW58" s="141"/>
      <c r="AX58" s="142"/>
      <c r="AY58" s="141"/>
      <c r="AZ58" s="141"/>
      <c r="BA58" s="144"/>
    </row>
    <row r="59" customFormat="false" ht="12.75" hidden="false" customHeight="false" outlineLevel="0" collapsed="false">
      <c r="A59" s="93" t="n">
        <f aca="false">A58+1</f>
        <v>4</v>
      </c>
      <c r="B59" s="94" t="s">
        <v>0</v>
      </c>
      <c r="C59" s="95" t="n">
        <f aca="false">MATCH(B59,$B$2:$B$3,0)</f>
        <v>1</v>
      </c>
      <c r="D59" s="137" t="s">
        <v>129</v>
      </c>
      <c r="E59" s="95" t="n">
        <f aca="false">MATCH(D59,$D$2:$D$3,0)</f>
        <v>1</v>
      </c>
      <c r="F59" s="137" t="s">
        <v>10</v>
      </c>
      <c r="G59" s="95" t="n">
        <f aca="false">MATCH(F59,$F$2:$F$4,0)</f>
        <v>3</v>
      </c>
      <c r="H59" s="96" t="n">
        <f aca="false">I58+1</f>
        <v>36831</v>
      </c>
      <c r="I59" s="96" t="n">
        <f aca="false">EOMONTH(H59,0)</f>
        <v>36860</v>
      </c>
      <c r="J59" s="97" t="n">
        <f aca="false">(I59-H59)/365.25</f>
        <v>0.0793976728268309</v>
      </c>
      <c r="K59" s="97" t="s">
        <v>65</v>
      </c>
      <c r="L59" s="95" t="n">
        <f aca="false">MATCH(K59,$K$2:$K$34,0)</f>
        <v>31</v>
      </c>
      <c r="M59" s="97" t="s">
        <v>2</v>
      </c>
      <c r="N59" s="95" t="n">
        <f aca="false">MATCH(M59,$M$2:$M$22,0)</f>
        <v>1</v>
      </c>
      <c r="O59" s="98" t="s">
        <v>9</v>
      </c>
      <c r="P59" s="95" t="n">
        <f aca="false">MATCH(O59,$O$2:$O$9,0)</f>
        <v>2</v>
      </c>
      <c r="Q59" s="99" t="n">
        <v>25</v>
      </c>
      <c r="R59" s="138" t="s">
        <v>161</v>
      </c>
      <c r="S59" s="99" t="s">
        <v>126</v>
      </c>
      <c r="T59" s="95" t="n">
        <f aca="false">MATCH(S59,$S$2:$S$3,0)</f>
        <v>2</v>
      </c>
      <c r="U59" s="99" t="s">
        <v>126</v>
      </c>
      <c r="V59" s="95" t="n">
        <f aca="false">MATCH(U59,$U$2:$U$3,0)</f>
        <v>2</v>
      </c>
      <c r="W59" s="99" t="s">
        <v>132</v>
      </c>
      <c r="X59" s="95" t="n">
        <f aca="false">MATCH(W59,$W$2:$W$4,0)</f>
        <v>1</v>
      </c>
      <c r="Y59" s="100" t="n">
        <v>1</v>
      </c>
      <c r="Z59" s="100" t="s">
        <v>10</v>
      </c>
      <c r="AA59" s="95" t="n">
        <f aca="false">MATCH(Z59,$Z$2:$Z$5,0)</f>
        <v>2</v>
      </c>
      <c r="AB59" s="95" t="n">
        <f aca="false">MATCH(AC59,$AC$2:$AC$3,0)</f>
        <v>1</v>
      </c>
      <c r="AC59" s="139" t="s">
        <v>5</v>
      </c>
      <c r="AD59" s="101"/>
      <c r="AE59" s="140"/>
      <c r="AF59" s="87"/>
      <c r="AG59" s="141"/>
      <c r="AH59" s="141"/>
      <c r="AI59" s="87"/>
      <c r="AJ59" s="142"/>
      <c r="AK59" s="141"/>
      <c r="AL59" s="141"/>
      <c r="AM59" s="142"/>
      <c r="AN59" s="141"/>
      <c r="AO59" s="141"/>
      <c r="AP59" s="143"/>
      <c r="AR59" s="87"/>
      <c r="AS59" s="87"/>
      <c r="AT59" s="87"/>
      <c r="AU59" s="142"/>
      <c r="AV59" s="141"/>
      <c r="AW59" s="141"/>
      <c r="AX59" s="142"/>
      <c r="AY59" s="141"/>
      <c r="AZ59" s="141"/>
      <c r="BA59" s="144"/>
    </row>
    <row r="60" customFormat="false" ht="12.75" hidden="false" customHeight="false" outlineLevel="0" collapsed="false">
      <c r="A60" s="93" t="n">
        <f aca="false">A59+1</f>
        <v>5</v>
      </c>
      <c r="B60" s="94" t="s">
        <v>0</v>
      </c>
      <c r="C60" s="95" t="n">
        <f aca="false">MATCH(B60,$B$2:$B$3,0)</f>
        <v>1</v>
      </c>
      <c r="D60" s="137" t="s">
        <v>129</v>
      </c>
      <c r="E60" s="95" t="n">
        <f aca="false">MATCH(D60,$D$2:$D$3,0)</f>
        <v>1</v>
      </c>
      <c r="F60" s="137" t="s">
        <v>10</v>
      </c>
      <c r="G60" s="95" t="n">
        <f aca="false">MATCH(F60,$F$2:$F$4,0)</f>
        <v>3</v>
      </c>
      <c r="H60" s="96" t="n">
        <f aca="false">I59+1</f>
        <v>36861</v>
      </c>
      <c r="I60" s="96" t="n">
        <f aca="false">EOMONTH(H60,0)</f>
        <v>36891</v>
      </c>
      <c r="J60" s="97" t="n">
        <f aca="false">(I60-H60)/365.25</f>
        <v>0.082135523613963</v>
      </c>
      <c r="K60" s="97" t="s">
        <v>65</v>
      </c>
      <c r="L60" s="95" t="n">
        <f aca="false">MATCH(K60,$K$2:$K$34,0)</f>
        <v>31</v>
      </c>
      <c r="M60" s="97" t="s">
        <v>2</v>
      </c>
      <c r="N60" s="95" t="n">
        <f aca="false">MATCH(M60,$M$2:$M$22,0)</f>
        <v>1</v>
      </c>
      <c r="O60" s="98" t="s">
        <v>9</v>
      </c>
      <c r="P60" s="95" t="n">
        <f aca="false">MATCH(O60,$O$2:$O$9,0)</f>
        <v>2</v>
      </c>
      <c r="Q60" s="99" t="n">
        <v>25</v>
      </c>
      <c r="R60" s="138" t="s">
        <v>161</v>
      </c>
      <c r="S60" s="99" t="s">
        <v>126</v>
      </c>
      <c r="T60" s="95" t="n">
        <f aca="false">MATCH(S60,$S$2:$S$3,0)</f>
        <v>2</v>
      </c>
      <c r="U60" s="99" t="s">
        <v>126</v>
      </c>
      <c r="V60" s="95" t="n">
        <f aca="false">MATCH(U60,$U$2:$U$3,0)</f>
        <v>2</v>
      </c>
      <c r="W60" s="99" t="s">
        <v>132</v>
      </c>
      <c r="X60" s="95" t="n">
        <f aca="false">MATCH(W60,$W$2:$W$4,0)</f>
        <v>1</v>
      </c>
      <c r="Y60" s="100" t="n">
        <v>1</v>
      </c>
      <c r="Z60" s="100" t="s">
        <v>10</v>
      </c>
      <c r="AA60" s="95" t="n">
        <f aca="false">MATCH(Z60,$Z$2:$Z$5,0)</f>
        <v>2</v>
      </c>
      <c r="AB60" s="95" t="n">
        <f aca="false">MATCH(AC60,$AC$2:$AC$3,0)</f>
        <v>1</v>
      </c>
      <c r="AC60" s="139" t="s">
        <v>5</v>
      </c>
      <c r="AD60" s="101"/>
      <c r="AE60" s="140"/>
      <c r="AF60" s="87"/>
      <c r="AG60" s="141"/>
      <c r="AH60" s="141"/>
      <c r="AI60" s="87"/>
      <c r="AJ60" s="142"/>
      <c r="AK60" s="141"/>
      <c r="AL60" s="141"/>
      <c r="AM60" s="142"/>
      <c r="AN60" s="141"/>
      <c r="AO60" s="141"/>
      <c r="AP60" s="143"/>
      <c r="AR60" s="87"/>
      <c r="AS60" s="87"/>
      <c r="AT60" s="87"/>
      <c r="AU60" s="142"/>
      <c r="AV60" s="141"/>
      <c r="AW60" s="141"/>
      <c r="AX60" s="142"/>
      <c r="AY60" s="141"/>
      <c r="AZ60" s="141"/>
      <c r="BA60" s="144"/>
    </row>
    <row r="61" customFormat="false" ht="12.75" hidden="false" customHeight="false" outlineLevel="0" collapsed="false">
      <c r="A61" s="93"/>
      <c r="B61" s="94"/>
      <c r="C61" s="95"/>
      <c r="D61" s="137"/>
      <c r="E61" s="95"/>
      <c r="F61" s="137"/>
      <c r="G61" s="95"/>
      <c r="H61" s="96"/>
      <c r="I61" s="96"/>
      <c r="J61" s="97"/>
      <c r="K61" s="97"/>
      <c r="L61" s="95"/>
      <c r="M61" s="97"/>
      <c r="N61" s="95"/>
      <c r="O61" s="98"/>
      <c r="P61" s="95"/>
      <c r="Q61" s="99"/>
      <c r="R61" s="138"/>
      <c r="S61" s="99"/>
      <c r="T61" s="95"/>
      <c r="U61" s="99"/>
      <c r="V61" s="95"/>
      <c r="W61" s="99"/>
      <c r="X61" s="95"/>
      <c r="Y61" s="100"/>
      <c r="Z61" s="100"/>
      <c r="AA61" s="95"/>
      <c r="AB61" s="95"/>
      <c r="AC61" s="139"/>
      <c r="AD61" s="101"/>
      <c r="AE61" s="140"/>
      <c r="AF61" s="87"/>
      <c r="AG61" s="141"/>
      <c r="AH61" s="141"/>
      <c r="AI61" s="87"/>
      <c r="AJ61" s="142"/>
      <c r="AK61" s="141"/>
      <c r="AL61" s="141"/>
      <c r="AM61" s="142"/>
      <c r="AN61" s="141"/>
      <c r="AO61" s="141"/>
      <c r="AP61" s="143"/>
      <c r="AR61" s="87"/>
      <c r="AS61" s="87"/>
      <c r="AT61" s="87"/>
      <c r="AU61" s="142"/>
      <c r="AV61" s="141"/>
      <c r="AW61" s="141"/>
      <c r="AX61" s="142"/>
      <c r="AY61" s="141"/>
      <c r="AZ61" s="141"/>
      <c r="BA61" s="144"/>
    </row>
    <row r="62" customFormat="false" ht="12.75" hidden="false" customHeight="false" outlineLevel="0" collapsed="false">
      <c r="A62" s="93"/>
      <c r="B62" s="94"/>
      <c r="C62" s="95"/>
      <c r="D62" s="137"/>
      <c r="E62" s="95"/>
      <c r="F62" s="137"/>
      <c r="G62" s="95"/>
      <c r="H62" s="96"/>
      <c r="I62" s="96"/>
      <c r="J62" s="97"/>
      <c r="K62" s="97"/>
      <c r="L62" s="95"/>
      <c r="M62" s="97"/>
      <c r="N62" s="95"/>
      <c r="O62" s="98"/>
      <c r="P62" s="95"/>
      <c r="Q62" s="12"/>
      <c r="R62" s="138"/>
      <c r="S62" s="99"/>
      <c r="T62" s="95"/>
      <c r="U62" s="99"/>
      <c r="V62" s="95"/>
      <c r="W62" s="99"/>
      <c r="X62" s="95"/>
      <c r="Y62" s="100"/>
      <c r="Z62" s="100"/>
      <c r="AA62" s="95"/>
      <c r="AB62" s="95"/>
      <c r="AC62" s="139"/>
      <c r="AD62" s="101"/>
      <c r="AE62" s="140"/>
      <c r="AF62" s="87"/>
      <c r="AG62" s="141"/>
      <c r="AH62" s="141"/>
      <c r="AI62" s="87"/>
      <c r="AJ62" s="142"/>
      <c r="AK62" s="141"/>
      <c r="AL62" s="141"/>
      <c r="AM62" s="142"/>
      <c r="AN62" s="141"/>
      <c r="AO62" s="141"/>
      <c r="AP62" s="143"/>
    </row>
    <row r="63" customFormat="false" ht="12.75" hidden="false" customHeight="false" outlineLevel="0" collapsed="false">
      <c r="A63" s="93"/>
      <c r="B63" s="94"/>
      <c r="C63" s="95"/>
      <c r="D63" s="137"/>
      <c r="E63" s="95"/>
      <c r="F63" s="137"/>
      <c r="G63" s="95"/>
      <c r="H63" s="96"/>
      <c r="I63" s="96"/>
      <c r="J63" s="97"/>
      <c r="K63" s="97"/>
      <c r="L63" s="95"/>
      <c r="M63" s="97"/>
      <c r="N63" s="95"/>
      <c r="O63" s="98"/>
      <c r="P63" s="95"/>
      <c r="Q63" s="12"/>
      <c r="R63" s="138"/>
      <c r="S63" s="99"/>
      <c r="T63" s="95"/>
      <c r="U63" s="99"/>
      <c r="V63" s="95"/>
      <c r="W63" s="99"/>
      <c r="X63" s="95"/>
      <c r="Y63" s="100"/>
      <c r="Z63" s="100"/>
      <c r="AA63" s="95"/>
      <c r="AB63" s="95"/>
      <c r="AC63" s="139"/>
      <c r="AD63" s="101"/>
      <c r="AE63" s="140"/>
      <c r="AF63" s="87"/>
      <c r="AG63" s="141"/>
      <c r="AH63" s="141"/>
      <c r="AI63" s="87"/>
      <c r="AJ63" s="142"/>
      <c r="AK63" s="141"/>
      <c r="AL63" s="141"/>
      <c r="AM63" s="142"/>
      <c r="AN63" s="141"/>
      <c r="AO63" s="141"/>
      <c r="AP63" s="143"/>
    </row>
    <row r="64" customFormat="false" ht="12.75" hidden="false" customHeight="false" outlineLevel="0" collapsed="false">
      <c r="A64" s="93"/>
      <c r="B64" s="94"/>
      <c r="C64" s="95"/>
      <c r="D64" s="137"/>
      <c r="E64" s="95"/>
      <c r="F64" s="137"/>
      <c r="G64" s="95"/>
      <c r="H64" s="96"/>
      <c r="I64" s="96"/>
      <c r="J64" s="97"/>
      <c r="K64" s="97"/>
      <c r="L64" s="95"/>
      <c r="M64" s="97"/>
      <c r="N64" s="95"/>
      <c r="O64" s="98"/>
      <c r="P64" s="95"/>
      <c r="Q64" s="12"/>
      <c r="R64" s="138"/>
      <c r="S64" s="99"/>
      <c r="T64" s="95"/>
      <c r="U64" s="99"/>
      <c r="V64" s="95"/>
      <c r="W64" s="99"/>
      <c r="X64" s="95"/>
      <c r="Y64" s="100"/>
      <c r="Z64" s="100"/>
      <c r="AA64" s="95"/>
      <c r="AB64" s="95"/>
      <c r="AC64" s="139"/>
      <c r="AD64" s="145"/>
      <c r="AE64" s="140"/>
      <c r="AF64" s="87"/>
      <c r="AG64" s="141"/>
      <c r="AH64" s="141"/>
      <c r="AI64" s="87"/>
      <c r="AJ64" s="142"/>
      <c r="AK64" s="141"/>
      <c r="AL64" s="141"/>
      <c r="AM64" s="142"/>
      <c r="AN64" s="141"/>
      <c r="AO64" s="141"/>
      <c r="AP64" s="143"/>
    </row>
    <row r="65" customFormat="false" ht="12.75" hidden="false" customHeight="false" outlineLevel="0" collapsed="false">
      <c r="A65" s="93"/>
      <c r="B65" s="94"/>
      <c r="C65" s="95"/>
      <c r="D65" s="137"/>
      <c r="E65" s="95"/>
      <c r="F65" s="137"/>
      <c r="G65" s="95"/>
      <c r="H65" s="96"/>
      <c r="I65" s="96"/>
      <c r="J65" s="97"/>
      <c r="K65" s="97"/>
      <c r="L65" s="95"/>
      <c r="M65" s="97"/>
      <c r="N65" s="95"/>
      <c r="O65" s="98"/>
      <c r="P65" s="95"/>
      <c r="Q65" s="12"/>
      <c r="R65" s="138"/>
      <c r="S65" s="99"/>
      <c r="T65" s="95"/>
      <c r="U65" s="99"/>
      <c r="V65" s="95"/>
      <c r="W65" s="99"/>
      <c r="X65" s="95"/>
      <c r="Y65" s="100"/>
      <c r="Z65" s="100"/>
      <c r="AA65" s="95"/>
      <c r="AB65" s="95"/>
      <c r="AC65" s="139"/>
      <c r="AD65" s="145"/>
      <c r="AE65" s="140"/>
      <c r="AF65" s="87"/>
      <c r="AG65" s="141"/>
      <c r="AH65" s="141"/>
      <c r="AI65" s="87"/>
      <c r="AJ65" s="142"/>
      <c r="AK65" s="141"/>
      <c r="AL65" s="141"/>
      <c r="AM65" s="142"/>
      <c r="AN65" s="141"/>
      <c r="AO65" s="141"/>
      <c r="AP65" s="143"/>
    </row>
    <row r="66" customFormat="false" ht="12.75" hidden="false" customHeight="false" outlineLevel="0" collapsed="false">
      <c r="A66" s="93"/>
      <c r="B66" s="94"/>
      <c r="C66" s="95"/>
      <c r="D66" s="137"/>
      <c r="E66" s="95"/>
      <c r="F66" s="137"/>
      <c r="G66" s="95"/>
      <c r="H66" s="96"/>
      <c r="I66" s="96"/>
      <c r="J66" s="97"/>
      <c r="K66" s="97"/>
      <c r="L66" s="95"/>
      <c r="M66" s="97"/>
      <c r="N66" s="95"/>
      <c r="O66" s="98"/>
      <c r="P66" s="95"/>
      <c r="Q66" s="12"/>
      <c r="R66" s="138"/>
      <c r="S66" s="99"/>
      <c r="T66" s="95"/>
      <c r="U66" s="99"/>
      <c r="V66" s="95"/>
      <c r="W66" s="99"/>
      <c r="X66" s="95"/>
      <c r="Y66" s="100"/>
      <c r="Z66" s="100"/>
      <c r="AA66" s="95"/>
      <c r="AB66" s="95"/>
      <c r="AC66" s="139"/>
      <c r="AD66" s="145"/>
      <c r="AE66" s="140"/>
      <c r="AF66" s="87"/>
      <c r="AG66" s="141"/>
      <c r="AH66" s="141"/>
      <c r="AI66" s="87"/>
      <c r="AJ66" s="142"/>
      <c r="AK66" s="141"/>
      <c r="AL66" s="141"/>
      <c r="AM66" s="142"/>
      <c r="AN66" s="141"/>
      <c r="AO66" s="141"/>
      <c r="AP66" s="143"/>
    </row>
    <row r="67" customFormat="false" ht="12.75" hidden="false" customHeight="false" outlineLevel="0" collapsed="false">
      <c r="A67" s="93"/>
      <c r="B67" s="94"/>
      <c r="C67" s="95"/>
      <c r="D67" s="137"/>
      <c r="E67" s="95"/>
      <c r="F67" s="137"/>
      <c r="G67" s="95"/>
      <c r="H67" s="96"/>
      <c r="I67" s="96"/>
      <c r="J67" s="97"/>
      <c r="K67" s="97"/>
      <c r="L67" s="95"/>
      <c r="M67" s="97"/>
      <c r="N67" s="95"/>
      <c r="O67" s="98"/>
      <c r="P67" s="95"/>
      <c r="Q67" s="12"/>
      <c r="R67" s="138"/>
      <c r="S67" s="99"/>
      <c r="T67" s="95"/>
      <c r="U67" s="99"/>
      <c r="V67" s="95"/>
      <c r="W67" s="99"/>
      <c r="X67" s="95"/>
      <c r="Y67" s="100"/>
      <c r="Z67" s="100"/>
      <c r="AA67" s="95"/>
      <c r="AB67" s="95"/>
      <c r="AC67" s="139"/>
      <c r="AD67" s="145"/>
      <c r="AE67" s="140"/>
      <c r="AF67" s="87"/>
      <c r="AG67" s="141"/>
      <c r="AH67" s="141"/>
      <c r="AI67" s="87"/>
      <c r="AJ67" s="142"/>
      <c r="AK67" s="141"/>
      <c r="AL67" s="141"/>
      <c r="AM67" s="142"/>
      <c r="AN67" s="141"/>
      <c r="AO67" s="141"/>
      <c r="AP67" s="143"/>
    </row>
    <row r="68" customFormat="false" ht="12.75" hidden="false" customHeight="false" outlineLevel="0" collapsed="false">
      <c r="A68" s="93"/>
      <c r="B68" s="94"/>
      <c r="C68" s="95"/>
      <c r="D68" s="137"/>
      <c r="E68" s="95"/>
      <c r="F68" s="137"/>
      <c r="G68" s="95"/>
      <c r="H68" s="96"/>
      <c r="I68" s="96"/>
      <c r="J68" s="97"/>
      <c r="K68" s="97"/>
      <c r="L68" s="95"/>
      <c r="M68" s="97"/>
      <c r="N68" s="95"/>
      <c r="O68" s="98"/>
      <c r="P68" s="95"/>
      <c r="Q68" s="12"/>
      <c r="R68" s="138"/>
      <c r="S68" s="99"/>
      <c r="T68" s="95"/>
      <c r="U68" s="99"/>
      <c r="V68" s="95"/>
      <c r="W68" s="99"/>
      <c r="X68" s="95"/>
      <c r="Y68" s="100"/>
      <c r="Z68" s="100"/>
      <c r="AA68" s="95"/>
      <c r="AB68" s="95"/>
      <c r="AC68" s="139"/>
      <c r="AD68" s="145"/>
      <c r="AE68" s="140"/>
      <c r="AF68" s="87"/>
      <c r="AG68" s="141"/>
      <c r="AH68" s="141"/>
      <c r="AI68" s="87"/>
      <c r="AJ68" s="142"/>
      <c r="AK68" s="141"/>
      <c r="AL68" s="141"/>
      <c r="AM68" s="142"/>
      <c r="AN68" s="141"/>
      <c r="AO68" s="141"/>
      <c r="AP68" s="143"/>
    </row>
    <row r="69" customFormat="false" ht="12.75" hidden="false" customHeight="false" outlineLevel="0" collapsed="false">
      <c r="A69" s="93"/>
      <c r="B69" s="94"/>
      <c r="C69" s="95"/>
      <c r="D69" s="137"/>
      <c r="E69" s="95"/>
      <c r="F69" s="137"/>
      <c r="G69" s="95"/>
      <c r="H69" s="96"/>
      <c r="I69" s="96"/>
      <c r="J69" s="97"/>
      <c r="K69" s="97"/>
      <c r="L69" s="95"/>
      <c r="M69" s="97"/>
      <c r="N69" s="95"/>
      <c r="O69" s="98"/>
      <c r="P69" s="95"/>
      <c r="Q69" s="12"/>
      <c r="R69" s="138"/>
      <c r="S69" s="99"/>
      <c r="T69" s="95"/>
      <c r="U69" s="99"/>
      <c r="V69" s="95"/>
      <c r="W69" s="99"/>
      <c r="X69" s="95"/>
      <c r="Y69" s="100"/>
      <c r="Z69" s="100"/>
      <c r="AA69" s="95"/>
      <c r="AB69" s="95"/>
      <c r="AC69" s="139"/>
      <c r="AD69" s="145"/>
      <c r="AE69" s="140"/>
      <c r="AF69" s="87"/>
      <c r="AG69" s="141"/>
      <c r="AH69" s="141"/>
      <c r="AI69" s="87"/>
      <c r="AJ69" s="142"/>
      <c r="AK69" s="141"/>
      <c r="AL69" s="141"/>
      <c r="AM69" s="142"/>
      <c r="AN69" s="141"/>
      <c r="AO69" s="141"/>
      <c r="AP69" s="143"/>
    </row>
    <row r="70" customFormat="false" ht="12.75" hidden="false" customHeight="false" outlineLevel="0" collapsed="false">
      <c r="A70" s="93"/>
      <c r="B70" s="94"/>
      <c r="C70" s="95"/>
      <c r="D70" s="137"/>
      <c r="E70" s="95"/>
      <c r="F70" s="137"/>
      <c r="G70" s="95"/>
      <c r="H70" s="96"/>
      <c r="I70" s="96"/>
      <c r="J70" s="97"/>
      <c r="K70" s="97"/>
      <c r="L70" s="95"/>
      <c r="M70" s="97"/>
      <c r="N70" s="95"/>
      <c r="O70" s="98"/>
      <c r="P70" s="95"/>
      <c r="Q70" s="12"/>
      <c r="R70" s="138"/>
      <c r="S70" s="99"/>
      <c r="T70" s="95"/>
      <c r="U70" s="99"/>
      <c r="V70" s="95"/>
      <c r="W70" s="99"/>
      <c r="X70" s="95"/>
      <c r="Y70" s="100"/>
      <c r="Z70" s="100"/>
      <c r="AA70" s="95"/>
      <c r="AB70" s="95"/>
      <c r="AC70" s="139"/>
      <c r="AD70" s="145"/>
      <c r="AE70" s="140"/>
      <c r="AF70" s="87"/>
      <c r="AG70" s="141"/>
      <c r="AH70" s="141"/>
      <c r="AI70" s="87"/>
      <c r="AJ70" s="142"/>
      <c r="AK70" s="141"/>
      <c r="AL70" s="141"/>
      <c r="AM70" s="142"/>
      <c r="AN70" s="141"/>
      <c r="AO70" s="141"/>
      <c r="AP70" s="143"/>
    </row>
    <row r="71" customFormat="false" ht="12.75" hidden="false" customHeight="false" outlineLevel="0" collapsed="false">
      <c r="A71" s="146"/>
      <c r="B71" s="147"/>
      <c r="C71" s="137"/>
      <c r="D71" s="137"/>
      <c r="E71" s="137"/>
      <c r="F71" s="137"/>
      <c r="G71" s="137"/>
      <c r="H71" s="96"/>
      <c r="I71" s="96"/>
      <c r="J71" s="148"/>
      <c r="K71" s="97"/>
      <c r="L71" s="95"/>
      <c r="M71" s="97"/>
      <c r="N71" s="95"/>
      <c r="O71" s="98"/>
      <c r="P71" s="137"/>
      <c r="Q71" s="149"/>
      <c r="R71" s="138"/>
      <c r="S71" s="150"/>
      <c r="T71" s="137"/>
      <c r="U71" s="150"/>
      <c r="V71" s="137"/>
      <c r="W71" s="150"/>
      <c r="X71" s="137"/>
      <c r="Y71" s="151"/>
      <c r="Z71" s="100"/>
      <c r="AA71" s="137"/>
      <c r="AB71" s="137"/>
      <c r="AC71" s="139"/>
      <c r="AD71" s="145"/>
      <c r="AE71" s="140"/>
      <c r="AF71" s="87"/>
      <c r="AG71" s="141"/>
      <c r="AH71" s="141"/>
      <c r="AI71" s="87"/>
      <c r="AJ71" s="142"/>
      <c r="AK71" s="141"/>
      <c r="AL71" s="141"/>
      <c r="AM71" s="142"/>
      <c r="AN71" s="141"/>
      <c r="AO71" s="141"/>
      <c r="AP71" s="143"/>
    </row>
    <row r="72" customFormat="false" ht="12.75" hidden="false" customHeight="false" outlineLevel="0" collapsed="false">
      <c r="A72" s="146"/>
      <c r="B72" s="147"/>
      <c r="C72" s="137"/>
      <c r="D72" s="137"/>
      <c r="E72" s="137"/>
      <c r="F72" s="137"/>
      <c r="G72" s="137"/>
      <c r="H72" s="96"/>
      <c r="I72" s="96"/>
      <c r="J72" s="148"/>
      <c r="K72" s="97"/>
      <c r="L72" s="95"/>
      <c r="M72" s="97"/>
      <c r="N72" s="95"/>
      <c r="O72" s="98"/>
      <c r="P72" s="137"/>
      <c r="Q72" s="149"/>
      <c r="R72" s="138"/>
      <c r="S72" s="150"/>
      <c r="T72" s="137"/>
      <c r="U72" s="150"/>
      <c r="V72" s="137"/>
      <c r="W72" s="150"/>
      <c r="X72" s="137"/>
      <c r="Y72" s="151"/>
      <c r="Z72" s="100"/>
      <c r="AA72" s="137"/>
      <c r="AB72" s="137"/>
      <c r="AC72" s="139"/>
      <c r="AD72" s="101"/>
      <c r="AE72" s="140"/>
      <c r="AF72" s="87"/>
      <c r="AG72" s="141"/>
      <c r="AH72" s="141"/>
      <c r="AI72" s="87"/>
      <c r="AJ72" s="142"/>
      <c r="AK72" s="141"/>
      <c r="AL72" s="141"/>
      <c r="AM72" s="142"/>
      <c r="AN72" s="141"/>
      <c r="AO72" s="141"/>
      <c r="AP72" s="143"/>
    </row>
    <row r="73" customFormat="false" ht="12.75" hidden="false" customHeight="false" outlineLevel="0" collapsed="false">
      <c r="A73" s="146"/>
      <c r="B73" s="147"/>
      <c r="C73" s="137"/>
      <c r="D73" s="137"/>
      <c r="E73" s="137"/>
      <c r="F73" s="137"/>
      <c r="G73" s="137"/>
      <c r="H73" s="96"/>
      <c r="I73" s="96"/>
      <c r="J73" s="148"/>
      <c r="K73" s="97"/>
      <c r="L73" s="95"/>
      <c r="M73" s="97"/>
      <c r="N73" s="95"/>
      <c r="O73" s="98"/>
      <c r="P73" s="137"/>
      <c r="Q73" s="149"/>
      <c r="R73" s="138"/>
      <c r="S73" s="150"/>
      <c r="T73" s="137"/>
      <c r="U73" s="150"/>
      <c r="V73" s="137"/>
      <c r="W73" s="150"/>
      <c r="X73" s="137"/>
      <c r="Y73" s="151"/>
      <c r="Z73" s="100"/>
      <c r="AA73" s="137"/>
      <c r="AB73" s="137"/>
      <c r="AC73" s="139"/>
      <c r="AD73" s="101"/>
      <c r="AE73" s="140"/>
      <c r="AF73" s="87"/>
      <c r="AG73" s="141"/>
      <c r="AH73" s="141"/>
      <c r="AI73" s="87"/>
      <c r="AJ73" s="142"/>
      <c r="AK73" s="141"/>
      <c r="AL73" s="141"/>
      <c r="AM73" s="142"/>
      <c r="AN73" s="141"/>
      <c r="AO73" s="141"/>
      <c r="AP73" s="143"/>
    </row>
    <row r="74" customFormat="false" ht="12.75" hidden="false" customHeight="false" outlineLevel="0" collapsed="false">
      <c r="A74" s="146"/>
      <c r="B74" s="147"/>
      <c r="C74" s="137"/>
      <c r="D74" s="137"/>
      <c r="E74" s="137"/>
      <c r="F74" s="137"/>
      <c r="G74" s="137"/>
      <c r="H74" s="96"/>
      <c r="I74" s="96"/>
      <c r="J74" s="148"/>
      <c r="K74" s="97"/>
      <c r="L74" s="95"/>
      <c r="M74" s="97"/>
      <c r="N74" s="95"/>
      <c r="O74" s="98"/>
      <c r="P74" s="137"/>
      <c r="Q74" s="149"/>
      <c r="R74" s="138"/>
      <c r="S74" s="150"/>
      <c r="T74" s="137"/>
      <c r="U74" s="150"/>
      <c r="V74" s="137"/>
      <c r="W74" s="150"/>
      <c r="X74" s="137"/>
      <c r="Y74" s="151"/>
      <c r="Z74" s="100"/>
      <c r="AA74" s="137"/>
      <c r="AB74" s="137"/>
      <c r="AC74" s="139"/>
      <c r="AD74" s="101"/>
      <c r="AE74" s="140"/>
      <c r="AF74" s="87"/>
      <c r="AG74" s="141"/>
      <c r="AH74" s="141"/>
      <c r="AI74" s="87"/>
      <c r="AJ74" s="142"/>
      <c r="AK74" s="141"/>
      <c r="AL74" s="141"/>
      <c r="AM74" s="142"/>
      <c r="AN74" s="141"/>
      <c r="AO74" s="141"/>
      <c r="AP74" s="143"/>
    </row>
    <row r="75" customFormat="false" ht="12.75" hidden="false" customHeight="false" outlineLevel="0" collapsed="false">
      <c r="A75" s="146"/>
      <c r="B75" s="147"/>
      <c r="C75" s="137"/>
      <c r="D75" s="137"/>
      <c r="E75" s="137"/>
      <c r="F75" s="137"/>
      <c r="G75" s="137"/>
      <c r="H75" s="96"/>
      <c r="I75" s="96"/>
      <c r="J75" s="148"/>
      <c r="K75" s="97"/>
      <c r="L75" s="95"/>
      <c r="M75" s="97"/>
      <c r="N75" s="95"/>
      <c r="O75" s="98"/>
      <c r="P75" s="137"/>
      <c r="Q75" s="149"/>
      <c r="R75" s="138"/>
      <c r="S75" s="150"/>
      <c r="T75" s="137"/>
      <c r="U75" s="150"/>
      <c r="V75" s="137"/>
      <c r="W75" s="150"/>
      <c r="X75" s="137"/>
      <c r="Y75" s="151"/>
      <c r="Z75" s="100"/>
      <c r="AA75" s="137"/>
      <c r="AB75" s="137"/>
      <c r="AC75" s="139"/>
      <c r="AD75" s="101"/>
      <c r="AE75" s="140"/>
      <c r="AF75" s="87"/>
      <c r="AG75" s="141"/>
      <c r="AH75" s="141"/>
      <c r="AI75" s="87"/>
      <c r="AJ75" s="142"/>
      <c r="AK75" s="141"/>
      <c r="AL75" s="141"/>
      <c r="AM75" s="142"/>
      <c r="AN75" s="141"/>
      <c r="AO75" s="141"/>
      <c r="AP75" s="143"/>
    </row>
    <row r="76" customFormat="false" ht="12.75" hidden="false" customHeight="false" outlineLevel="0" collapsed="false">
      <c r="A76" s="146"/>
      <c r="B76" s="147"/>
      <c r="C76" s="137"/>
      <c r="D76" s="137"/>
      <c r="E76" s="137"/>
      <c r="F76" s="137"/>
      <c r="G76" s="137"/>
      <c r="H76" s="96"/>
      <c r="I76" s="96"/>
      <c r="J76" s="148"/>
      <c r="K76" s="97"/>
      <c r="L76" s="95"/>
      <c r="M76" s="97"/>
      <c r="N76" s="95"/>
      <c r="O76" s="98"/>
      <c r="P76" s="137"/>
      <c r="Q76" s="149"/>
      <c r="R76" s="138"/>
      <c r="S76" s="150"/>
      <c r="T76" s="137"/>
      <c r="U76" s="150"/>
      <c r="V76" s="137"/>
      <c r="W76" s="150"/>
      <c r="X76" s="137"/>
      <c r="Y76" s="151"/>
      <c r="Z76" s="100"/>
      <c r="AA76" s="137"/>
      <c r="AB76" s="137"/>
      <c r="AC76" s="139"/>
      <c r="AD76" s="101"/>
      <c r="AE76" s="140"/>
      <c r="AF76" s="87"/>
      <c r="AG76" s="141"/>
      <c r="AH76" s="141"/>
      <c r="AI76" s="87"/>
      <c r="AJ76" s="142"/>
      <c r="AK76" s="141"/>
      <c r="AL76" s="141"/>
      <c r="AM76" s="142"/>
      <c r="AN76" s="141"/>
      <c r="AO76" s="141"/>
      <c r="AP76" s="143"/>
    </row>
    <row r="77" customFormat="false" ht="12.75" hidden="false" customHeight="false" outlineLevel="0" collapsed="false">
      <c r="A77" s="93"/>
      <c r="B77" s="94"/>
      <c r="C77" s="152"/>
      <c r="D77" s="137"/>
      <c r="E77" s="152"/>
      <c r="F77" s="137"/>
      <c r="G77" s="152"/>
      <c r="H77" s="96"/>
      <c r="I77" s="96"/>
      <c r="J77" s="97"/>
      <c r="K77" s="97"/>
      <c r="L77" s="95"/>
      <c r="M77" s="97"/>
      <c r="N77" s="95"/>
      <c r="O77" s="98"/>
      <c r="P77" s="152"/>
      <c r="Q77" s="12"/>
      <c r="R77" s="138"/>
      <c r="S77" s="99"/>
      <c r="T77" s="152"/>
      <c r="U77" s="99"/>
      <c r="V77" s="152"/>
      <c r="W77" s="99"/>
      <c r="X77" s="152"/>
      <c r="Y77" s="100"/>
      <c r="Z77" s="100"/>
      <c r="AA77" s="152"/>
      <c r="AB77" s="152"/>
      <c r="AC77" s="139"/>
      <c r="AD77" s="101"/>
      <c r="AE77" s="140"/>
      <c r="AF77" s="87"/>
      <c r="AG77" s="141"/>
      <c r="AH77" s="141"/>
      <c r="AI77" s="87"/>
      <c r="AJ77" s="142"/>
      <c r="AK77" s="141"/>
      <c r="AL77" s="141"/>
      <c r="AM77" s="142"/>
      <c r="AN77" s="141"/>
      <c r="AO77" s="141"/>
      <c r="AP77" s="143"/>
    </row>
    <row r="78" customFormat="false" ht="12.75" hidden="false" customHeight="false" outlineLevel="0" collapsed="false">
      <c r="A78" s="146"/>
      <c r="B78" s="147"/>
      <c r="C78" s="137"/>
      <c r="D78" s="137"/>
      <c r="E78" s="137"/>
      <c r="F78" s="137"/>
      <c r="G78" s="137"/>
      <c r="H78" s="96"/>
      <c r="I78" s="96"/>
      <c r="J78" s="148"/>
      <c r="K78" s="97"/>
      <c r="L78" s="95"/>
      <c r="M78" s="97"/>
      <c r="N78" s="95"/>
      <c r="O78" s="98"/>
      <c r="P78" s="137"/>
      <c r="Q78" s="149"/>
      <c r="R78" s="138"/>
      <c r="S78" s="150"/>
      <c r="T78" s="137"/>
      <c r="U78" s="150"/>
      <c r="V78" s="137"/>
      <c r="W78" s="150"/>
      <c r="X78" s="137"/>
      <c r="Y78" s="151"/>
      <c r="Z78" s="100"/>
      <c r="AA78" s="137"/>
      <c r="AB78" s="137"/>
      <c r="AC78" s="139"/>
      <c r="AD78" s="101"/>
      <c r="AE78" s="140"/>
      <c r="AF78" s="87"/>
      <c r="AG78" s="141"/>
      <c r="AH78" s="141"/>
      <c r="AI78" s="87"/>
      <c r="AJ78" s="142"/>
      <c r="AK78" s="141"/>
      <c r="AL78" s="141"/>
      <c r="AM78" s="142"/>
      <c r="AN78" s="141"/>
      <c r="AO78" s="141"/>
      <c r="AP78" s="143"/>
    </row>
    <row r="79" customFormat="false" ht="12.75" hidden="false" customHeight="false" outlineLevel="0" collapsed="false">
      <c r="A79" s="146"/>
      <c r="B79" s="147"/>
      <c r="C79" s="137"/>
      <c r="D79" s="137"/>
      <c r="E79" s="137"/>
      <c r="F79" s="137"/>
      <c r="G79" s="137"/>
      <c r="H79" s="96"/>
      <c r="I79" s="96"/>
      <c r="J79" s="148"/>
      <c r="K79" s="97"/>
      <c r="L79" s="95"/>
      <c r="M79" s="97"/>
      <c r="N79" s="95"/>
      <c r="O79" s="98"/>
      <c r="P79" s="137"/>
      <c r="Q79" s="149"/>
      <c r="R79" s="138"/>
      <c r="S79" s="150"/>
      <c r="T79" s="137"/>
      <c r="U79" s="150"/>
      <c r="V79" s="137"/>
      <c r="W79" s="150"/>
      <c r="X79" s="137"/>
      <c r="Y79" s="151"/>
      <c r="Z79" s="100"/>
      <c r="AA79" s="137"/>
      <c r="AB79" s="137"/>
      <c r="AC79" s="139"/>
      <c r="AD79" s="101"/>
      <c r="AE79" s="140"/>
      <c r="AF79" s="87"/>
      <c r="AG79" s="141"/>
      <c r="AH79" s="141"/>
      <c r="AI79" s="87"/>
      <c r="AJ79" s="142"/>
      <c r="AK79" s="141"/>
      <c r="AL79" s="141"/>
      <c r="AM79" s="142"/>
      <c r="AN79" s="141"/>
      <c r="AO79" s="141"/>
      <c r="AP79" s="143"/>
    </row>
    <row r="80" customFormat="false" ht="12.75" hidden="false" customHeight="false" outlineLevel="0" collapsed="false">
      <c r="A80" s="146"/>
      <c r="B80" s="147"/>
      <c r="C80" s="137"/>
      <c r="D80" s="137"/>
      <c r="E80" s="137"/>
      <c r="F80" s="137"/>
      <c r="G80" s="137"/>
      <c r="H80" s="96"/>
      <c r="I80" s="96"/>
      <c r="J80" s="148"/>
      <c r="K80" s="97"/>
      <c r="L80" s="95"/>
      <c r="M80" s="97"/>
      <c r="N80" s="95"/>
      <c r="O80" s="98"/>
      <c r="P80" s="137"/>
      <c r="Q80" s="149"/>
      <c r="R80" s="138"/>
      <c r="S80" s="150"/>
      <c r="T80" s="137"/>
      <c r="U80" s="150"/>
      <c r="V80" s="137"/>
      <c r="W80" s="150"/>
      <c r="X80" s="137"/>
      <c r="Y80" s="151"/>
      <c r="Z80" s="100"/>
      <c r="AA80" s="137"/>
      <c r="AB80" s="137"/>
      <c r="AC80" s="139"/>
      <c r="AD80" s="101"/>
      <c r="AE80" s="140"/>
      <c r="AF80" s="87"/>
      <c r="AG80" s="141"/>
      <c r="AH80" s="141"/>
      <c r="AI80" s="87"/>
      <c r="AJ80" s="142"/>
      <c r="AK80" s="141"/>
      <c r="AL80" s="141"/>
      <c r="AM80" s="142"/>
      <c r="AN80" s="141"/>
      <c r="AO80" s="141"/>
      <c r="AP80" s="143"/>
    </row>
    <row r="81" customFormat="false" ht="12.75" hidden="false" customHeight="false" outlineLevel="0" collapsed="false">
      <c r="A81" s="146"/>
      <c r="B81" s="147"/>
      <c r="C81" s="137"/>
      <c r="D81" s="137"/>
      <c r="E81" s="137"/>
      <c r="F81" s="137"/>
      <c r="G81" s="137"/>
      <c r="H81" s="96"/>
      <c r="I81" s="96"/>
      <c r="J81" s="148"/>
      <c r="K81" s="97"/>
      <c r="L81" s="95"/>
      <c r="M81" s="97"/>
      <c r="N81" s="95"/>
      <c r="O81" s="98"/>
      <c r="P81" s="137"/>
      <c r="Q81" s="149"/>
      <c r="R81" s="138"/>
      <c r="S81" s="150"/>
      <c r="T81" s="137"/>
      <c r="U81" s="150"/>
      <c r="V81" s="137"/>
      <c r="W81" s="150"/>
      <c r="X81" s="137"/>
      <c r="Y81" s="151"/>
      <c r="Z81" s="100"/>
      <c r="AA81" s="137"/>
      <c r="AB81" s="137"/>
      <c r="AC81" s="139"/>
      <c r="AD81" s="101"/>
      <c r="AE81" s="140"/>
      <c r="AF81" s="87"/>
      <c r="AG81" s="141"/>
      <c r="AH81" s="141"/>
      <c r="AI81" s="87"/>
      <c r="AJ81" s="142"/>
      <c r="AK81" s="141"/>
      <c r="AL81" s="141"/>
      <c r="AM81" s="142"/>
      <c r="AN81" s="141"/>
      <c r="AO81" s="141"/>
      <c r="AP81" s="143"/>
    </row>
    <row r="82" customFormat="false" ht="12.75" hidden="false" customHeight="false" outlineLevel="0" collapsed="false">
      <c r="A82" s="146"/>
      <c r="B82" s="147"/>
      <c r="C82" s="137"/>
      <c r="D82" s="137"/>
      <c r="E82" s="137"/>
      <c r="F82" s="137"/>
      <c r="G82" s="137"/>
      <c r="H82" s="96"/>
      <c r="I82" s="96"/>
      <c r="J82" s="148"/>
      <c r="K82" s="97"/>
      <c r="L82" s="95"/>
      <c r="M82" s="97"/>
      <c r="N82" s="95"/>
      <c r="O82" s="98"/>
      <c r="P82" s="137"/>
      <c r="Q82" s="149"/>
      <c r="R82" s="138"/>
      <c r="S82" s="150"/>
      <c r="T82" s="137"/>
      <c r="U82" s="150"/>
      <c r="V82" s="137"/>
      <c r="W82" s="150"/>
      <c r="X82" s="137"/>
      <c r="Y82" s="151"/>
      <c r="Z82" s="100"/>
      <c r="AA82" s="137"/>
      <c r="AB82" s="137"/>
      <c r="AC82" s="139"/>
      <c r="AD82" s="101"/>
      <c r="AE82" s="140"/>
      <c r="AF82" s="87"/>
      <c r="AG82" s="141"/>
      <c r="AH82" s="141"/>
      <c r="AI82" s="87"/>
      <c r="AJ82" s="142"/>
      <c r="AK82" s="141"/>
      <c r="AL82" s="141"/>
      <c r="AM82" s="142"/>
      <c r="AN82" s="141"/>
      <c r="AO82" s="141"/>
      <c r="AP82" s="143"/>
    </row>
    <row r="83" customFormat="false" ht="12.75" hidden="false" customHeight="false" outlineLevel="0" collapsed="false">
      <c r="A83" s="146"/>
      <c r="B83" s="147"/>
      <c r="C83" s="137"/>
      <c r="D83" s="137"/>
      <c r="E83" s="137"/>
      <c r="F83" s="137"/>
      <c r="G83" s="137"/>
      <c r="H83" s="96"/>
      <c r="I83" s="96"/>
      <c r="J83" s="148"/>
      <c r="K83" s="97"/>
      <c r="L83" s="95"/>
      <c r="M83" s="97"/>
      <c r="N83" s="95"/>
      <c r="O83" s="98"/>
      <c r="P83" s="137"/>
      <c r="Q83" s="149"/>
      <c r="R83" s="138"/>
      <c r="S83" s="150"/>
      <c r="T83" s="137"/>
      <c r="U83" s="150"/>
      <c r="V83" s="137"/>
      <c r="W83" s="150"/>
      <c r="X83" s="137"/>
      <c r="Y83" s="151"/>
      <c r="Z83" s="100"/>
      <c r="AA83" s="137"/>
      <c r="AB83" s="137"/>
      <c r="AC83" s="139"/>
      <c r="AD83" s="101"/>
      <c r="AE83" s="140"/>
      <c r="AF83" s="87"/>
      <c r="AG83" s="141"/>
      <c r="AH83" s="141"/>
      <c r="AI83" s="87"/>
      <c r="AJ83" s="142"/>
      <c r="AK83" s="141"/>
      <c r="AL83" s="141"/>
      <c r="AM83" s="142"/>
      <c r="AN83" s="141"/>
      <c r="AO83" s="141"/>
      <c r="AP83" s="143"/>
    </row>
    <row r="84" customFormat="false" ht="12.75" hidden="false" customHeight="false" outlineLevel="0" collapsed="false">
      <c r="A84" s="146"/>
      <c r="B84" s="147"/>
      <c r="C84" s="137"/>
      <c r="D84" s="137"/>
      <c r="E84" s="137"/>
      <c r="F84" s="137"/>
      <c r="G84" s="137"/>
      <c r="H84" s="96"/>
      <c r="I84" s="96"/>
      <c r="J84" s="148"/>
      <c r="K84" s="97"/>
      <c r="L84" s="95"/>
      <c r="M84" s="97"/>
      <c r="N84" s="95"/>
      <c r="O84" s="98"/>
      <c r="P84" s="137"/>
      <c r="Q84" s="149"/>
      <c r="R84" s="138"/>
      <c r="S84" s="150"/>
      <c r="T84" s="137"/>
      <c r="U84" s="150"/>
      <c r="V84" s="137"/>
      <c r="W84" s="150"/>
      <c r="X84" s="137"/>
      <c r="Y84" s="151"/>
      <c r="Z84" s="100"/>
      <c r="AA84" s="137"/>
      <c r="AB84" s="137"/>
      <c r="AC84" s="139"/>
      <c r="AD84" s="101"/>
      <c r="AE84" s="140"/>
      <c r="AF84" s="87"/>
      <c r="AG84" s="141"/>
      <c r="AH84" s="141"/>
      <c r="AI84" s="87"/>
      <c r="AJ84" s="142"/>
      <c r="AK84" s="141"/>
      <c r="AL84" s="141"/>
      <c r="AM84" s="142"/>
      <c r="AN84" s="141"/>
      <c r="AO84" s="141"/>
      <c r="AP84" s="143"/>
    </row>
    <row r="85" customFormat="false" ht="12.75" hidden="false" customHeight="false" outlineLevel="0" collapsed="false">
      <c r="A85" s="146"/>
      <c r="B85" s="147"/>
      <c r="C85" s="137"/>
      <c r="D85" s="137"/>
      <c r="E85" s="137"/>
      <c r="F85" s="137"/>
      <c r="G85" s="137"/>
      <c r="H85" s="96"/>
      <c r="I85" s="96"/>
      <c r="J85" s="148"/>
      <c r="K85" s="97"/>
      <c r="L85" s="95"/>
      <c r="M85" s="97"/>
      <c r="N85" s="95"/>
      <c r="O85" s="98"/>
      <c r="P85" s="137"/>
      <c r="Q85" s="149"/>
      <c r="R85" s="138"/>
      <c r="S85" s="150"/>
      <c r="T85" s="137"/>
      <c r="U85" s="150"/>
      <c r="V85" s="137"/>
      <c r="W85" s="150"/>
      <c r="X85" s="137"/>
      <c r="Y85" s="151"/>
      <c r="Z85" s="100"/>
      <c r="AA85" s="137"/>
      <c r="AB85" s="137"/>
      <c r="AC85" s="139"/>
      <c r="AD85" s="101"/>
      <c r="AE85" s="140"/>
      <c r="AF85" s="87"/>
      <c r="AG85" s="141"/>
      <c r="AH85" s="141"/>
      <c r="AI85" s="87"/>
      <c r="AJ85" s="142"/>
      <c r="AK85" s="141"/>
      <c r="AL85" s="141"/>
      <c r="AM85" s="142"/>
      <c r="AN85" s="141"/>
      <c r="AO85" s="141"/>
      <c r="AP85" s="143"/>
    </row>
    <row r="86" customFormat="false" ht="12.75" hidden="false" customHeight="false" outlineLevel="0" collapsed="false">
      <c r="A86" s="146"/>
      <c r="B86" s="147"/>
      <c r="C86" s="137"/>
      <c r="D86" s="137"/>
      <c r="E86" s="137"/>
      <c r="F86" s="137"/>
      <c r="G86" s="137"/>
      <c r="H86" s="96"/>
      <c r="I86" s="96"/>
      <c r="J86" s="148"/>
      <c r="K86" s="97"/>
      <c r="L86" s="95"/>
      <c r="M86" s="97"/>
      <c r="N86" s="95"/>
      <c r="O86" s="98"/>
      <c r="P86" s="137"/>
      <c r="Q86" s="149"/>
      <c r="R86" s="138"/>
      <c r="S86" s="150"/>
      <c r="T86" s="137"/>
      <c r="U86" s="150"/>
      <c r="V86" s="137"/>
      <c r="W86" s="150"/>
      <c r="X86" s="137"/>
      <c r="Y86" s="151"/>
      <c r="Z86" s="100"/>
      <c r="AA86" s="137"/>
      <c r="AB86" s="137"/>
      <c r="AC86" s="139"/>
      <c r="AD86" s="101"/>
      <c r="AE86" s="140"/>
      <c r="AF86" s="87"/>
      <c r="AG86" s="141"/>
      <c r="AH86" s="141"/>
      <c r="AI86" s="87"/>
      <c r="AJ86" s="142"/>
      <c r="AK86" s="141"/>
      <c r="AL86" s="141"/>
      <c r="AM86" s="142"/>
      <c r="AN86" s="141"/>
      <c r="AO86" s="141"/>
      <c r="AP86" s="143"/>
    </row>
    <row r="87" customFormat="false" ht="12.75" hidden="false" customHeight="false" outlineLevel="0" collapsed="false">
      <c r="A87" s="146"/>
      <c r="B87" s="147"/>
      <c r="C87" s="137"/>
      <c r="D87" s="137"/>
      <c r="E87" s="137"/>
      <c r="F87" s="137"/>
      <c r="G87" s="137"/>
      <c r="H87" s="96"/>
      <c r="I87" s="96"/>
      <c r="J87" s="148"/>
      <c r="K87" s="97"/>
      <c r="L87" s="95"/>
      <c r="M87" s="97"/>
      <c r="N87" s="95"/>
      <c r="O87" s="98"/>
      <c r="P87" s="137"/>
      <c r="Q87" s="149"/>
      <c r="R87" s="138"/>
      <c r="S87" s="150"/>
      <c r="T87" s="137"/>
      <c r="U87" s="150"/>
      <c r="V87" s="137"/>
      <c r="W87" s="150"/>
      <c r="X87" s="137"/>
      <c r="Y87" s="151"/>
      <c r="Z87" s="100"/>
      <c r="AA87" s="137"/>
      <c r="AB87" s="137"/>
      <c r="AC87" s="139"/>
      <c r="AD87" s="101"/>
      <c r="AE87" s="140"/>
      <c r="AF87" s="87"/>
      <c r="AG87" s="141"/>
      <c r="AH87" s="141"/>
      <c r="AI87" s="87"/>
      <c r="AJ87" s="142"/>
      <c r="AK87" s="141"/>
      <c r="AL87" s="141"/>
      <c r="AM87" s="142"/>
      <c r="AN87" s="141"/>
      <c r="AO87" s="141"/>
      <c r="AP87" s="143"/>
    </row>
    <row r="88" customFormat="false" ht="12.75" hidden="false" customHeight="false" outlineLevel="0" collapsed="false">
      <c r="A88" s="146"/>
      <c r="B88" s="147"/>
      <c r="C88" s="137"/>
      <c r="D88" s="137"/>
      <c r="E88" s="137"/>
      <c r="F88" s="137"/>
      <c r="G88" s="137"/>
      <c r="H88" s="96"/>
      <c r="I88" s="96"/>
      <c r="J88" s="148"/>
      <c r="K88" s="97"/>
      <c r="L88" s="95"/>
      <c r="M88" s="97"/>
      <c r="N88" s="95"/>
      <c r="O88" s="98"/>
      <c r="P88" s="137"/>
      <c r="Q88" s="149"/>
      <c r="R88" s="138"/>
      <c r="S88" s="150"/>
      <c r="T88" s="137"/>
      <c r="U88" s="150"/>
      <c r="V88" s="137"/>
      <c r="W88" s="150"/>
      <c r="X88" s="137"/>
      <c r="Y88" s="151"/>
      <c r="Z88" s="100"/>
      <c r="AA88" s="137"/>
      <c r="AB88" s="137"/>
      <c r="AC88" s="139"/>
      <c r="AD88" s="101"/>
      <c r="AE88" s="140"/>
      <c r="AF88" s="87"/>
      <c r="AG88" s="141"/>
      <c r="AH88" s="141"/>
      <c r="AI88" s="87"/>
      <c r="AJ88" s="142"/>
      <c r="AK88" s="141"/>
      <c r="AL88" s="141"/>
      <c r="AM88" s="142"/>
      <c r="AN88" s="141"/>
      <c r="AO88" s="141"/>
      <c r="AP88" s="143"/>
    </row>
    <row r="89" customFormat="false" ht="12.75" hidden="false" customHeight="false" outlineLevel="0" collapsed="false">
      <c r="A89" s="146"/>
      <c r="B89" s="147"/>
      <c r="C89" s="137"/>
      <c r="D89" s="137"/>
      <c r="E89" s="137"/>
      <c r="F89" s="137"/>
      <c r="G89" s="137"/>
      <c r="H89" s="96"/>
      <c r="I89" s="96"/>
      <c r="J89" s="148"/>
      <c r="K89" s="97"/>
      <c r="L89" s="95"/>
      <c r="M89" s="97"/>
      <c r="N89" s="95"/>
      <c r="O89" s="98"/>
      <c r="P89" s="137"/>
      <c r="Q89" s="149"/>
      <c r="R89" s="138"/>
      <c r="S89" s="150"/>
      <c r="T89" s="137"/>
      <c r="U89" s="150"/>
      <c r="V89" s="137"/>
      <c r="W89" s="150"/>
      <c r="X89" s="137"/>
      <c r="Y89" s="151"/>
      <c r="Z89" s="100"/>
      <c r="AA89" s="137"/>
      <c r="AB89" s="137"/>
      <c r="AC89" s="139"/>
      <c r="AD89" s="101"/>
      <c r="AE89" s="140"/>
      <c r="AF89" s="87"/>
      <c r="AG89" s="141"/>
      <c r="AH89" s="141"/>
      <c r="AI89" s="87"/>
      <c r="AJ89" s="142"/>
      <c r="AK89" s="141"/>
      <c r="AL89" s="141"/>
      <c r="AM89" s="142"/>
      <c r="AN89" s="141"/>
      <c r="AO89" s="141"/>
      <c r="AP89" s="143"/>
    </row>
    <row r="90" customFormat="false" ht="12.75" hidden="false" customHeight="false" outlineLevel="0" collapsed="false">
      <c r="A90" s="146"/>
      <c r="B90" s="147"/>
      <c r="C90" s="137"/>
      <c r="D90" s="137"/>
      <c r="E90" s="137"/>
      <c r="F90" s="137"/>
      <c r="G90" s="137"/>
      <c r="H90" s="96"/>
      <c r="I90" s="96"/>
      <c r="J90" s="148"/>
      <c r="K90" s="97"/>
      <c r="L90" s="95"/>
      <c r="M90" s="97"/>
      <c r="N90" s="95"/>
      <c r="O90" s="98"/>
      <c r="P90" s="137"/>
      <c r="Q90" s="149"/>
      <c r="R90" s="138"/>
      <c r="S90" s="150"/>
      <c r="T90" s="137"/>
      <c r="U90" s="150"/>
      <c r="V90" s="137"/>
      <c r="W90" s="150"/>
      <c r="X90" s="137"/>
      <c r="Y90" s="151"/>
      <c r="Z90" s="100"/>
      <c r="AA90" s="137"/>
      <c r="AB90" s="137"/>
      <c r="AC90" s="139"/>
      <c r="AD90" s="101"/>
      <c r="AE90" s="140"/>
      <c r="AF90" s="87"/>
      <c r="AG90" s="141"/>
      <c r="AH90" s="141"/>
      <c r="AI90" s="87"/>
      <c r="AJ90" s="142"/>
      <c r="AK90" s="141"/>
      <c r="AL90" s="141"/>
      <c r="AM90" s="142"/>
      <c r="AN90" s="141"/>
      <c r="AO90" s="141"/>
      <c r="AP90" s="143"/>
    </row>
    <row r="91" customFormat="false" ht="12.75" hidden="false" customHeight="false" outlineLevel="0" collapsed="false">
      <c r="A91" s="146"/>
      <c r="B91" s="147"/>
      <c r="C91" s="137"/>
      <c r="D91" s="137"/>
      <c r="E91" s="137"/>
      <c r="F91" s="137"/>
      <c r="G91" s="137"/>
      <c r="H91" s="96"/>
      <c r="I91" s="96"/>
      <c r="J91" s="148"/>
      <c r="K91" s="97"/>
      <c r="L91" s="95"/>
      <c r="M91" s="97"/>
      <c r="N91" s="95"/>
      <c r="O91" s="98"/>
      <c r="P91" s="137"/>
      <c r="Q91" s="149"/>
      <c r="R91" s="138"/>
      <c r="S91" s="150"/>
      <c r="T91" s="137"/>
      <c r="U91" s="150"/>
      <c r="V91" s="137"/>
      <c r="W91" s="150"/>
      <c r="X91" s="137"/>
      <c r="Y91" s="151"/>
      <c r="Z91" s="100"/>
      <c r="AA91" s="137"/>
      <c r="AB91" s="137"/>
      <c r="AC91" s="139"/>
      <c r="AD91" s="101"/>
      <c r="AE91" s="140"/>
      <c r="AF91" s="87"/>
      <c r="AG91" s="141"/>
      <c r="AH91" s="141"/>
      <c r="AI91" s="87"/>
      <c r="AJ91" s="142"/>
      <c r="AK91" s="141"/>
      <c r="AL91" s="141"/>
      <c r="AM91" s="142"/>
      <c r="AN91" s="141"/>
      <c r="AO91" s="141"/>
      <c r="AP91" s="143"/>
    </row>
    <row r="92" customFormat="false" ht="12.75" hidden="false" customHeight="false" outlineLevel="0" collapsed="false">
      <c r="A92" s="146"/>
      <c r="B92" s="147"/>
      <c r="C92" s="137"/>
      <c r="D92" s="137"/>
      <c r="E92" s="137"/>
      <c r="F92" s="137"/>
      <c r="G92" s="137"/>
      <c r="H92" s="96"/>
      <c r="I92" s="96"/>
      <c r="J92" s="148"/>
      <c r="K92" s="97"/>
      <c r="L92" s="95"/>
      <c r="M92" s="97"/>
      <c r="N92" s="95"/>
      <c r="O92" s="98"/>
      <c r="P92" s="137"/>
      <c r="Q92" s="149"/>
      <c r="R92" s="138"/>
      <c r="S92" s="150"/>
      <c r="T92" s="137"/>
      <c r="U92" s="150"/>
      <c r="V92" s="137"/>
      <c r="W92" s="150"/>
      <c r="X92" s="137"/>
      <c r="Y92" s="151"/>
      <c r="Z92" s="100"/>
      <c r="AA92" s="137"/>
      <c r="AB92" s="137"/>
      <c r="AC92" s="139"/>
      <c r="AD92" s="101"/>
      <c r="AE92" s="140"/>
      <c r="AF92" s="87"/>
      <c r="AG92" s="141"/>
      <c r="AH92" s="141"/>
      <c r="AI92" s="87"/>
      <c r="AJ92" s="142"/>
      <c r="AK92" s="141"/>
      <c r="AL92" s="141"/>
      <c r="AM92" s="142"/>
      <c r="AN92" s="141"/>
      <c r="AO92" s="141"/>
      <c r="AP92" s="143"/>
    </row>
    <row r="93" customFormat="false" ht="12.75" hidden="false" customHeight="false" outlineLevel="0" collapsed="false">
      <c r="A93" s="146"/>
      <c r="B93" s="147"/>
      <c r="C93" s="137"/>
      <c r="D93" s="137"/>
      <c r="E93" s="137"/>
      <c r="F93" s="137"/>
      <c r="G93" s="137"/>
      <c r="H93" s="96"/>
      <c r="I93" s="96"/>
      <c r="J93" s="148"/>
      <c r="K93" s="97"/>
      <c r="L93" s="95"/>
      <c r="M93" s="97"/>
      <c r="N93" s="95"/>
      <c r="O93" s="98"/>
      <c r="P93" s="137"/>
      <c r="Q93" s="149"/>
      <c r="R93" s="138"/>
      <c r="S93" s="150"/>
      <c r="T93" s="137"/>
      <c r="U93" s="150"/>
      <c r="V93" s="137"/>
      <c r="W93" s="150"/>
      <c r="X93" s="137"/>
      <c r="Y93" s="151"/>
      <c r="Z93" s="100"/>
      <c r="AA93" s="137"/>
      <c r="AB93" s="137"/>
      <c r="AC93" s="139"/>
      <c r="AD93" s="101"/>
      <c r="AE93" s="140"/>
      <c r="AF93" s="87"/>
      <c r="AG93" s="141"/>
      <c r="AH93" s="141"/>
      <c r="AI93" s="87"/>
      <c r="AJ93" s="142"/>
      <c r="AK93" s="141"/>
      <c r="AL93" s="141"/>
      <c r="AM93" s="142"/>
      <c r="AN93" s="141"/>
      <c r="AO93" s="141"/>
      <c r="AP93" s="143"/>
    </row>
    <row r="94" customFormat="false" ht="12.75" hidden="false" customHeight="false" outlineLevel="0" collapsed="false">
      <c r="A94" s="146"/>
      <c r="B94" s="147"/>
      <c r="C94" s="137"/>
      <c r="D94" s="137"/>
      <c r="E94" s="137"/>
      <c r="F94" s="137"/>
      <c r="G94" s="137"/>
      <c r="H94" s="96"/>
      <c r="I94" s="96"/>
      <c r="J94" s="148"/>
      <c r="K94" s="97"/>
      <c r="L94" s="95"/>
      <c r="M94" s="97"/>
      <c r="N94" s="95"/>
      <c r="O94" s="98"/>
      <c r="P94" s="137"/>
      <c r="Q94" s="149"/>
      <c r="R94" s="138"/>
      <c r="S94" s="150"/>
      <c r="T94" s="137"/>
      <c r="U94" s="150"/>
      <c r="V94" s="137"/>
      <c r="W94" s="150"/>
      <c r="X94" s="137"/>
      <c r="Y94" s="151"/>
      <c r="Z94" s="100"/>
      <c r="AA94" s="137"/>
      <c r="AB94" s="137"/>
      <c r="AC94" s="139"/>
      <c r="AD94" s="101"/>
      <c r="AE94" s="140"/>
      <c r="AF94" s="87"/>
      <c r="AG94" s="141"/>
      <c r="AH94" s="141"/>
      <c r="AI94" s="87"/>
      <c r="AJ94" s="142"/>
      <c r="AK94" s="141"/>
      <c r="AL94" s="141"/>
      <c r="AM94" s="142"/>
      <c r="AN94" s="141"/>
      <c r="AO94" s="141"/>
      <c r="AP94" s="143"/>
    </row>
    <row r="95" customFormat="false" ht="12.75" hidden="false" customHeight="false" outlineLevel="0" collapsed="false">
      <c r="A95" s="146"/>
      <c r="B95" s="147"/>
      <c r="C95" s="137"/>
      <c r="D95" s="137"/>
      <c r="E95" s="137"/>
      <c r="F95" s="137"/>
      <c r="G95" s="137"/>
      <c r="H95" s="96"/>
      <c r="I95" s="96"/>
      <c r="J95" s="148"/>
      <c r="K95" s="97"/>
      <c r="L95" s="95"/>
      <c r="M95" s="97"/>
      <c r="N95" s="95"/>
      <c r="O95" s="98"/>
      <c r="P95" s="137"/>
      <c r="Q95" s="149"/>
      <c r="R95" s="138"/>
      <c r="S95" s="150"/>
      <c r="T95" s="137"/>
      <c r="U95" s="150"/>
      <c r="V95" s="137"/>
      <c r="W95" s="150"/>
      <c r="X95" s="137"/>
      <c r="Y95" s="151"/>
      <c r="Z95" s="100"/>
      <c r="AA95" s="137"/>
      <c r="AB95" s="137"/>
      <c r="AC95" s="139"/>
      <c r="AD95" s="101"/>
      <c r="AE95" s="140"/>
      <c r="AF95" s="87"/>
      <c r="AG95" s="141"/>
      <c r="AH95" s="141"/>
      <c r="AI95" s="87"/>
      <c r="AJ95" s="142"/>
      <c r="AK95" s="141"/>
      <c r="AL95" s="141"/>
      <c r="AM95" s="142"/>
      <c r="AN95" s="141"/>
      <c r="AO95" s="141"/>
      <c r="AP95" s="143"/>
    </row>
    <row r="96" customFormat="false" ht="12.75" hidden="false" customHeight="false" outlineLevel="0" collapsed="false">
      <c r="A96" s="146"/>
      <c r="B96" s="147"/>
      <c r="C96" s="137"/>
      <c r="D96" s="137"/>
      <c r="E96" s="137"/>
      <c r="F96" s="137"/>
      <c r="G96" s="137"/>
      <c r="H96" s="96"/>
      <c r="I96" s="96"/>
      <c r="J96" s="148"/>
      <c r="K96" s="97"/>
      <c r="L96" s="95"/>
      <c r="M96" s="97"/>
      <c r="N96" s="95"/>
      <c r="O96" s="98"/>
      <c r="P96" s="137"/>
      <c r="Q96" s="149"/>
      <c r="R96" s="138"/>
      <c r="S96" s="150"/>
      <c r="T96" s="137"/>
      <c r="U96" s="150"/>
      <c r="V96" s="137"/>
      <c r="W96" s="150"/>
      <c r="X96" s="137"/>
      <c r="Y96" s="151"/>
      <c r="Z96" s="100"/>
      <c r="AA96" s="137"/>
      <c r="AB96" s="137"/>
      <c r="AC96" s="139"/>
      <c r="AD96" s="101"/>
      <c r="AE96" s="140"/>
      <c r="AF96" s="87"/>
      <c r="AG96" s="141"/>
      <c r="AH96" s="141"/>
      <c r="AI96" s="87"/>
      <c r="AJ96" s="142"/>
      <c r="AK96" s="141"/>
      <c r="AL96" s="141"/>
      <c r="AM96" s="142"/>
      <c r="AN96" s="141"/>
      <c r="AO96" s="141"/>
      <c r="AP96" s="143"/>
    </row>
    <row r="97" customFormat="false" ht="12.75" hidden="false" customHeight="false" outlineLevel="0" collapsed="false">
      <c r="A97" s="146"/>
      <c r="B97" s="147"/>
      <c r="C97" s="137"/>
      <c r="D97" s="137"/>
      <c r="E97" s="137"/>
      <c r="F97" s="137"/>
      <c r="G97" s="137"/>
      <c r="H97" s="96"/>
      <c r="I97" s="96"/>
      <c r="J97" s="148"/>
      <c r="K97" s="97"/>
      <c r="L97" s="95"/>
      <c r="M97" s="97"/>
      <c r="N97" s="95"/>
      <c r="O97" s="98"/>
      <c r="P97" s="137"/>
      <c r="Q97" s="149"/>
      <c r="R97" s="138"/>
      <c r="S97" s="150"/>
      <c r="T97" s="137"/>
      <c r="U97" s="150"/>
      <c r="V97" s="137"/>
      <c r="W97" s="150"/>
      <c r="X97" s="137"/>
      <c r="Y97" s="151"/>
      <c r="Z97" s="100"/>
      <c r="AA97" s="137"/>
      <c r="AB97" s="137"/>
      <c r="AC97" s="139"/>
      <c r="AD97" s="101"/>
      <c r="AE97" s="140"/>
      <c r="AF97" s="87"/>
      <c r="AG97" s="141"/>
      <c r="AH97" s="141"/>
      <c r="AI97" s="87"/>
      <c r="AJ97" s="142"/>
      <c r="AK97" s="141"/>
      <c r="AL97" s="141"/>
      <c r="AM97" s="142"/>
      <c r="AN97" s="141"/>
      <c r="AO97" s="141"/>
      <c r="AP97" s="143"/>
    </row>
    <row r="98" customFormat="false" ht="12.75" hidden="false" customHeight="false" outlineLevel="0" collapsed="false">
      <c r="A98" s="146"/>
      <c r="B98" s="147"/>
      <c r="C98" s="137"/>
      <c r="D98" s="137"/>
      <c r="E98" s="137"/>
      <c r="F98" s="137"/>
      <c r="G98" s="137"/>
      <c r="H98" s="96"/>
      <c r="I98" s="96"/>
      <c r="J98" s="148"/>
      <c r="K98" s="97"/>
      <c r="L98" s="95"/>
      <c r="M98" s="97"/>
      <c r="N98" s="95"/>
      <c r="O98" s="98"/>
      <c r="P98" s="137"/>
      <c r="Q98" s="149"/>
      <c r="R98" s="138"/>
      <c r="S98" s="150"/>
      <c r="T98" s="137"/>
      <c r="U98" s="150"/>
      <c r="V98" s="137"/>
      <c r="W98" s="150"/>
      <c r="X98" s="137"/>
      <c r="Y98" s="151"/>
      <c r="Z98" s="100"/>
      <c r="AA98" s="137"/>
      <c r="AB98" s="137"/>
      <c r="AC98" s="139"/>
      <c r="AD98" s="101"/>
      <c r="AE98" s="140"/>
      <c r="AF98" s="87"/>
      <c r="AG98" s="141"/>
      <c r="AH98" s="141"/>
      <c r="AI98" s="87"/>
      <c r="AJ98" s="142"/>
      <c r="AK98" s="141"/>
      <c r="AL98" s="141"/>
      <c r="AM98" s="142"/>
      <c r="AN98" s="141"/>
      <c r="AO98" s="141"/>
      <c r="AP98" s="143"/>
    </row>
    <row r="99" customFormat="false" ht="12.75" hidden="false" customHeight="false" outlineLevel="0" collapsed="false">
      <c r="A99" s="146"/>
      <c r="B99" s="147"/>
      <c r="C99" s="137"/>
      <c r="D99" s="137"/>
      <c r="E99" s="137"/>
      <c r="F99" s="137"/>
      <c r="G99" s="137"/>
      <c r="H99" s="96"/>
      <c r="I99" s="96"/>
      <c r="J99" s="148"/>
      <c r="K99" s="97"/>
      <c r="L99" s="95"/>
      <c r="M99" s="97"/>
      <c r="N99" s="95"/>
      <c r="O99" s="98"/>
      <c r="P99" s="137"/>
      <c r="Q99" s="149"/>
      <c r="R99" s="138"/>
      <c r="S99" s="150"/>
      <c r="T99" s="137"/>
      <c r="U99" s="150"/>
      <c r="V99" s="137"/>
      <c r="W99" s="150"/>
      <c r="X99" s="137"/>
      <c r="Y99" s="151"/>
      <c r="Z99" s="100"/>
      <c r="AA99" s="137"/>
      <c r="AB99" s="137"/>
      <c r="AC99" s="139"/>
      <c r="AD99" s="101"/>
      <c r="AE99" s="140"/>
      <c r="AF99" s="87"/>
      <c r="AG99" s="141"/>
      <c r="AH99" s="141"/>
      <c r="AI99" s="87"/>
      <c r="AJ99" s="142"/>
      <c r="AK99" s="141"/>
      <c r="AL99" s="141"/>
      <c r="AM99" s="142"/>
      <c r="AN99" s="141"/>
      <c r="AO99" s="141"/>
      <c r="AP99" s="143"/>
    </row>
    <row r="100" customFormat="false" ht="12.75" hidden="false" customHeight="false" outlineLevel="0" collapsed="false">
      <c r="A100" s="146"/>
      <c r="B100" s="147"/>
      <c r="C100" s="137"/>
      <c r="D100" s="137"/>
      <c r="E100" s="137"/>
      <c r="F100" s="137"/>
      <c r="G100" s="137"/>
      <c r="H100" s="96"/>
      <c r="I100" s="96"/>
      <c r="J100" s="148"/>
      <c r="K100" s="97"/>
      <c r="L100" s="95"/>
      <c r="M100" s="97"/>
      <c r="N100" s="95"/>
      <c r="O100" s="98"/>
      <c r="P100" s="137"/>
      <c r="Q100" s="149"/>
      <c r="R100" s="138"/>
      <c r="S100" s="150"/>
      <c r="T100" s="137"/>
      <c r="U100" s="150"/>
      <c r="V100" s="137"/>
      <c r="W100" s="150"/>
      <c r="X100" s="137"/>
      <c r="Y100" s="151"/>
      <c r="Z100" s="100"/>
      <c r="AA100" s="137"/>
      <c r="AB100" s="137"/>
      <c r="AC100" s="139"/>
      <c r="AD100" s="101"/>
      <c r="AE100" s="140"/>
      <c r="AF100" s="87"/>
      <c r="AG100" s="141"/>
      <c r="AH100" s="141"/>
      <c r="AI100" s="87"/>
      <c r="AJ100" s="142"/>
      <c r="AK100" s="141"/>
      <c r="AL100" s="141"/>
      <c r="AM100" s="142"/>
      <c r="AN100" s="141"/>
      <c r="AO100" s="141"/>
      <c r="AP100" s="143"/>
    </row>
    <row r="101" customFormat="false" ht="12.75" hidden="false" customHeight="false" outlineLevel="0" collapsed="false">
      <c r="A101" s="146"/>
      <c r="B101" s="147"/>
      <c r="C101" s="137"/>
      <c r="D101" s="137"/>
      <c r="E101" s="137"/>
      <c r="F101" s="137"/>
      <c r="G101" s="137"/>
      <c r="H101" s="96"/>
      <c r="I101" s="96"/>
      <c r="J101" s="148"/>
      <c r="K101" s="97"/>
      <c r="L101" s="95"/>
      <c r="M101" s="97"/>
      <c r="N101" s="95"/>
      <c r="O101" s="98"/>
      <c r="P101" s="137"/>
      <c r="Q101" s="149"/>
      <c r="R101" s="138"/>
      <c r="S101" s="150"/>
      <c r="T101" s="137"/>
      <c r="U101" s="150"/>
      <c r="V101" s="137"/>
      <c r="W101" s="150"/>
      <c r="X101" s="137"/>
      <c r="Y101" s="151"/>
      <c r="Z101" s="100"/>
      <c r="AA101" s="137"/>
      <c r="AB101" s="137"/>
      <c r="AC101" s="139"/>
      <c r="AD101" s="8"/>
      <c r="AE101" s="140"/>
      <c r="AF101" s="87"/>
      <c r="AG101" s="141"/>
      <c r="AH101" s="141"/>
      <c r="AI101" s="87"/>
      <c r="AJ101" s="142"/>
      <c r="AK101" s="141"/>
      <c r="AL101" s="141"/>
      <c r="AM101" s="142"/>
      <c r="AN101" s="141"/>
      <c r="AO101" s="141"/>
      <c r="AP101" s="143"/>
    </row>
    <row r="102" customFormat="false" ht="12.75" hidden="false" customHeight="false" outlineLevel="0" collapsed="false">
      <c r="A102" s="146"/>
      <c r="B102" s="147"/>
      <c r="C102" s="137"/>
      <c r="D102" s="137"/>
      <c r="E102" s="137"/>
      <c r="F102" s="137"/>
      <c r="G102" s="137"/>
      <c r="H102" s="96"/>
      <c r="I102" s="96"/>
      <c r="J102" s="148"/>
      <c r="K102" s="97"/>
      <c r="L102" s="95"/>
      <c r="M102" s="97"/>
      <c r="N102" s="95"/>
      <c r="O102" s="98"/>
      <c r="P102" s="137"/>
      <c r="Q102" s="149"/>
      <c r="R102" s="138"/>
      <c r="S102" s="150"/>
      <c r="T102" s="137"/>
      <c r="U102" s="150"/>
      <c r="V102" s="137"/>
      <c r="W102" s="150"/>
      <c r="X102" s="137"/>
      <c r="Y102" s="151"/>
      <c r="Z102" s="100"/>
      <c r="AA102" s="137"/>
      <c r="AB102" s="137"/>
      <c r="AC102" s="139"/>
      <c r="AD102" s="8"/>
      <c r="AE102" s="140"/>
      <c r="AF102" s="87"/>
      <c r="AG102" s="141"/>
      <c r="AH102" s="141"/>
      <c r="AI102" s="87"/>
      <c r="AJ102" s="142"/>
      <c r="AK102" s="141"/>
      <c r="AL102" s="141"/>
      <c r="AM102" s="142"/>
      <c r="AN102" s="141"/>
      <c r="AO102" s="141"/>
      <c r="AP102" s="143"/>
    </row>
    <row r="103" customFormat="false" ht="12.75" hidden="false" customHeight="false" outlineLevel="0" collapsed="false">
      <c r="A103" s="146"/>
      <c r="B103" s="147"/>
      <c r="C103" s="137"/>
      <c r="D103" s="137"/>
      <c r="E103" s="137"/>
      <c r="F103" s="137"/>
      <c r="G103" s="137"/>
      <c r="H103" s="96"/>
      <c r="I103" s="96"/>
      <c r="J103" s="148"/>
      <c r="K103" s="97"/>
      <c r="L103" s="95"/>
      <c r="M103" s="97"/>
      <c r="N103" s="95"/>
      <c r="O103" s="98"/>
      <c r="P103" s="137"/>
      <c r="Q103" s="149"/>
      <c r="R103" s="138"/>
      <c r="S103" s="150"/>
      <c r="T103" s="137"/>
      <c r="U103" s="150"/>
      <c r="V103" s="137"/>
      <c r="W103" s="150"/>
      <c r="X103" s="137"/>
      <c r="Y103" s="151"/>
      <c r="Z103" s="100"/>
      <c r="AA103" s="137"/>
      <c r="AB103" s="137"/>
      <c r="AC103" s="139"/>
      <c r="AD103" s="8"/>
      <c r="AE103" s="140"/>
      <c r="AF103" s="87"/>
      <c r="AG103" s="141"/>
      <c r="AH103" s="141"/>
      <c r="AI103" s="87"/>
      <c r="AJ103" s="142"/>
      <c r="AK103" s="141"/>
      <c r="AL103" s="141"/>
      <c r="AM103" s="142"/>
      <c r="AN103" s="141"/>
      <c r="AO103" s="141"/>
      <c r="AP103" s="143"/>
    </row>
    <row r="104" customFormat="false" ht="12.75" hidden="false" customHeight="false" outlineLevel="0" collapsed="false">
      <c r="A104" s="146"/>
      <c r="B104" s="147"/>
      <c r="C104" s="137"/>
      <c r="D104" s="137"/>
      <c r="E104" s="137"/>
      <c r="F104" s="137"/>
      <c r="G104" s="137"/>
      <c r="H104" s="96"/>
      <c r="I104" s="96"/>
      <c r="J104" s="148"/>
      <c r="K104" s="97"/>
      <c r="L104" s="95"/>
      <c r="M104" s="97"/>
      <c r="N104" s="95"/>
      <c r="O104" s="98"/>
      <c r="P104" s="137"/>
      <c r="Q104" s="149"/>
      <c r="R104" s="138"/>
      <c r="S104" s="150"/>
      <c r="T104" s="137"/>
      <c r="U104" s="150"/>
      <c r="V104" s="137"/>
      <c r="W104" s="150"/>
      <c r="X104" s="137"/>
      <c r="Y104" s="151"/>
      <c r="Z104" s="100"/>
      <c r="AA104" s="137"/>
      <c r="AB104" s="137"/>
      <c r="AC104" s="139"/>
      <c r="AD104" s="8"/>
      <c r="AE104" s="140"/>
      <c r="AF104" s="87"/>
      <c r="AG104" s="141"/>
      <c r="AH104" s="141"/>
      <c r="AI104" s="87"/>
      <c r="AJ104" s="142"/>
      <c r="AK104" s="141"/>
      <c r="AL104" s="141"/>
      <c r="AM104" s="142"/>
      <c r="AN104" s="141"/>
      <c r="AO104" s="141"/>
      <c r="AP104" s="143"/>
    </row>
    <row r="105" customFormat="false" ht="12.75" hidden="false" customHeight="false" outlineLevel="0" collapsed="false">
      <c r="A105" s="146"/>
      <c r="B105" s="147"/>
      <c r="C105" s="137"/>
      <c r="D105" s="137"/>
      <c r="E105" s="137"/>
      <c r="F105" s="137"/>
      <c r="G105" s="137"/>
      <c r="H105" s="96"/>
      <c r="I105" s="96"/>
      <c r="J105" s="148"/>
      <c r="K105" s="97"/>
      <c r="L105" s="95"/>
      <c r="M105" s="97"/>
      <c r="N105" s="95"/>
      <c r="O105" s="98"/>
      <c r="P105" s="137"/>
      <c r="Q105" s="149"/>
      <c r="R105" s="138"/>
      <c r="S105" s="150"/>
      <c r="T105" s="137"/>
      <c r="U105" s="150"/>
      <c r="V105" s="137"/>
      <c r="W105" s="150"/>
      <c r="X105" s="137"/>
      <c r="Y105" s="151"/>
      <c r="Z105" s="100"/>
      <c r="AA105" s="137"/>
      <c r="AB105" s="137"/>
      <c r="AC105" s="139"/>
      <c r="AD105" s="8"/>
      <c r="AE105" s="140"/>
      <c r="AF105" s="87"/>
      <c r="AG105" s="141"/>
      <c r="AH105" s="141"/>
      <c r="AI105" s="87"/>
      <c r="AJ105" s="142"/>
      <c r="AK105" s="141"/>
      <c r="AL105" s="141"/>
      <c r="AM105" s="142"/>
      <c r="AN105" s="141"/>
      <c r="AO105" s="141"/>
      <c r="AP105" s="143"/>
    </row>
    <row r="106" customFormat="false" ht="12.75" hidden="false" customHeight="false" outlineLevel="0" collapsed="false">
      <c r="A106" s="146"/>
      <c r="B106" s="147"/>
      <c r="C106" s="137"/>
      <c r="D106" s="137"/>
      <c r="E106" s="137"/>
      <c r="F106" s="137"/>
      <c r="G106" s="137"/>
      <c r="H106" s="96"/>
      <c r="I106" s="96"/>
      <c r="J106" s="148"/>
      <c r="K106" s="97"/>
      <c r="L106" s="95"/>
      <c r="M106" s="97"/>
      <c r="N106" s="95"/>
      <c r="O106" s="98"/>
      <c r="P106" s="137"/>
      <c r="Q106" s="149"/>
      <c r="R106" s="138"/>
      <c r="S106" s="150"/>
      <c r="T106" s="137"/>
      <c r="U106" s="150"/>
      <c r="V106" s="137"/>
      <c r="W106" s="150"/>
      <c r="X106" s="137"/>
      <c r="Y106" s="151"/>
      <c r="Z106" s="100"/>
      <c r="AA106" s="137"/>
      <c r="AB106" s="137"/>
      <c r="AC106" s="139"/>
      <c r="AD106" s="8"/>
      <c r="AE106" s="140"/>
      <c r="AF106" s="87"/>
      <c r="AG106" s="141"/>
      <c r="AH106" s="141"/>
      <c r="AI106" s="87"/>
      <c r="AJ106" s="142"/>
      <c r="AK106" s="141"/>
      <c r="AL106" s="141"/>
      <c r="AM106" s="142"/>
      <c r="AN106" s="141"/>
      <c r="AO106" s="141"/>
      <c r="AP106" s="143"/>
    </row>
    <row r="107" customFormat="false" ht="12.75" hidden="false" customHeight="false" outlineLevel="0" collapsed="false">
      <c r="A107" s="146"/>
      <c r="B107" s="147"/>
      <c r="C107" s="137"/>
      <c r="D107" s="137"/>
      <c r="E107" s="137"/>
      <c r="F107" s="137"/>
      <c r="G107" s="137"/>
      <c r="H107" s="96"/>
      <c r="I107" s="96"/>
      <c r="J107" s="148"/>
      <c r="K107" s="97"/>
      <c r="L107" s="95"/>
      <c r="M107" s="97"/>
      <c r="N107" s="95"/>
      <c r="O107" s="98"/>
      <c r="P107" s="137"/>
      <c r="Q107" s="149"/>
      <c r="R107" s="138"/>
      <c r="S107" s="150"/>
      <c r="T107" s="137"/>
      <c r="U107" s="150"/>
      <c r="V107" s="137"/>
      <c r="W107" s="150"/>
      <c r="X107" s="137"/>
      <c r="Y107" s="151"/>
      <c r="Z107" s="100"/>
      <c r="AA107" s="137"/>
      <c r="AB107" s="137"/>
      <c r="AC107" s="139"/>
      <c r="AD107" s="8"/>
      <c r="AE107" s="140"/>
      <c r="AF107" s="87"/>
      <c r="AG107" s="141"/>
      <c r="AH107" s="141"/>
      <c r="AI107" s="87"/>
      <c r="AJ107" s="142"/>
      <c r="AK107" s="141"/>
      <c r="AL107" s="141"/>
      <c r="AM107" s="142"/>
      <c r="AN107" s="141"/>
      <c r="AO107" s="141"/>
      <c r="AP107" s="143"/>
    </row>
    <row r="108" customFormat="false" ht="12.75" hidden="false" customHeight="false" outlineLevel="0" collapsed="false">
      <c r="A108" s="146"/>
      <c r="B108" s="147"/>
      <c r="C108" s="137"/>
      <c r="D108" s="137"/>
      <c r="E108" s="137"/>
      <c r="F108" s="137"/>
      <c r="G108" s="137"/>
      <c r="H108" s="96"/>
      <c r="I108" s="96"/>
      <c r="J108" s="148"/>
      <c r="K108" s="97"/>
      <c r="L108" s="95"/>
      <c r="M108" s="97"/>
      <c r="N108" s="95"/>
      <c r="O108" s="98"/>
      <c r="P108" s="137"/>
      <c r="Q108" s="149"/>
      <c r="R108" s="138"/>
      <c r="S108" s="150"/>
      <c r="T108" s="137"/>
      <c r="U108" s="150"/>
      <c r="V108" s="137"/>
      <c r="W108" s="150"/>
      <c r="X108" s="137"/>
      <c r="Y108" s="151"/>
      <c r="Z108" s="100"/>
      <c r="AA108" s="137"/>
      <c r="AB108" s="137"/>
      <c r="AC108" s="139"/>
      <c r="AD108" s="8"/>
      <c r="AE108" s="140"/>
      <c r="AF108" s="87"/>
      <c r="AG108" s="141"/>
      <c r="AH108" s="141"/>
      <c r="AI108" s="87"/>
      <c r="AJ108" s="142"/>
      <c r="AK108" s="141"/>
      <c r="AL108" s="141"/>
      <c r="AM108" s="142"/>
      <c r="AN108" s="141"/>
      <c r="AO108" s="141"/>
      <c r="AP108" s="143"/>
    </row>
    <row r="109" customFormat="false" ht="12.75" hidden="false" customHeight="false" outlineLevel="0" collapsed="false">
      <c r="A109" s="146"/>
      <c r="B109" s="147"/>
      <c r="C109" s="137"/>
      <c r="D109" s="137"/>
      <c r="E109" s="137"/>
      <c r="F109" s="137"/>
      <c r="G109" s="137"/>
      <c r="H109" s="96"/>
      <c r="I109" s="96"/>
      <c r="J109" s="148"/>
      <c r="K109" s="97"/>
      <c r="L109" s="95"/>
      <c r="M109" s="97"/>
      <c r="N109" s="95"/>
      <c r="O109" s="98"/>
      <c r="P109" s="137"/>
      <c r="Q109" s="149"/>
      <c r="R109" s="138"/>
      <c r="S109" s="150"/>
      <c r="T109" s="137"/>
      <c r="U109" s="150"/>
      <c r="V109" s="137"/>
      <c r="W109" s="150"/>
      <c r="X109" s="137"/>
      <c r="Y109" s="151"/>
      <c r="Z109" s="100"/>
      <c r="AA109" s="137"/>
      <c r="AB109" s="137"/>
      <c r="AC109" s="139"/>
      <c r="AD109" s="8"/>
      <c r="AE109" s="140"/>
      <c r="AF109" s="87"/>
      <c r="AG109" s="141"/>
      <c r="AH109" s="141"/>
      <c r="AI109" s="87"/>
      <c r="AJ109" s="142"/>
      <c r="AK109" s="141"/>
      <c r="AL109" s="141"/>
      <c r="AM109" s="142"/>
      <c r="AN109" s="141"/>
      <c r="AO109" s="141"/>
      <c r="AP109" s="143"/>
    </row>
    <row r="110" customFormat="false" ht="12.75" hidden="false" customHeight="false" outlineLevel="0" collapsed="false">
      <c r="A110" s="146"/>
      <c r="B110" s="147"/>
      <c r="C110" s="137"/>
      <c r="D110" s="137"/>
      <c r="E110" s="137"/>
      <c r="F110" s="137"/>
      <c r="G110" s="137"/>
      <c r="H110" s="96"/>
      <c r="I110" s="96"/>
      <c r="J110" s="148"/>
      <c r="K110" s="97"/>
      <c r="L110" s="95"/>
      <c r="M110" s="97"/>
      <c r="N110" s="95"/>
      <c r="O110" s="98"/>
      <c r="P110" s="137"/>
      <c r="Q110" s="149"/>
      <c r="R110" s="138"/>
      <c r="S110" s="150"/>
      <c r="T110" s="137"/>
      <c r="U110" s="150"/>
      <c r="V110" s="137"/>
      <c r="W110" s="150"/>
      <c r="X110" s="137"/>
      <c r="Y110" s="151"/>
      <c r="Z110" s="100"/>
      <c r="AA110" s="137"/>
      <c r="AB110" s="137"/>
      <c r="AC110" s="139"/>
      <c r="AD110" s="8"/>
      <c r="AE110" s="140"/>
      <c r="AF110" s="87"/>
      <c r="AG110" s="141"/>
      <c r="AH110" s="141"/>
      <c r="AI110" s="87"/>
      <c r="AJ110" s="142"/>
      <c r="AK110" s="141"/>
      <c r="AL110" s="141"/>
      <c r="AM110" s="142"/>
      <c r="AN110" s="141"/>
      <c r="AO110" s="141"/>
      <c r="AP110" s="143"/>
    </row>
    <row r="111" customFormat="false" ht="12.75" hidden="false" customHeight="false" outlineLevel="0" collapsed="false">
      <c r="A111" s="146"/>
      <c r="B111" s="147"/>
      <c r="C111" s="137"/>
      <c r="D111" s="137"/>
      <c r="E111" s="137"/>
      <c r="F111" s="137"/>
      <c r="G111" s="137"/>
      <c r="H111" s="96"/>
      <c r="I111" s="96"/>
      <c r="J111" s="148"/>
      <c r="K111" s="97"/>
      <c r="L111" s="95"/>
      <c r="M111" s="97"/>
      <c r="N111" s="95"/>
      <c r="O111" s="98"/>
      <c r="P111" s="137"/>
      <c r="Q111" s="149"/>
      <c r="R111" s="138"/>
      <c r="S111" s="150"/>
      <c r="T111" s="137"/>
      <c r="U111" s="150"/>
      <c r="V111" s="137"/>
      <c r="W111" s="150"/>
      <c r="X111" s="137"/>
      <c r="Y111" s="151"/>
      <c r="Z111" s="100"/>
      <c r="AA111" s="137"/>
      <c r="AB111" s="137"/>
      <c r="AC111" s="139"/>
      <c r="AD111" s="8"/>
      <c r="AE111" s="140"/>
      <c r="AF111" s="87"/>
      <c r="AG111" s="141"/>
      <c r="AH111" s="141"/>
      <c r="AI111" s="87"/>
      <c r="AJ111" s="142"/>
      <c r="AK111" s="141"/>
      <c r="AL111" s="141"/>
      <c r="AM111" s="142"/>
      <c r="AN111" s="141"/>
      <c r="AO111" s="141"/>
      <c r="AP111" s="143"/>
    </row>
    <row r="112" customFormat="false" ht="12.75" hidden="false" customHeight="false" outlineLevel="0" collapsed="false">
      <c r="A112" s="146"/>
      <c r="B112" s="147"/>
      <c r="C112" s="137"/>
      <c r="D112" s="137"/>
      <c r="E112" s="137"/>
      <c r="F112" s="137"/>
      <c r="G112" s="137"/>
      <c r="H112" s="96"/>
      <c r="I112" s="96"/>
      <c r="J112" s="148"/>
      <c r="K112" s="97"/>
      <c r="L112" s="95"/>
      <c r="M112" s="97"/>
      <c r="N112" s="95"/>
      <c r="O112" s="98"/>
      <c r="P112" s="137"/>
      <c r="Q112" s="149"/>
      <c r="R112" s="138"/>
      <c r="S112" s="150"/>
      <c r="T112" s="137"/>
      <c r="U112" s="150"/>
      <c r="V112" s="137"/>
      <c r="W112" s="150"/>
      <c r="X112" s="137"/>
      <c r="Y112" s="151"/>
      <c r="Z112" s="100"/>
      <c r="AA112" s="137"/>
      <c r="AB112" s="137"/>
      <c r="AC112" s="139"/>
      <c r="AD112" s="8"/>
      <c r="AE112" s="140"/>
      <c r="AF112" s="87"/>
      <c r="AG112" s="141"/>
      <c r="AH112" s="141"/>
      <c r="AI112" s="87"/>
      <c r="AJ112" s="142"/>
      <c r="AK112" s="141"/>
      <c r="AL112" s="141"/>
      <c r="AM112" s="142"/>
      <c r="AN112" s="141"/>
      <c r="AO112" s="141"/>
      <c r="AP112" s="143"/>
    </row>
    <row r="113" customFormat="false" ht="12.75" hidden="false" customHeight="false" outlineLevel="0" collapsed="false">
      <c r="A113" s="112"/>
      <c r="H113" s="113"/>
      <c r="I113" s="113"/>
      <c r="L113" s="95"/>
      <c r="N113" s="95"/>
      <c r="AC113" s="92"/>
      <c r="AD113" s="8"/>
      <c r="AE113" s="140"/>
      <c r="AF113" s="87"/>
      <c r="AG113" s="141"/>
      <c r="AH113" s="141"/>
      <c r="AI113" s="87"/>
      <c r="AJ113" s="142"/>
      <c r="AK113" s="141"/>
      <c r="AL113" s="141"/>
      <c r="AM113" s="142"/>
      <c r="AN113" s="141"/>
      <c r="AO113" s="141"/>
      <c r="AP113" s="143"/>
    </row>
    <row r="114" customFormat="false" ht="12.75" hidden="false" customHeight="false" outlineLevel="0" collapsed="false">
      <c r="A114" s="112"/>
      <c r="H114" s="113"/>
      <c r="I114" s="113"/>
      <c r="L114" s="95"/>
      <c r="N114" s="95"/>
      <c r="AC114" s="92"/>
      <c r="AD114" s="8"/>
      <c r="AE114" s="140"/>
      <c r="AF114" s="87"/>
      <c r="AG114" s="141"/>
      <c r="AH114" s="141"/>
      <c r="AI114" s="87"/>
      <c r="AJ114" s="142"/>
      <c r="AK114" s="141"/>
      <c r="AL114" s="141"/>
      <c r="AM114" s="142"/>
      <c r="AN114" s="141"/>
      <c r="AO114" s="141"/>
      <c r="AP114" s="143"/>
    </row>
    <row r="115" customFormat="false" ht="12.75" hidden="false" customHeight="false" outlineLevel="0" collapsed="false">
      <c r="A115" s="112"/>
      <c r="H115" s="113"/>
      <c r="I115" s="113"/>
      <c r="L115" s="95"/>
      <c r="N115" s="95"/>
      <c r="AC115" s="92"/>
      <c r="AD115" s="8"/>
      <c r="AE115" s="140"/>
      <c r="AF115" s="87"/>
      <c r="AG115" s="141"/>
      <c r="AH115" s="141"/>
      <c r="AI115" s="87"/>
      <c r="AJ115" s="142"/>
      <c r="AK115" s="141"/>
      <c r="AL115" s="141"/>
      <c r="AM115" s="142"/>
      <c r="AN115" s="141"/>
      <c r="AO115" s="141"/>
      <c r="AP115" s="143"/>
    </row>
    <row r="116" customFormat="false" ht="12.75" hidden="false" customHeight="false" outlineLevel="0" collapsed="false">
      <c r="A116" s="112"/>
      <c r="H116" s="113"/>
      <c r="I116" s="113"/>
      <c r="L116" s="95"/>
      <c r="N116" s="95"/>
      <c r="AC116" s="92"/>
      <c r="AD116" s="8"/>
      <c r="AE116" s="140"/>
      <c r="AF116" s="87"/>
      <c r="AG116" s="141"/>
      <c r="AH116" s="141"/>
      <c r="AI116" s="87"/>
      <c r="AJ116" s="142"/>
      <c r="AK116" s="141"/>
      <c r="AL116" s="141"/>
      <c r="AM116" s="142"/>
      <c r="AN116" s="141"/>
      <c r="AO116" s="141"/>
      <c r="AP116" s="143"/>
    </row>
    <row r="117" customFormat="false" ht="12.75" hidden="false" customHeight="false" outlineLevel="0" collapsed="false">
      <c r="A117" s="112"/>
      <c r="H117" s="113"/>
      <c r="I117" s="113"/>
      <c r="L117" s="95"/>
      <c r="N117" s="95"/>
      <c r="AC117" s="92"/>
      <c r="AD117" s="8"/>
      <c r="AE117" s="140"/>
      <c r="AF117" s="87"/>
      <c r="AG117" s="141"/>
      <c r="AH117" s="141"/>
      <c r="AI117" s="87"/>
      <c r="AJ117" s="142"/>
      <c r="AK117" s="141"/>
      <c r="AL117" s="141"/>
      <c r="AM117" s="142"/>
      <c r="AN117" s="141"/>
      <c r="AO117" s="141"/>
      <c r="AP117" s="143"/>
    </row>
    <row r="118" customFormat="false" ht="12.75" hidden="false" customHeight="false" outlineLevel="0" collapsed="false">
      <c r="A118" s="112"/>
      <c r="H118" s="113"/>
      <c r="I118" s="113"/>
      <c r="L118" s="95"/>
      <c r="N118" s="95"/>
      <c r="AC118" s="92"/>
      <c r="AD118" s="8"/>
      <c r="AE118" s="140"/>
      <c r="AF118" s="87"/>
      <c r="AG118" s="141"/>
      <c r="AH118" s="141"/>
      <c r="AI118" s="87"/>
      <c r="AJ118" s="142"/>
      <c r="AK118" s="141"/>
      <c r="AL118" s="141"/>
      <c r="AM118" s="142"/>
      <c r="AN118" s="141"/>
      <c r="AO118" s="141"/>
      <c r="AP118" s="143"/>
    </row>
    <row r="119" customFormat="false" ht="12.75" hidden="false" customHeight="false" outlineLevel="0" collapsed="false">
      <c r="A119" s="112"/>
      <c r="H119" s="113"/>
      <c r="I119" s="113"/>
      <c r="L119" s="95"/>
      <c r="N119" s="95"/>
      <c r="AC119" s="92"/>
      <c r="AD119" s="8"/>
      <c r="AE119" s="140"/>
      <c r="AF119" s="87"/>
      <c r="AG119" s="141"/>
      <c r="AH119" s="141"/>
      <c r="AI119" s="87"/>
      <c r="AJ119" s="142"/>
      <c r="AK119" s="141"/>
      <c r="AL119" s="141"/>
      <c r="AM119" s="142"/>
      <c r="AN119" s="141"/>
      <c r="AO119" s="141"/>
      <c r="AP119" s="143"/>
    </row>
    <row r="120" customFormat="false" ht="12.75" hidden="false" customHeight="false" outlineLevel="0" collapsed="false">
      <c r="A120" s="112"/>
      <c r="H120" s="113"/>
      <c r="I120" s="113"/>
      <c r="L120" s="95"/>
      <c r="N120" s="95"/>
      <c r="AC120" s="92"/>
      <c r="AD120" s="8"/>
      <c r="AE120" s="140"/>
      <c r="AF120" s="87"/>
      <c r="AG120" s="141"/>
      <c r="AH120" s="141"/>
      <c r="AI120" s="87"/>
      <c r="AJ120" s="142"/>
      <c r="AK120" s="141"/>
      <c r="AL120" s="141"/>
      <c r="AM120" s="142"/>
      <c r="AN120" s="141"/>
      <c r="AO120" s="141"/>
      <c r="AP120" s="143"/>
    </row>
    <row r="121" customFormat="false" ht="12.75" hidden="false" customHeight="false" outlineLevel="0" collapsed="false">
      <c r="A121" s="112"/>
      <c r="H121" s="113"/>
      <c r="I121" s="113"/>
      <c r="L121" s="95"/>
      <c r="N121" s="95"/>
      <c r="AC121" s="92"/>
      <c r="AD121" s="8"/>
      <c r="AE121" s="140"/>
      <c r="AF121" s="87"/>
      <c r="AG121" s="141"/>
      <c r="AH121" s="141"/>
      <c r="AI121" s="87"/>
      <c r="AJ121" s="142"/>
      <c r="AK121" s="141"/>
      <c r="AL121" s="141"/>
      <c r="AM121" s="142"/>
      <c r="AN121" s="141"/>
      <c r="AO121" s="141"/>
      <c r="AP121" s="143"/>
    </row>
    <row r="122" customFormat="false" ht="12.75" hidden="false" customHeight="false" outlineLevel="0" collapsed="false">
      <c r="A122" s="112"/>
      <c r="H122" s="113"/>
      <c r="I122" s="113"/>
      <c r="L122" s="95"/>
      <c r="N122" s="95"/>
      <c r="AC122" s="92"/>
      <c r="AD122" s="8"/>
      <c r="AE122" s="140"/>
      <c r="AF122" s="87"/>
      <c r="AG122" s="141"/>
      <c r="AH122" s="141"/>
      <c r="AI122" s="87"/>
      <c r="AJ122" s="142"/>
      <c r="AK122" s="141"/>
      <c r="AL122" s="141"/>
      <c r="AM122" s="142"/>
      <c r="AN122" s="141"/>
      <c r="AO122" s="141"/>
      <c r="AP122" s="143"/>
    </row>
    <row r="123" customFormat="false" ht="12.75" hidden="false" customHeight="false" outlineLevel="0" collapsed="false">
      <c r="A123" s="112"/>
      <c r="H123" s="113"/>
      <c r="I123" s="113"/>
      <c r="L123" s="95"/>
      <c r="N123" s="95"/>
      <c r="AC123" s="92"/>
      <c r="AD123" s="8"/>
      <c r="AE123" s="140"/>
      <c r="AF123" s="87"/>
      <c r="AG123" s="141"/>
      <c r="AH123" s="141"/>
      <c r="AI123" s="87"/>
      <c r="AJ123" s="142"/>
      <c r="AK123" s="141"/>
      <c r="AL123" s="141"/>
      <c r="AM123" s="142"/>
      <c r="AN123" s="141"/>
      <c r="AO123" s="141"/>
      <c r="AP123" s="143"/>
    </row>
    <row r="124" customFormat="false" ht="12.75" hidden="false" customHeight="false" outlineLevel="0" collapsed="false">
      <c r="A124" s="112"/>
      <c r="H124" s="113"/>
      <c r="I124" s="113"/>
      <c r="L124" s="95"/>
      <c r="N124" s="95"/>
      <c r="AC124" s="92"/>
      <c r="AD124" s="8"/>
      <c r="AE124" s="140"/>
      <c r="AF124" s="87"/>
      <c r="AG124" s="141"/>
      <c r="AH124" s="141"/>
      <c r="AI124" s="87"/>
      <c r="AJ124" s="142"/>
      <c r="AK124" s="141"/>
      <c r="AL124" s="141"/>
      <c r="AM124" s="142"/>
      <c r="AN124" s="141"/>
      <c r="AO124" s="141"/>
      <c r="AP124" s="143"/>
    </row>
    <row r="125" customFormat="false" ht="12.75" hidden="false" customHeight="false" outlineLevel="0" collapsed="false">
      <c r="A125" s="112"/>
      <c r="H125" s="113"/>
      <c r="I125" s="113"/>
      <c r="L125" s="95"/>
      <c r="N125" s="95"/>
      <c r="AC125" s="92"/>
      <c r="AD125" s="8"/>
      <c r="AE125" s="140"/>
      <c r="AF125" s="87"/>
      <c r="AG125" s="141"/>
      <c r="AH125" s="141"/>
      <c r="AI125" s="87"/>
      <c r="AJ125" s="142"/>
      <c r="AK125" s="141"/>
      <c r="AL125" s="141"/>
      <c r="AM125" s="142"/>
      <c r="AN125" s="141"/>
      <c r="AO125" s="141"/>
      <c r="AP125" s="143"/>
    </row>
    <row r="126" customFormat="false" ht="12.75" hidden="false" customHeight="false" outlineLevel="0" collapsed="false">
      <c r="A126" s="112"/>
      <c r="H126" s="113"/>
      <c r="I126" s="113"/>
      <c r="L126" s="95"/>
      <c r="N126" s="95"/>
      <c r="AC126" s="92"/>
      <c r="AD126" s="8"/>
      <c r="AE126" s="140"/>
      <c r="AF126" s="87"/>
      <c r="AG126" s="141"/>
      <c r="AH126" s="141"/>
      <c r="AI126" s="87"/>
      <c r="AJ126" s="142"/>
      <c r="AK126" s="141"/>
      <c r="AL126" s="141"/>
      <c r="AM126" s="142"/>
      <c r="AN126" s="141"/>
      <c r="AO126" s="141"/>
      <c r="AP126" s="143"/>
    </row>
    <row r="127" customFormat="false" ht="12.75" hidden="false" customHeight="false" outlineLevel="0" collapsed="false">
      <c r="A127" s="112"/>
      <c r="H127" s="113"/>
      <c r="I127" s="113"/>
      <c r="L127" s="95"/>
      <c r="N127" s="95"/>
      <c r="AC127" s="92"/>
      <c r="AD127" s="8"/>
      <c r="AE127" s="140"/>
      <c r="AF127" s="87"/>
      <c r="AG127" s="141"/>
      <c r="AH127" s="141"/>
      <c r="AI127" s="87"/>
      <c r="AJ127" s="142"/>
      <c r="AK127" s="141"/>
      <c r="AL127" s="141"/>
      <c r="AM127" s="142"/>
      <c r="AN127" s="141"/>
      <c r="AO127" s="141"/>
      <c r="AP127" s="143"/>
    </row>
    <row r="128" customFormat="false" ht="12.75" hidden="false" customHeight="false" outlineLevel="0" collapsed="false">
      <c r="A128" s="112"/>
      <c r="H128" s="113"/>
      <c r="I128" s="113"/>
      <c r="L128" s="95"/>
      <c r="N128" s="95"/>
      <c r="AC128" s="92"/>
      <c r="AD128" s="8"/>
      <c r="AE128" s="140"/>
      <c r="AF128" s="87"/>
      <c r="AG128" s="141"/>
      <c r="AH128" s="141"/>
      <c r="AI128" s="87"/>
      <c r="AJ128" s="142"/>
      <c r="AK128" s="141"/>
      <c r="AL128" s="141"/>
      <c r="AM128" s="142"/>
      <c r="AN128" s="141"/>
      <c r="AO128" s="141"/>
      <c r="AP128" s="143"/>
    </row>
    <row r="129" customFormat="false" ht="12.75" hidden="false" customHeight="false" outlineLevel="0" collapsed="false">
      <c r="A129" s="112"/>
      <c r="H129" s="113"/>
      <c r="I129" s="113"/>
      <c r="L129" s="95"/>
      <c r="N129" s="95"/>
      <c r="AC129" s="92"/>
      <c r="AD129" s="8"/>
      <c r="AE129" s="140"/>
      <c r="AF129" s="87"/>
      <c r="AG129" s="141"/>
      <c r="AH129" s="141"/>
      <c r="AI129" s="87"/>
      <c r="AJ129" s="142"/>
      <c r="AK129" s="141"/>
      <c r="AL129" s="141"/>
      <c r="AM129" s="142"/>
      <c r="AN129" s="141"/>
      <c r="AO129" s="141"/>
      <c r="AP129" s="143"/>
    </row>
    <row r="130" customFormat="false" ht="12.75" hidden="false" customHeight="false" outlineLevel="0" collapsed="false">
      <c r="A130" s="112"/>
      <c r="H130" s="113"/>
      <c r="I130" s="113"/>
      <c r="L130" s="95"/>
      <c r="N130" s="95"/>
      <c r="AC130" s="92"/>
      <c r="AD130" s="8"/>
      <c r="AE130" s="140"/>
      <c r="AF130" s="87"/>
      <c r="AG130" s="141"/>
      <c r="AH130" s="141"/>
      <c r="AI130" s="87"/>
      <c r="AJ130" s="142"/>
      <c r="AK130" s="141"/>
      <c r="AL130" s="141"/>
      <c r="AM130" s="142"/>
      <c r="AN130" s="141"/>
      <c r="AO130" s="141"/>
      <c r="AP130" s="143"/>
    </row>
    <row r="131" customFormat="false" ht="12.75" hidden="false" customHeight="false" outlineLevel="0" collapsed="false">
      <c r="A131" s="112"/>
      <c r="H131" s="113"/>
      <c r="I131" s="113"/>
      <c r="L131" s="95"/>
      <c r="N131" s="95"/>
      <c r="AC131" s="92"/>
      <c r="AD131" s="8"/>
      <c r="AE131" s="140"/>
      <c r="AF131" s="87"/>
      <c r="AG131" s="141"/>
      <c r="AH131" s="141"/>
      <c r="AI131" s="87"/>
      <c r="AJ131" s="142"/>
      <c r="AK131" s="141"/>
      <c r="AL131" s="141"/>
      <c r="AM131" s="142"/>
      <c r="AN131" s="141"/>
      <c r="AO131" s="141"/>
      <c r="AP131" s="143"/>
    </row>
    <row r="132" customFormat="false" ht="12.75" hidden="false" customHeight="false" outlineLevel="0" collapsed="false">
      <c r="A132" s="112"/>
      <c r="H132" s="113"/>
      <c r="I132" s="113"/>
      <c r="L132" s="95"/>
      <c r="N132" s="95"/>
      <c r="AC132" s="92"/>
      <c r="AD132" s="8"/>
      <c r="AE132" s="140"/>
      <c r="AF132" s="87"/>
      <c r="AG132" s="141"/>
      <c r="AH132" s="141"/>
      <c r="AI132" s="87"/>
      <c r="AJ132" s="142"/>
      <c r="AK132" s="141"/>
      <c r="AL132" s="141"/>
      <c r="AM132" s="142"/>
      <c r="AN132" s="141"/>
      <c r="AO132" s="141"/>
      <c r="AP132" s="143"/>
    </row>
    <row r="133" customFormat="false" ht="12.75" hidden="false" customHeight="false" outlineLevel="0" collapsed="false">
      <c r="A133" s="112"/>
      <c r="H133" s="113"/>
      <c r="I133" s="113"/>
      <c r="L133" s="95"/>
      <c r="N133" s="95"/>
      <c r="AC133" s="92"/>
      <c r="AD133" s="8"/>
      <c r="AE133" s="140"/>
      <c r="AF133" s="87"/>
      <c r="AG133" s="141"/>
      <c r="AH133" s="141"/>
      <c r="AI133" s="87"/>
      <c r="AJ133" s="142"/>
      <c r="AK133" s="141"/>
      <c r="AL133" s="141"/>
      <c r="AM133" s="142"/>
      <c r="AN133" s="141"/>
      <c r="AO133" s="141"/>
      <c r="AP133" s="143"/>
    </row>
    <row r="134" customFormat="false" ht="12.75" hidden="false" customHeight="false" outlineLevel="0" collapsed="false">
      <c r="A134" s="112"/>
      <c r="H134" s="113"/>
      <c r="I134" s="113"/>
      <c r="L134" s="95"/>
      <c r="N134" s="95"/>
      <c r="AC134" s="92"/>
      <c r="AD134" s="8"/>
      <c r="AE134" s="140"/>
      <c r="AF134" s="87"/>
      <c r="AG134" s="141"/>
      <c r="AH134" s="141"/>
      <c r="AI134" s="87"/>
      <c r="AJ134" s="142"/>
      <c r="AK134" s="141"/>
      <c r="AL134" s="141"/>
      <c r="AM134" s="142"/>
      <c r="AN134" s="141"/>
      <c r="AO134" s="141"/>
      <c r="AP134" s="143"/>
    </row>
    <row r="135" customFormat="false" ht="12.75" hidden="false" customHeight="false" outlineLevel="0" collapsed="false">
      <c r="A135" s="112"/>
      <c r="H135" s="113"/>
      <c r="I135" s="113"/>
      <c r="L135" s="95"/>
      <c r="N135" s="95"/>
      <c r="AC135" s="92"/>
      <c r="AD135" s="8"/>
      <c r="AE135" s="140"/>
      <c r="AF135" s="87"/>
      <c r="AG135" s="141"/>
      <c r="AH135" s="141"/>
      <c r="AI135" s="87"/>
      <c r="AJ135" s="142"/>
      <c r="AK135" s="141"/>
      <c r="AL135" s="141"/>
      <c r="AM135" s="142"/>
      <c r="AN135" s="141"/>
      <c r="AO135" s="141"/>
      <c r="AP135" s="143"/>
    </row>
    <row r="136" customFormat="false" ht="12.75" hidden="false" customHeight="false" outlineLevel="0" collapsed="false">
      <c r="A136" s="112"/>
      <c r="H136" s="113"/>
      <c r="I136" s="113"/>
      <c r="L136" s="95"/>
      <c r="N136" s="95"/>
      <c r="AC136" s="92"/>
      <c r="AD136" s="8"/>
      <c r="AE136" s="140"/>
      <c r="AF136" s="87"/>
      <c r="AG136" s="141"/>
      <c r="AH136" s="141"/>
      <c r="AI136" s="87"/>
      <c r="AJ136" s="142"/>
      <c r="AK136" s="141"/>
      <c r="AL136" s="141"/>
      <c r="AM136" s="142"/>
      <c r="AN136" s="141"/>
      <c r="AO136" s="141"/>
      <c r="AP136" s="143"/>
    </row>
    <row r="137" customFormat="false" ht="12.75" hidden="false" customHeight="false" outlineLevel="0" collapsed="false">
      <c r="A137" s="112"/>
      <c r="H137" s="113"/>
      <c r="I137" s="113"/>
      <c r="L137" s="95"/>
      <c r="N137" s="95"/>
      <c r="AC137" s="92"/>
      <c r="AD137" s="8"/>
      <c r="AE137" s="140"/>
      <c r="AF137" s="87"/>
      <c r="AG137" s="141"/>
      <c r="AH137" s="141"/>
      <c r="AI137" s="87"/>
      <c r="AJ137" s="142"/>
      <c r="AK137" s="141"/>
      <c r="AL137" s="141"/>
      <c r="AM137" s="142"/>
      <c r="AN137" s="141"/>
      <c r="AO137" s="141"/>
      <c r="AP137" s="143"/>
    </row>
    <row r="138" customFormat="false" ht="12.75" hidden="false" customHeight="false" outlineLevel="0" collapsed="false">
      <c r="A138" s="112"/>
      <c r="H138" s="113"/>
      <c r="I138" s="113"/>
      <c r="L138" s="95"/>
      <c r="N138" s="95"/>
      <c r="AC138" s="92"/>
      <c r="AD138" s="8"/>
      <c r="AE138" s="140"/>
      <c r="AF138" s="87"/>
      <c r="AG138" s="141"/>
      <c r="AH138" s="141"/>
      <c r="AI138" s="87"/>
      <c r="AJ138" s="142"/>
      <c r="AK138" s="141"/>
      <c r="AL138" s="141"/>
      <c r="AM138" s="142"/>
      <c r="AN138" s="141"/>
      <c r="AO138" s="141"/>
      <c r="AP138" s="143"/>
    </row>
    <row r="139" customFormat="false" ht="12.75" hidden="false" customHeight="false" outlineLevel="0" collapsed="false">
      <c r="A139" s="112"/>
      <c r="H139" s="113"/>
      <c r="I139" s="113"/>
      <c r="L139" s="95"/>
      <c r="N139" s="95"/>
      <c r="AC139" s="92"/>
      <c r="AD139" s="8"/>
      <c r="AE139" s="140"/>
      <c r="AF139" s="87"/>
      <c r="AG139" s="141"/>
      <c r="AH139" s="141"/>
      <c r="AI139" s="87"/>
      <c r="AJ139" s="142"/>
      <c r="AK139" s="141"/>
      <c r="AL139" s="141"/>
      <c r="AM139" s="142"/>
      <c r="AN139" s="141"/>
      <c r="AO139" s="141"/>
      <c r="AP139" s="143"/>
    </row>
    <row r="140" customFormat="false" ht="12.75" hidden="false" customHeight="false" outlineLevel="0" collapsed="false">
      <c r="A140" s="112"/>
      <c r="H140" s="113"/>
      <c r="I140" s="113"/>
      <c r="L140" s="95"/>
      <c r="N140" s="95"/>
      <c r="AC140" s="92"/>
      <c r="AD140" s="8"/>
      <c r="AE140" s="140"/>
      <c r="AF140" s="87"/>
      <c r="AG140" s="141"/>
      <c r="AH140" s="141"/>
      <c r="AI140" s="87"/>
      <c r="AJ140" s="142"/>
      <c r="AK140" s="141"/>
      <c r="AL140" s="141"/>
      <c r="AM140" s="142"/>
      <c r="AN140" s="141"/>
      <c r="AO140" s="141"/>
      <c r="AP140" s="143"/>
    </row>
    <row r="141" customFormat="false" ht="12.75" hidden="false" customHeight="false" outlineLevel="0" collapsed="false">
      <c r="A141" s="112"/>
      <c r="H141" s="113"/>
      <c r="I141" s="113"/>
      <c r="L141" s="95"/>
      <c r="N141" s="95"/>
      <c r="AC141" s="92"/>
      <c r="AD141" s="8"/>
      <c r="AE141" s="140"/>
      <c r="AF141" s="87"/>
      <c r="AG141" s="141"/>
      <c r="AH141" s="141"/>
      <c r="AI141" s="87"/>
      <c r="AJ141" s="142"/>
      <c r="AK141" s="141"/>
      <c r="AL141" s="141"/>
      <c r="AM141" s="142"/>
      <c r="AN141" s="141"/>
      <c r="AO141" s="141"/>
      <c r="AP141" s="143"/>
    </row>
    <row r="142" customFormat="false" ht="12.75" hidden="false" customHeight="false" outlineLevel="0" collapsed="false">
      <c r="A142" s="112"/>
      <c r="H142" s="113"/>
      <c r="I142" s="113"/>
      <c r="L142" s="95"/>
      <c r="N142" s="95"/>
      <c r="AC142" s="92"/>
      <c r="AD142" s="8"/>
      <c r="AE142" s="140"/>
      <c r="AF142" s="87"/>
      <c r="AG142" s="141"/>
      <c r="AH142" s="141"/>
      <c r="AI142" s="87"/>
      <c r="AJ142" s="142"/>
      <c r="AK142" s="141"/>
      <c r="AL142" s="141"/>
      <c r="AM142" s="142"/>
      <c r="AN142" s="141"/>
      <c r="AO142" s="141"/>
      <c r="AP142" s="143"/>
    </row>
    <row r="143" customFormat="false" ht="12.75" hidden="false" customHeight="false" outlineLevel="0" collapsed="false">
      <c r="A143" s="112"/>
      <c r="H143" s="113"/>
      <c r="I143" s="113"/>
      <c r="L143" s="95"/>
      <c r="N143" s="95"/>
      <c r="AC143" s="92"/>
      <c r="AD143" s="8"/>
      <c r="AE143" s="140"/>
      <c r="AF143" s="87"/>
      <c r="AG143" s="141"/>
      <c r="AH143" s="141"/>
      <c r="AI143" s="87"/>
      <c r="AJ143" s="142"/>
      <c r="AK143" s="141"/>
      <c r="AL143" s="141"/>
      <c r="AM143" s="142"/>
      <c r="AN143" s="141"/>
      <c r="AO143" s="141"/>
      <c r="AP143" s="143"/>
    </row>
    <row r="144" customFormat="false" ht="12.75" hidden="false" customHeight="false" outlineLevel="0" collapsed="false">
      <c r="A144" s="112"/>
      <c r="H144" s="113"/>
      <c r="I144" s="113"/>
      <c r="L144" s="95"/>
      <c r="N144" s="95"/>
      <c r="AC144" s="92"/>
      <c r="AD144" s="8"/>
      <c r="AE144" s="140"/>
      <c r="AF144" s="87"/>
      <c r="AG144" s="141"/>
      <c r="AH144" s="141"/>
      <c r="AI144" s="87"/>
      <c r="AJ144" s="142"/>
      <c r="AK144" s="141"/>
      <c r="AL144" s="141"/>
      <c r="AM144" s="142"/>
      <c r="AN144" s="141"/>
      <c r="AO144" s="141"/>
      <c r="AP144" s="143"/>
    </row>
    <row r="145" customFormat="false" ht="12.75" hidden="false" customHeight="false" outlineLevel="0" collapsed="false">
      <c r="A145" s="112"/>
      <c r="H145" s="113"/>
      <c r="I145" s="113"/>
      <c r="L145" s="95"/>
      <c r="N145" s="95"/>
      <c r="AC145" s="92"/>
      <c r="AD145" s="8"/>
      <c r="AE145" s="140"/>
      <c r="AF145" s="87"/>
      <c r="AG145" s="141"/>
      <c r="AH145" s="141"/>
      <c r="AI145" s="87"/>
      <c r="AJ145" s="142"/>
      <c r="AK145" s="141"/>
      <c r="AL145" s="141"/>
      <c r="AM145" s="142"/>
      <c r="AN145" s="141"/>
      <c r="AO145" s="141"/>
      <c r="AP145" s="143"/>
    </row>
    <row r="146" customFormat="false" ht="12.75" hidden="false" customHeight="false" outlineLevel="0" collapsed="false">
      <c r="A146" s="112"/>
      <c r="H146" s="113"/>
      <c r="I146" s="113"/>
      <c r="L146" s="95"/>
      <c r="N146" s="95"/>
      <c r="AC146" s="92"/>
      <c r="AD146" s="8"/>
      <c r="AE146" s="140"/>
      <c r="AF146" s="87"/>
      <c r="AG146" s="141"/>
      <c r="AH146" s="141"/>
      <c r="AI146" s="87"/>
      <c r="AJ146" s="142"/>
      <c r="AK146" s="141"/>
      <c r="AL146" s="141"/>
      <c r="AM146" s="142"/>
      <c r="AN146" s="141"/>
      <c r="AO146" s="141"/>
      <c r="AP146" s="143"/>
    </row>
    <row r="147" customFormat="false" ht="12.75" hidden="false" customHeight="false" outlineLevel="0" collapsed="false">
      <c r="A147" s="112"/>
      <c r="H147" s="113"/>
      <c r="I147" s="113"/>
      <c r="L147" s="95"/>
      <c r="N147" s="95"/>
      <c r="AC147" s="92"/>
      <c r="AD147" s="8"/>
      <c r="AE147" s="140"/>
      <c r="AF147" s="87"/>
      <c r="AG147" s="141"/>
      <c r="AH147" s="141"/>
      <c r="AI147" s="87"/>
      <c r="AJ147" s="142"/>
      <c r="AK147" s="141"/>
      <c r="AL147" s="141"/>
      <c r="AM147" s="142"/>
      <c r="AN147" s="141"/>
      <c r="AO147" s="141"/>
      <c r="AP147" s="143"/>
    </row>
    <row r="148" customFormat="false" ht="12.75" hidden="false" customHeight="false" outlineLevel="0" collapsed="false">
      <c r="A148" s="112"/>
      <c r="H148" s="113"/>
      <c r="I148" s="113"/>
      <c r="L148" s="95"/>
      <c r="N148" s="95"/>
      <c r="AC148" s="92"/>
      <c r="AD148" s="8"/>
      <c r="AE148" s="140"/>
      <c r="AF148" s="87"/>
      <c r="AG148" s="141"/>
      <c r="AH148" s="141"/>
      <c r="AI148" s="87"/>
      <c r="AJ148" s="142"/>
      <c r="AK148" s="141"/>
      <c r="AL148" s="141"/>
      <c r="AM148" s="142"/>
      <c r="AN148" s="141"/>
      <c r="AO148" s="141"/>
      <c r="AP148" s="143"/>
    </row>
    <row r="149" customFormat="false" ht="12.75" hidden="false" customHeight="false" outlineLevel="0" collapsed="false">
      <c r="A149" s="112"/>
      <c r="H149" s="113"/>
      <c r="I149" s="113"/>
      <c r="L149" s="95"/>
      <c r="N149" s="95"/>
      <c r="AC149" s="92"/>
      <c r="AD149" s="8"/>
      <c r="AE149" s="140"/>
      <c r="AF149" s="87"/>
      <c r="AG149" s="141"/>
      <c r="AH149" s="141"/>
      <c r="AI149" s="87"/>
      <c r="AJ149" s="142"/>
      <c r="AK149" s="141"/>
      <c r="AL149" s="141"/>
      <c r="AM149" s="142"/>
      <c r="AN149" s="141"/>
      <c r="AO149" s="141"/>
      <c r="AP149" s="143"/>
    </row>
    <row r="150" customFormat="false" ht="12.75" hidden="false" customHeight="false" outlineLevel="0" collapsed="false">
      <c r="A150" s="112"/>
      <c r="H150" s="113"/>
      <c r="I150" s="113"/>
      <c r="L150" s="95"/>
      <c r="N150" s="95"/>
      <c r="AC150" s="92"/>
      <c r="AD150" s="8"/>
      <c r="AE150" s="140"/>
      <c r="AF150" s="87"/>
      <c r="AG150" s="141"/>
      <c r="AH150" s="141"/>
      <c r="AI150" s="87"/>
      <c r="AJ150" s="142"/>
      <c r="AK150" s="141"/>
      <c r="AL150" s="141"/>
      <c r="AM150" s="142"/>
      <c r="AN150" s="141"/>
      <c r="AO150" s="141"/>
      <c r="AP150" s="143"/>
    </row>
    <row r="151" customFormat="false" ht="12.75" hidden="false" customHeight="false" outlineLevel="0" collapsed="false">
      <c r="A151" s="112"/>
      <c r="H151" s="113"/>
      <c r="I151" s="113"/>
      <c r="L151" s="95"/>
      <c r="N151" s="95"/>
      <c r="AC151" s="92"/>
      <c r="AD151" s="8"/>
      <c r="AE151" s="140"/>
      <c r="AF151" s="87"/>
      <c r="AG151" s="141"/>
      <c r="AH151" s="141"/>
      <c r="AI151" s="87"/>
      <c r="AJ151" s="142"/>
      <c r="AK151" s="141"/>
      <c r="AL151" s="141"/>
      <c r="AM151" s="142"/>
      <c r="AN151" s="141"/>
      <c r="AO151" s="141"/>
      <c r="AP151" s="143"/>
    </row>
    <row r="152" customFormat="false" ht="12.75" hidden="false" customHeight="false" outlineLevel="0" collapsed="false">
      <c r="A152" s="112"/>
      <c r="H152" s="113"/>
      <c r="I152" s="113"/>
      <c r="L152" s="95"/>
      <c r="N152" s="95"/>
      <c r="AC152" s="92"/>
      <c r="AD152" s="8"/>
      <c r="AE152" s="140"/>
      <c r="AF152" s="87"/>
      <c r="AG152" s="141"/>
      <c r="AH152" s="141"/>
      <c r="AI152" s="87"/>
      <c r="AJ152" s="142"/>
      <c r="AK152" s="141"/>
      <c r="AL152" s="141"/>
      <c r="AM152" s="142"/>
      <c r="AN152" s="141"/>
      <c r="AO152" s="141"/>
      <c r="AP152" s="143"/>
    </row>
    <row r="153" customFormat="false" ht="12.75" hidden="false" customHeight="false" outlineLevel="0" collapsed="false">
      <c r="A153" s="112"/>
      <c r="H153" s="113"/>
      <c r="I153" s="113"/>
      <c r="L153" s="95"/>
      <c r="N153" s="95"/>
      <c r="AC153" s="92"/>
      <c r="AD153" s="8"/>
      <c r="AE153" s="140"/>
      <c r="AF153" s="87"/>
      <c r="AG153" s="141"/>
      <c r="AH153" s="141"/>
      <c r="AI153" s="87"/>
      <c r="AJ153" s="142"/>
      <c r="AK153" s="141"/>
      <c r="AL153" s="141"/>
      <c r="AM153" s="142"/>
      <c r="AN153" s="141"/>
      <c r="AO153" s="141"/>
      <c r="AP153" s="143"/>
    </row>
    <row r="154" customFormat="false" ht="12.75" hidden="false" customHeight="false" outlineLevel="0" collapsed="false">
      <c r="A154" s="112"/>
      <c r="H154" s="113"/>
      <c r="I154" s="113"/>
      <c r="L154" s="95"/>
      <c r="N154" s="95"/>
      <c r="AC154" s="92"/>
      <c r="AD154" s="8"/>
      <c r="AE154" s="140"/>
      <c r="AF154" s="87"/>
      <c r="AG154" s="141"/>
      <c r="AH154" s="141"/>
      <c r="AI154" s="87"/>
      <c r="AJ154" s="142"/>
      <c r="AK154" s="141"/>
      <c r="AL154" s="141"/>
      <c r="AM154" s="142"/>
      <c r="AN154" s="141"/>
      <c r="AO154" s="141"/>
      <c r="AP154" s="143"/>
    </row>
    <row r="155" customFormat="false" ht="12.75" hidden="false" customHeight="false" outlineLevel="0" collapsed="false">
      <c r="A155" s="112"/>
      <c r="H155" s="113"/>
      <c r="I155" s="113"/>
      <c r="L155" s="95"/>
      <c r="N155" s="95"/>
      <c r="AC155" s="92"/>
      <c r="AD155" s="8"/>
      <c r="AE155" s="140"/>
      <c r="AF155" s="87"/>
      <c r="AG155" s="141"/>
      <c r="AH155" s="141"/>
      <c r="AI155" s="87"/>
      <c r="AJ155" s="142"/>
      <c r="AK155" s="141"/>
      <c r="AL155" s="141"/>
      <c r="AM155" s="142"/>
      <c r="AN155" s="141"/>
      <c r="AO155" s="141"/>
      <c r="AP155" s="143"/>
    </row>
    <row r="156" customFormat="false" ht="12.75" hidden="false" customHeight="false" outlineLevel="0" collapsed="false">
      <c r="A156" s="112"/>
      <c r="H156" s="113"/>
      <c r="I156" s="113"/>
      <c r="L156" s="95"/>
      <c r="N156" s="95"/>
      <c r="AC156" s="92"/>
      <c r="AD156" s="8"/>
      <c r="AE156" s="140"/>
      <c r="AF156" s="87"/>
      <c r="AG156" s="141"/>
      <c r="AH156" s="141"/>
      <c r="AI156" s="87"/>
      <c r="AJ156" s="142"/>
      <c r="AK156" s="141"/>
      <c r="AL156" s="141"/>
      <c r="AM156" s="142"/>
      <c r="AN156" s="141"/>
      <c r="AO156" s="141"/>
      <c r="AP156" s="143"/>
    </row>
    <row r="157" customFormat="false" ht="12.75" hidden="false" customHeight="false" outlineLevel="0" collapsed="false">
      <c r="A157" s="112"/>
      <c r="H157" s="113"/>
      <c r="I157" s="113"/>
      <c r="L157" s="95"/>
      <c r="N157" s="95"/>
      <c r="AC157" s="92"/>
      <c r="AD157" s="8"/>
      <c r="AE157" s="140"/>
      <c r="AF157" s="87"/>
      <c r="AG157" s="141"/>
      <c r="AH157" s="141"/>
      <c r="AI157" s="87"/>
      <c r="AJ157" s="142"/>
      <c r="AK157" s="141"/>
      <c r="AL157" s="141"/>
      <c r="AM157" s="142"/>
      <c r="AN157" s="141"/>
      <c r="AO157" s="141"/>
      <c r="AP157" s="143"/>
    </row>
    <row r="158" customFormat="false" ht="12.75" hidden="false" customHeight="false" outlineLevel="0" collapsed="false">
      <c r="A158" s="112"/>
      <c r="H158" s="113"/>
      <c r="I158" s="113"/>
      <c r="L158" s="95"/>
      <c r="N158" s="95"/>
      <c r="AC158" s="92"/>
      <c r="AD158" s="8"/>
      <c r="AE158" s="140"/>
      <c r="AF158" s="87"/>
      <c r="AG158" s="141"/>
      <c r="AH158" s="141"/>
      <c r="AI158" s="87"/>
      <c r="AJ158" s="142"/>
      <c r="AK158" s="141"/>
      <c r="AL158" s="141"/>
      <c r="AM158" s="142"/>
      <c r="AN158" s="141"/>
      <c r="AO158" s="141"/>
      <c r="AP158" s="143"/>
    </row>
    <row r="159" customFormat="false" ht="12.75" hidden="false" customHeight="false" outlineLevel="0" collapsed="false">
      <c r="A159" s="112"/>
      <c r="H159" s="113"/>
      <c r="I159" s="113"/>
      <c r="L159" s="95"/>
      <c r="N159" s="95"/>
      <c r="AC159" s="92"/>
      <c r="AD159" s="8"/>
      <c r="AE159" s="140"/>
      <c r="AF159" s="87"/>
      <c r="AG159" s="141"/>
      <c r="AH159" s="141"/>
      <c r="AI159" s="87"/>
      <c r="AJ159" s="142"/>
      <c r="AK159" s="141"/>
      <c r="AL159" s="141"/>
      <c r="AM159" s="142"/>
      <c r="AN159" s="141"/>
      <c r="AO159" s="141"/>
      <c r="AP159" s="143"/>
    </row>
    <row r="160" customFormat="false" ht="12.75" hidden="false" customHeight="false" outlineLevel="0" collapsed="false">
      <c r="A160" s="112"/>
      <c r="H160" s="113"/>
      <c r="I160" s="113"/>
      <c r="L160" s="95"/>
      <c r="N160" s="95"/>
      <c r="AC160" s="92"/>
      <c r="AD160" s="8"/>
      <c r="AE160" s="140"/>
      <c r="AF160" s="87"/>
      <c r="AG160" s="141"/>
      <c r="AH160" s="141"/>
      <c r="AI160" s="87"/>
      <c r="AJ160" s="142"/>
      <c r="AK160" s="141"/>
      <c r="AL160" s="141"/>
      <c r="AM160" s="142"/>
      <c r="AN160" s="141"/>
      <c r="AO160" s="141"/>
      <c r="AP160" s="143"/>
    </row>
    <row r="161" customFormat="false" ht="12.75" hidden="false" customHeight="false" outlineLevel="0" collapsed="false">
      <c r="A161" s="112"/>
      <c r="H161" s="113"/>
      <c r="I161" s="113"/>
      <c r="L161" s="95"/>
      <c r="N161" s="95"/>
      <c r="AC161" s="92"/>
      <c r="AD161" s="8"/>
      <c r="AE161" s="140"/>
      <c r="AF161" s="87"/>
      <c r="AG161" s="141"/>
      <c r="AH161" s="141"/>
      <c r="AI161" s="87"/>
      <c r="AJ161" s="142"/>
      <c r="AK161" s="141"/>
      <c r="AL161" s="141"/>
      <c r="AM161" s="142"/>
      <c r="AN161" s="141"/>
      <c r="AO161" s="141"/>
      <c r="AP161" s="143"/>
    </row>
    <row r="162" customFormat="false" ht="12.75" hidden="false" customHeight="false" outlineLevel="0" collapsed="false">
      <c r="A162" s="112"/>
      <c r="H162" s="113"/>
      <c r="I162" s="113"/>
      <c r="L162" s="95"/>
      <c r="N162" s="95"/>
      <c r="AC162" s="92"/>
      <c r="AD162" s="8"/>
      <c r="AE162" s="140"/>
      <c r="AF162" s="87"/>
      <c r="AG162" s="141"/>
      <c r="AH162" s="141"/>
      <c r="AI162" s="87"/>
      <c r="AJ162" s="142"/>
      <c r="AK162" s="141"/>
      <c r="AL162" s="141"/>
      <c r="AM162" s="142"/>
      <c r="AN162" s="141"/>
      <c r="AO162" s="141"/>
      <c r="AP162" s="143"/>
    </row>
    <row r="163" customFormat="false" ht="12.75" hidden="false" customHeight="false" outlineLevel="0" collapsed="false">
      <c r="A163" s="112"/>
      <c r="H163" s="113"/>
      <c r="I163" s="113"/>
      <c r="L163" s="95"/>
      <c r="N163" s="95"/>
      <c r="AC163" s="92"/>
      <c r="AD163" s="8"/>
      <c r="AE163" s="140"/>
      <c r="AF163" s="87"/>
      <c r="AG163" s="141"/>
      <c r="AH163" s="141"/>
      <c r="AI163" s="87"/>
      <c r="AJ163" s="142"/>
      <c r="AK163" s="141"/>
      <c r="AL163" s="141"/>
      <c r="AM163" s="142"/>
      <c r="AN163" s="141"/>
      <c r="AO163" s="141"/>
      <c r="AP163" s="143"/>
    </row>
    <row r="164" customFormat="false" ht="12.75" hidden="false" customHeight="false" outlineLevel="0" collapsed="false">
      <c r="A164" s="112"/>
      <c r="H164" s="113"/>
      <c r="I164" s="113"/>
      <c r="L164" s="95"/>
      <c r="N164" s="95"/>
      <c r="AC164" s="92"/>
      <c r="AD164" s="8"/>
      <c r="AE164" s="140"/>
      <c r="AF164" s="87"/>
      <c r="AG164" s="141"/>
      <c r="AH164" s="141"/>
      <c r="AI164" s="87"/>
      <c r="AJ164" s="142"/>
      <c r="AK164" s="141"/>
      <c r="AL164" s="141"/>
      <c r="AM164" s="142"/>
      <c r="AN164" s="141"/>
      <c r="AO164" s="141"/>
      <c r="AP164" s="143"/>
    </row>
    <row r="165" customFormat="false" ht="12.75" hidden="false" customHeight="false" outlineLevel="0" collapsed="false">
      <c r="A165" s="112"/>
      <c r="H165" s="113"/>
      <c r="I165" s="113"/>
      <c r="L165" s="95"/>
      <c r="N165" s="95"/>
      <c r="AC165" s="92"/>
      <c r="AD165" s="8"/>
      <c r="AE165" s="140"/>
      <c r="AF165" s="87"/>
      <c r="AG165" s="141"/>
      <c r="AH165" s="141"/>
      <c r="AI165" s="87"/>
      <c r="AJ165" s="142"/>
      <c r="AK165" s="141"/>
      <c r="AL165" s="141"/>
      <c r="AM165" s="142"/>
      <c r="AN165" s="141"/>
      <c r="AO165" s="141"/>
      <c r="AP165" s="143"/>
    </row>
    <row r="166" customFormat="false" ht="12.75" hidden="false" customHeight="false" outlineLevel="0" collapsed="false">
      <c r="A166" s="112"/>
      <c r="H166" s="113"/>
      <c r="I166" s="113"/>
      <c r="L166" s="95"/>
      <c r="N166" s="95"/>
      <c r="AC166" s="92"/>
      <c r="AD166" s="8"/>
      <c r="AE166" s="140"/>
      <c r="AF166" s="87"/>
      <c r="AG166" s="141"/>
      <c r="AH166" s="141"/>
      <c r="AI166" s="87"/>
      <c r="AJ166" s="142"/>
      <c r="AK166" s="141"/>
      <c r="AL166" s="141"/>
      <c r="AM166" s="142"/>
      <c r="AN166" s="141"/>
      <c r="AO166" s="141"/>
      <c r="AP166" s="143"/>
    </row>
    <row r="167" customFormat="false" ht="12.75" hidden="false" customHeight="false" outlineLevel="0" collapsed="false">
      <c r="A167" s="112"/>
      <c r="H167" s="113"/>
      <c r="I167" s="113"/>
      <c r="L167" s="95"/>
      <c r="N167" s="95"/>
      <c r="AC167" s="92"/>
      <c r="AD167" s="8"/>
      <c r="AE167" s="140"/>
      <c r="AF167" s="87"/>
      <c r="AG167" s="141"/>
      <c r="AH167" s="141"/>
      <c r="AI167" s="87"/>
      <c r="AJ167" s="142"/>
      <c r="AK167" s="141"/>
      <c r="AL167" s="141"/>
      <c r="AM167" s="142"/>
      <c r="AN167" s="141"/>
      <c r="AO167" s="141"/>
      <c r="AP167" s="143"/>
    </row>
    <row r="168" customFormat="false" ht="12.75" hidden="false" customHeight="false" outlineLevel="0" collapsed="false">
      <c r="A168" s="112"/>
      <c r="H168" s="113"/>
      <c r="I168" s="113"/>
      <c r="L168" s="95"/>
      <c r="N168" s="95"/>
      <c r="AC168" s="92"/>
      <c r="AD168" s="8"/>
      <c r="AE168" s="140"/>
      <c r="AF168" s="87"/>
      <c r="AG168" s="141"/>
      <c r="AH168" s="141"/>
      <c r="AI168" s="87"/>
      <c r="AJ168" s="142"/>
      <c r="AK168" s="141"/>
      <c r="AL168" s="141"/>
      <c r="AM168" s="142"/>
      <c r="AN168" s="141"/>
      <c r="AO168" s="141"/>
      <c r="AP168" s="143"/>
    </row>
    <row r="169" customFormat="false" ht="12.75" hidden="false" customHeight="false" outlineLevel="0" collapsed="false">
      <c r="A169" s="112"/>
      <c r="H169" s="113"/>
      <c r="I169" s="113"/>
      <c r="L169" s="95"/>
      <c r="N169" s="95"/>
      <c r="AC169" s="92"/>
      <c r="AD169" s="8"/>
      <c r="AE169" s="140"/>
      <c r="AF169" s="87"/>
      <c r="AG169" s="141"/>
      <c r="AH169" s="141"/>
      <c r="AI169" s="87"/>
      <c r="AJ169" s="142"/>
      <c r="AK169" s="141"/>
      <c r="AL169" s="141"/>
      <c r="AM169" s="142"/>
      <c r="AN169" s="141"/>
      <c r="AO169" s="141"/>
      <c r="AP169" s="143"/>
    </row>
    <row r="170" customFormat="false" ht="12.75" hidden="false" customHeight="false" outlineLevel="0" collapsed="false">
      <c r="A170" s="112"/>
      <c r="H170" s="113"/>
      <c r="I170" s="113"/>
      <c r="L170" s="95"/>
      <c r="N170" s="95"/>
      <c r="AC170" s="92"/>
      <c r="AD170" s="8"/>
      <c r="AE170" s="140"/>
      <c r="AF170" s="87"/>
      <c r="AG170" s="141"/>
      <c r="AH170" s="141"/>
      <c r="AI170" s="87"/>
      <c r="AJ170" s="142"/>
      <c r="AK170" s="141"/>
      <c r="AL170" s="141"/>
      <c r="AM170" s="142"/>
      <c r="AN170" s="141"/>
      <c r="AO170" s="141"/>
      <c r="AP170" s="143"/>
    </row>
    <row r="171" customFormat="false" ht="12.75" hidden="false" customHeight="false" outlineLevel="0" collapsed="false">
      <c r="A171" s="112"/>
      <c r="H171" s="113"/>
      <c r="I171" s="113"/>
      <c r="L171" s="95"/>
      <c r="N171" s="95"/>
      <c r="AC171" s="92"/>
      <c r="AD171" s="8"/>
      <c r="AE171" s="140"/>
      <c r="AF171" s="87"/>
      <c r="AG171" s="141"/>
      <c r="AH171" s="141"/>
      <c r="AI171" s="87"/>
      <c r="AJ171" s="142"/>
      <c r="AK171" s="141"/>
      <c r="AL171" s="141"/>
      <c r="AM171" s="142"/>
      <c r="AN171" s="141"/>
      <c r="AO171" s="141"/>
      <c r="AP171" s="143"/>
    </row>
    <row r="172" customFormat="false" ht="12.75" hidden="false" customHeight="false" outlineLevel="0" collapsed="false">
      <c r="A172" s="112"/>
      <c r="H172" s="113"/>
      <c r="I172" s="113"/>
      <c r="L172" s="95"/>
      <c r="N172" s="95"/>
      <c r="AC172" s="92"/>
      <c r="AD172" s="8"/>
      <c r="AE172" s="140"/>
      <c r="AF172" s="87"/>
      <c r="AG172" s="141"/>
      <c r="AH172" s="141"/>
      <c r="AI172" s="87"/>
      <c r="AJ172" s="142"/>
      <c r="AK172" s="141"/>
      <c r="AL172" s="141"/>
      <c r="AM172" s="142"/>
      <c r="AN172" s="141"/>
      <c r="AO172" s="141"/>
      <c r="AP172" s="143"/>
    </row>
    <row r="173" customFormat="false" ht="12.75" hidden="false" customHeight="false" outlineLevel="0" collapsed="false">
      <c r="A173" s="112"/>
      <c r="H173" s="113"/>
      <c r="I173" s="113"/>
      <c r="L173" s="95"/>
      <c r="N173" s="95"/>
      <c r="AC173" s="92"/>
      <c r="AD173" s="8"/>
      <c r="AE173" s="140"/>
      <c r="AF173" s="87"/>
      <c r="AG173" s="141"/>
      <c r="AH173" s="141"/>
      <c r="AI173" s="87"/>
      <c r="AJ173" s="142"/>
      <c r="AK173" s="141"/>
      <c r="AL173" s="141"/>
      <c r="AM173" s="142"/>
      <c r="AN173" s="141"/>
      <c r="AO173" s="141"/>
      <c r="AP173" s="143"/>
    </row>
    <row r="174" customFormat="false" ht="12.75" hidden="false" customHeight="false" outlineLevel="0" collapsed="false">
      <c r="A174" s="112"/>
      <c r="H174" s="113"/>
      <c r="I174" s="113"/>
      <c r="L174" s="95"/>
      <c r="N174" s="95"/>
      <c r="AC174" s="92"/>
      <c r="AD174" s="8"/>
      <c r="AE174" s="140"/>
      <c r="AF174" s="87"/>
      <c r="AG174" s="141"/>
      <c r="AH174" s="141"/>
      <c r="AI174" s="87"/>
      <c r="AJ174" s="142"/>
      <c r="AK174" s="141"/>
      <c r="AL174" s="141"/>
      <c r="AM174" s="142"/>
      <c r="AN174" s="141"/>
      <c r="AO174" s="141"/>
      <c r="AP174" s="143"/>
    </row>
    <row r="175" customFormat="false" ht="12.75" hidden="false" customHeight="false" outlineLevel="0" collapsed="false">
      <c r="A175" s="112"/>
      <c r="H175" s="113"/>
      <c r="I175" s="113"/>
      <c r="L175" s="95"/>
      <c r="N175" s="95"/>
      <c r="AC175" s="92"/>
      <c r="AD175" s="8"/>
      <c r="AE175" s="140"/>
      <c r="AF175" s="87"/>
      <c r="AG175" s="141"/>
      <c r="AH175" s="141"/>
      <c r="AI175" s="87"/>
      <c r="AJ175" s="142"/>
      <c r="AK175" s="141"/>
      <c r="AL175" s="141"/>
      <c r="AM175" s="142"/>
      <c r="AN175" s="141"/>
      <c r="AO175" s="141"/>
      <c r="AP175" s="143"/>
    </row>
    <row r="176" customFormat="false" ht="12.75" hidden="false" customHeight="false" outlineLevel="0" collapsed="false">
      <c r="A176" s="112"/>
      <c r="H176" s="113"/>
      <c r="I176" s="113"/>
      <c r="L176" s="95"/>
      <c r="N176" s="95"/>
      <c r="AC176" s="92"/>
      <c r="AD176" s="8"/>
      <c r="AE176" s="140"/>
      <c r="AF176" s="87"/>
      <c r="AG176" s="141"/>
      <c r="AH176" s="141"/>
      <c r="AI176" s="87"/>
      <c r="AJ176" s="142"/>
      <c r="AK176" s="141"/>
      <c r="AL176" s="141"/>
      <c r="AM176" s="142"/>
      <c r="AN176" s="141"/>
      <c r="AO176" s="141"/>
      <c r="AP176" s="143"/>
    </row>
    <row r="177" customFormat="false" ht="12.75" hidden="false" customHeight="false" outlineLevel="0" collapsed="false">
      <c r="A177" s="112"/>
      <c r="H177" s="113"/>
      <c r="I177" s="113"/>
      <c r="L177" s="95"/>
      <c r="N177" s="95"/>
      <c r="AC177" s="92"/>
      <c r="AD177" s="8"/>
      <c r="AE177" s="140"/>
      <c r="AF177" s="87"/>
      <c r="AG177" s="141"/>
      <c r="AH177" s="141"/>
      <c r="AI177" s="87"/>
      <c r="AJ177" s="142"/>
      <c r="AK177" s="141"/>
      <c r="AL177" s="141"/>
      <c r="AM177" s="142"/>
      <c r="AN177" s="141"/>
      <c r="AO177" s="141"/>
      <c r="AP177" s="143"/>
    </row>
    <row r="178" customFormat="false" ht="12.75" hidden="false" customHeight="false" outlineLevel="0" collapsed="false">
      <c r="A178" s="112"/>
      <c r="H178" s="113"/>
      <c r="I178" s="113"/>
      <c r="L178" s="95"/>
      <c r="N178" s="95"/>
      <c r="AC178" s="92"/>
      <c r="AD178" s="8"/>
      <c r="AE178" s="140"/>
      <c r="AF178" s="87"/>
      <c r="AG178" s="141"/>
      <c r="AH178" s="141"/>
      <c r="AI178" s="87"/>
      <c r="AJ178" s="142"/>
      <c r="AK178" s="141"/>
      <c r="AL178" s="141"/>
      <c r="AM178" s="142"/>
      <c r="AN178" s="141"/>
      <c r="AO178" s="141"/>
      <c r="AP178" s="143"/>
    </row>
    <row r="179" customFormat="false" ht="12.75" hidden="false" customHeight="false" outlineLevel="0" collapsed="false">
      <c r="A179" s="112"/>
      <c r="H179" s="113"/>
      <c r="I179" s="113"/>
      <c r="L179" s="95"/>
      <c r="N179" s="95"/>
      <c r="AC179" s="92"/>
      <c r="AD179" s="8"/>
      <c r="AE179" s="140"/>
      <c r="AF179" s="87"/>
      <c r="AG179" s="141"/>
      <c r="AH179" s="141"/>
      <c r="AI179" s="87"/>
      <c r="AJ179" s="142"/>
      <c r="AK179" s="141"/>
      <c r="AL179" s="141"/>
      <c r="AM179" s="142"/>
      <c r="AN179" s="141"/>
      <c r="AO179" s="141"/>
      <c r="AP179" s="143"/>
    </row>
    <row r="180" customFormat="false" ht="12.75" hidden="false" customHeight="false" outlineLevel="0" collapsed="false">
      <c r="A180" s="112"/>
      <c r="H180" s="113"/>
      <c r="I180" s="113"/>
      <c r="L180" s="95"/>
      <c r="N180" s="95"/>
      <c r="AC180" s="92"/>
      <c r="AD180" s="8"/>
      <c r="AE180" s="140"/>
      <c r="AF180" s="87"/>
      <c r="AG180" s="141"/>
      <c r="AH180" s="141"/>
      <c r="AI180" s="87"/>
      <c r="AJ180" s="142"/>
      <c r="AK180" s="141"/>
      <c r="AL180" s="141"/>
      <c r="AM180" s="142"/>
      <c r="AN180" s="141"/>
      <c r="AO180" s="141"/>
      <c r="AP180" s="143"/>
    </row>
    <row r="181" customFormat="false" ht="12.75" hidden="false" customHeight="false" outlineLevel="0" collapsed="false">
      <c r="A181" s="112"/>
      <c r="H181" s="113"/>
      <c r="I181" s="113"/>
      <c r="L181" s="95"/>
      <c r="N181" s="95"/>
      <c r="AC181" s="92"/>
      <c r="AD181" s="8"/>
      <c r="AE181" s="140"/>
      <c r="AF181" s="87"/>
      <c r="AG181" s="141"/>
      <c r="AH181" s="141"/>
      <c r="AI181" s="87"/>
      <c r="AJ181" s="142"/>
      <c r="AK181" s="141"/>
      <c r="AL181" s="141"/>
      <c r="AM181" s="142"/>
      <c r="AN181" s="141"/>
      <c r="AO181" s="141"/>
      <c r="AP181" s="143"/>
    </row>
    <row r="182" customFormat="false" ht="12.75" hidden="false" customHeight="false" outlineLevel="0" collapsed="false">
      <c r="A182" s="112"/>
      <c r="H182" s="113"/>
      <c r="I182" s="113"/>
      <c r="L182" s="95"/>
      <c r="N182" s="95"/>
      <c r="AC182" s="92"/>
      <c r="AD182" s="8"/>
      <c r="AE182" s="140"/>
      <c r="AF182" s="87"/>
      <c r="AG182" s="141"/>
      <c r="AH182" s="141"/>
      <c r="AI182" s="87"/>
      <c r="AJ182" s="142"/>
      <c r="AK182" s="141"/>
      <c r="AL182" s="141"/>
      <c r="AM182" s="142"/>
      <c r="AN182" s="141"/>
      <c r="AO182" s="141"/>
      <c r="AP182" s="143"/>
    </row>
    <row r="183" customFormat="false" ht="12.75" hidden="false" customHeight="false" outlineLevel="0" collapsed="false">
      <c r="A183" s="112"/>
      <c r="H183" s="113"/>
      <c r="I183" s="113"/>
      <c r="L183" s="95"/>
      <c r="N183" s="95"/>
      <c r="AC183" s="92"/>
      <c r="AD183" s="8"/>
      <c r="AE183" s="140"/>
      <c r="AF183" s="87"/>
      <c r="AG183" s="141"/>
      <c r="AH183" s="141"/>
      <c r="AI183" s="87"/>
      <c r="AJ183" s="142"/>
      <c r="AK183" s="141"/>
      <c r="AL183" s="141"/>
      <c r="AM183" s="142"/>
      <c r="AN183" s="141"/>
      <c r="AO183" s="141"/>
      <c r="AP183" s="143"/>
    </row>
    <row r="184" customFormat="false" ht="12.75" hidden="false" customHeight="false" outlineLevel="0" collapsed="false">
      <c r="A184" s="112"/>
      <c r="H184" s="113"/>
      <c r="I184" s="113"/>
      <c r="L184" s="95"/>
      <c r="N184" s="95"/>
      <c r="AC184" s="92"/>
      <c r="AD184" s="8"/>
      <c r="AE184" s="140"/>
      <c r="AF184" s="87"/>
      <c r="AG184" s="141"/>
      <c r="AH184" s="141"/>
      <c r="AI184" s="87"/>
      <c r="AJ184" s="142"/>
      <c r="AK184" s="141"/>
      <c r="AL184" s="141"/>
      <c r="AM184" s="142"/>
      <c r="AN184" s="141"/>
      <c r="AO184" s="141"/>
      <c r="AP184" s="143"/>
    </row>
    <row r="185" customFormat="false" ht="12.75" hidden="false" customHeight="false" outlineLevel="0" collapsed="false">
      <c r="A185" s="112"/>
      <c r="H185" s="113"/>
      <c r="I185" s="113"/>
      <c r="L185" s="95"/>
      <c r="N185" s="95"/>
      <c r="AC185" s="92"/>
      <c r="AD185" s="8"/>
      <c r="AE185" s="140"/>
      <c r="AF185" s="87"/>
      <c r="AG185" s="141"/>
      <c r="AH185" s="141"/>
      <c r="AI185" s="87"/>
      <c r="AJ185" s="142"/>
      <c r="AK185" s="141"/>
      <c r="AL185" s="141"/>
      <c r="AM185" s="142"/>
      <c r="AN185" s="141"/>
      <c r="AO185" s="141"/>
      <c r="AP185" s="143"/>
    </row>
    <row r="186" customFormat="false" ht="12.75" hidden="false" customHeight="false" outlineLevel="0" collapsed="false">
      <c r="A186" s="112"/>
      <c r="H186" s="113"/>
      <c r="I186" s="113"/>
      <c r="L186" s="95"/>
      <c r="N186" s="95"/>
      <c r="AC186" s="92"/>
      <c r="AD186" s="8"/>
      <c r="AE186" s="140"/>
      <c r="AF186" s="87"/>
      <c r="AG186" s="141"/>
      <c r="AH186" s="141"/>
      <c r="AI186" s="87"/>
      <c r="AJ186" s="142"/>
      <c r="AK186" s="141"/>
      <c r="AL186" s="141"/>
      <c r="AM186" s="142"/>
      <c r="AN186" s="141"/>
      <c r="AO186" s="141"/>
      <c r="AP186" s="143"/>
    </row>
    <row r="187" customFormat="false" ht="12.75" hidden="false" customHeight="false" outlineLevel="0" collapsed="false">
      <c r="A187" s="112"/>
      <c r="H187" s="113"/>
      <c r="I187" s="113"/>
      <c r="L187" s="95"/>
      <c r="N187" s="95"/>
      <c r="AC187" s="92"/>
      <c r="AD187" s="8"/>
      <c r="AE187" s="140"/>
      <c r="AF187" s="87"/>
      <c r="AG187" s="141"/>
      <c r="AH187" s="141"/>
      <c r="AI187" s="87"/>
      <c r="AJ187" s="142"/>
      <c r="AK187" s="141"/>
      <c r="AL187" s="141"/>
      <c r="AM187" s="142"/>
      <c r="AN187" s="141"/>
      <c r="AO187" s="141"/>
      <c r="AP187" s="143"/>
    </row>
    <row r="188" customFormat="false" ht="12.75" hidden="false" customHeight="false" outlineLevel="0" collapsed="false">
      <c r="A188" s="112"/>
      <c r="H188" s="113"/>
      <c r="I188" s="113"/>
      <c r="L188" s="95"/>
      <c r="N188" s="95"/>
      <c r="AC188" s="92"/>
      <c r="AD188" s="8"/>
      <c r="AE188" s="140"/>
      <c r="AF188" s="87"/>
      <c r="AG188" s="141"/>
      <c r="AH188" s="141"/>
      <c r="AI188" s="87"/>
      <c r="AJ188" s="142"/>
      <c r="AK188" s="141"/>
      <c r="AL188" s="141"/>
      <c r="AM188" s="142"/>
      <c r="AN188" s="141"/>
      <c r="AO188" s="141"/>
      <c r="AP188" s="143"/>
    </row>
    <row r="189" customFormat="false" ht="12.75" hidden="false" customHeight="false" outlineLevel="0" collapsed="false">
      <c r="A189" s="112"/>
      <c r="H189" s="113"/>
      <c r="I189" s="113"/>
      <c r="L189" s="95"/>
      <c r="N189" s="95"/>
      <c r="AC189" s="92"/>
      <c r="AD189" s="8"/>
      <c r="AE189" s="140"/>
      <c r="AF189" s="87"/>
      <c r="AG189" s="141"/>
      <c r="AH189" s="141"/>
      <c r="AI189" s="87"/>
      <c r="AJ189" s="142"/>
      <c r="AK189" s="141"/>
      <c r="AL189" s="141"/>
      <c r="AM189" s="142"/>
      <c r="AN189" s="141"/>
      <c r="AO189" s="141"/>
      <c r="AP189" s="143"/>
    </row>
    <row r="190" customFormat="false" ht="12.75" hidden="false" customHeight="false" outlineLevel="0" collapsed="false">
      <c r="A190" s="112"/>
      <c r="H190" s="113"/>
      <c r="I190" s="113"/>
      <c r="L190" s="95"/>
      <c r="N190" s="95"/>
      <c r="AC190" s="92"/>
      <c r="AD190" s="8"/>
      <c r="AE190" s="140"/>
      <c r="AF190" s="87"/>
      <c r="AG190" s="141"/>
      <c r="AH190" s="141"/>
      <c r="AI190" s="87"/>
      <c r="AJ190" s="142"/>
      <c r="AK190" s="141"/>
      <c r="AL190" s="141"/>
      <c r="AM190" s="142"/>
      <c r="AN190" s="141"/>
      <c r="AO190" s="141"/>
      <c r="AP190" s="143"/>
    </row>
    <row r="191" customFormat="false" ht="12.75" hidden="false" customHeight="false" outlineLevel="0" collapsed="false">
      <c r="A191" s="112"/>
      <c r="H191" s="113"/>
      <c r="I191" s="113"/>
      <c r="L191" s="95"/>
      <c r="N191" s="95"/>
      <c r="AC191" s="92"/>
      <c r="AD191" s="8"/>
      <c r="AE191" s="140"/>
      <c r="AF191" s="87"/>
      <c r="AG191" s="141"/>
      <c r="AH191" s="141"/>
      <c r="AI191" s="87"/>
      <c r="AJ191" s="142"/>
      <c r="AK191" s="141"/>
      <c r="AL191" s="141"/>
      <c r="AM191" s="142"/>
      <c r="AN191" s="141"/>
      <c r="AO191" s="141"/>
      <c r="AP191" s="143"/>
    </row>
    <row r="192" customFormat="false" ht="12.75" hidden="false" customHeight="false" outlineLevel="0" collapsed="false">
      <c r="A192" s="112"/>
      <c r="H192" s="113"/>
      <c r="I192" s="113"/>
      <c r="L192" s="95"/>
      <c r="N192" s="95"/>
      <c r="AC192" s="92"/>
      <c r="AD192" s="8"/>
      <c r="AE192" s="140"/>
      <c r="AF192" s="87"/>
      <c r="AG192" s="141"/>
      <c r="AH192" s="141"/>
      <c r="AI192" s="87"/>
      <c r="AJ192" s="142"/>
      <c r="AK192" s="141"/>
      <c r="AL192" s="141"/>
      <c r="AM192" s="142"/>
      <c r="AN192" s="141"/>
      <c r="AO192" s="141"/>
      <c r="AP192" s="143"/>
    </row>
    <row r="193" customFormat="false" ht="12.75" hidden="false" customHeight="false" outlineLevel="0" collapsed="false">
      <c r="A193" s="112"/>
      <c r="H193" s="113"/>
      <c r="I193" s="113"/>
      <c r="L193" s="95"/>
      <c r="N193" s="95"/>
      <c r="AC193" s="92"/>
      <c r="AD193" s="8"/>
      <c r="AE193" s="140"/>
      <c r="AF193" s="87"/>
      <c r="AG193" s="141"/>
      <c r="AH193" s="141"/>
      <c r="AI193" s="87"/>
      <c r="AJ193" s="142"/>
      <c r="AK193" s="141"/>
      <c r="AL193" s="141"/>
      <c r="AM193" s="142"/>
      <c r="AN193" s="141"/>
      <c r="AO193" s="141"/>
      <c r="AP193" s="143"/>
    </row>
    <row r="194" customFormat="false" ht="12.75" hidden="false" customHeight="false" outlineLevel="0" collapsed="false">
      <c r="A194" s="112"/>
      <c r="H194" s="113"/>
      <c r="I194" s="113"/>
      <c r="L194" s="95"/>
      <c r="N194" s="95"/>
      <c r="AC194" s="92"/>
      <c r="AD194" s="8"/>
      <c r="AE194" s="140"/>
      <c r="AF194" s="87"/>
      <c r="AG194" s="141"/>
      <c r="AH194" s="141"/>
      <c r="AI194" s="87"/>
      <c r="AJ194" s="142"/>
      <c r="AK194" s="141"/>
      <c r="AL194" s="141"/>
      <c r="AM194" s="142"/>
      <c r="AN194" s="141"/>
      <c r="AO194" s="141"/>
      <c r="AP194" s="143"/>
    </row>
    <row r="195" customFormat="false" ht="12.75" hidden="false" customHeight="false" outlineLevel="0" collapsed="false">
      <c r="A195" s="112"/>
      <c r="H195" s="113"/>
      <c r="I195" s="113"/>
      <c r="L195" s="95"/>
      <c r="N195" s="95"/>
      <c r="AC195" s="92"/>
      <c r="AD195" s="8"/>
      <c r="AE195" s="140"/>
      <c r="AF195" s="87"/>
      <c r="AG195" s="141"/>
      <c r="AH195" s="141"/>
      <c r="AI195" s="87"/>
      <c r="AJ195" s="142"/>
      <c r="AK195" s="141"/>
      <c r="AL195" s="141"/>
      <c r="AM195" s="142"/>
      <c r="AN195" s="141"/>
      <c r="AO195" s="141"/>
      <c r="AP195" s="143"/>
    </row>
    <row r="196" customFormat="false" ht="12.75" hidden="false" customHeight="false" outlineLevel="0" collapsed="false">
      <c r="A196" s="112"/>
      <c r="H196" s="113"/>
      <c r="I196" s="113"/>
      <c r="L196" s="95"/>
      <c r="N196" s="95"/>
      <c r="AC196" s="92"/>
      <c r="AD196" s="8"/>
      <c r="AE196" s="140"/>
      <c r="AF196" s="87"/>
      <c r="AG196" s="141"/>
      <c r="AH196" s="141"/>
      <c r="AI196" s="87"/>
      <c r="AJ196" s="142"/>
      <c r="AK196" s="141"/>
      <c r="AL196" s="141"/>
      <c r="AM196" s="142"/>
      <c r="AN196" s="141"/>
      <c r="AO196" s="141"/>
      <c r="AP196" s="143"/>
    </row>
    <row r="197" customFormat="false" ht="12.75" hidden="false" customHeight="false" outlineLevel="0" collapsed="false">
      <c r="A197" s="112"/>
      <c r="H197" s="113"/>
      <c r="I197" s="113"/>
      <c r="L197" s="95"/>
      <c r="N197" s="95"/>
      <c r="AC197" s="92"/>
      <c r="AD197" s="8"/>
      <c r="AE197" s="140"/>
      <c r="AF197" s="87"/>
      <c r="AG197" s="141"/>
      <c r="AH197" s="141"/>
      <c r="AI197" s="87"/>
      <c r="AJ197" s="142"/>
      <c r="AK197" s="141"/>
      <c r="AL197" s="141"/>
      <c r="AM197" s="142"/>
      <c r="AN197" s="141"/>
      <c r="AO197" s="141"/>
      <c r="AP197" s="143"/>
    </row>
    <row r="198" customFormat="false" ht="12.75" hidden="false" customHeight="false" outlineLevel="0" collapsed="false">
      <c r="A198" s="112"/>
      <c r="H198" s="113"/>
      <c r="I198" s="113"/>
      <c r="L198" s="95"/>
      <c r="N198" s="95"/>
      <c r="AC198" s="92"/>
      <c r="AD198" s="8"/>
      <c r="AE198" s="140"/>
      <c r="AF198" s="87"/>
      <c r="AG198" s="141"/>
      <c r="AH198" s="141"/>
      <c r="AI198" s="87"/>
      <c r="AJ198" s="142"/>
      <c r="AK198" s="141"/>
      <c r="AL198" s="141"/>
      <c r="AM198" s="142"/>
      <c r="AN198" s="141"/>
      <c r="AO198" s="141"/>
      <c r="AP198" s="143"/>
    </row>
    <row r="199" customFormat="false" ht="12.75" hidden="false" customHeight="false" outlineLevel="0" collapsed="false">
      <c r="A199" s="112"/>
      <c r="H199" s="113"/>
      <c r="I199" s="113"/>
      <c r="L199" s="95"/>
      <c r="N199" s="95"/>
      <c r="AC199" s="92"/>
      <c r="AD199" s="8"/>
      <c r="AE199" s="140"/>
      <c r="AF199" s="87"/>
      <c r="AG199" s="141"/>
      <c r="AH199" s="141"/>
      <c r="AI199" s="87"/>
      <c r="AJ199" s="142"/>
      <c r="AK199" s="141"/>
      <c r="AL199" s="141"/>
      <c r="AM199" s="142"/>
      <c r="AN199" s="141"/>
      <c r="AO199" s="141"/>
      <c r="AP199" s="143"/>
    </row>
    <row r="200" customFormat="false" ht="12.75" hidden="false" customHeight="false" outlineLevel="0" collapsed="false">
      <c r="A200" s="112"/>
      <c r="H200" s="113"/>
      <c r="I200" s="113"/>
      <c r="L200" s="95"/>
      <c r="N200" s="95"/>
      <c r="AC200" s="92"/>
      <c r="AD200" s="8"/>
      <c r="AE200" s="140"/>
      <c r="AF200" s="87"/>
      <c r="AG200" s="141"/>
      <c r="AH200" s="141"/>
      <c r="AI200" s="87"/>
      <c r="AJ200" s="142"/>
      <c r="AK200" s="141"/>
      <c r="AL200" s="141"/>
      <c r="AM200" s="142"/>
      <c r="AN200" s="141"/>
      <c r="AO200" s="141"/>
      <c r="AP200" s="143"/>
    </row>
    <row r="201" customFormat="false" ht="12.75" hidden="false" customHeight="false" outlineLevel="0" collapsed="false">
      <c r="A201" s="112"/>
      <c r="H201" s="113"/>
      <c r="I201" s="113"/>
      <c r="L201" s="95"/>
      <c r="N201" s="95"/>
      <c r="AC201" s="92"/>
      <c r="AD201" s="8"/>
      <c r="AE201" s="140"/>
      <c r="AF201" s="87"/>
      <c r="AG201" s="141"/>
      <c r="AH201" s="141"/>
      <c r="AI201" s="87"/>
      <c r="AJ201" s="142"/>
      <c r="AK201" s="141"/>
      <c r="AL201" s="141"/>
      <c r="AM201" s="142"/>
      <c r="AN201" s="141"/>
      <c r="AO201" s="141"/>
      <c r="AP201" s="143"/>
    </row>
    <row r="202" customFormat="false" ht="12.75" hidden="false" customHeight="false" outlineLevel="0" collapsed="false">
      <c r="A202" s="112"/>
      <c r="H202" s="113"/>
      <c r="I202" s="113"/>
      <c r="L202" s="95"/>
      <c r="N202" s="95"/>
      <c r="AC202" s="92"/>
      <c r="AD202" s="8"/>
      <c r="AE202" s="140"/>
      <c r="AF202" s="87"/>
      <c r="AG202" s="141"/>
      <c r="AH202" s="141"/>
      <c r="AI202" s="87"/>
      <c r="AJ202" s="142"/>
      <c r="AK202" s="141"/>
      <c r="AL202" s="141"/>
      <c r="AM202" s="142"/>
      <c r="AN202" s="141"/>
      <c r="AO202" s="141"/>
      <c r="AP202" s="143"/>
    </row>
    <row r="203" customFormat="false" ht="12.75" hidden="false" customHeight="false" outlineLevel="0" collapsed="false">
      <c r="A203" s="112"/>
      <c r="H203" s="113"/>
      <c r="I203" s="113"/>
      <c r="L203" s="95"/>
      <c r="N203" s="95"/>
      <c r="AC203" s="92"/>
      <c r="AD203" s="8"/>
      <c r="AE203" s="140"/>
      <c r="AF203" s="87"/>
      <c r="AG203" s="141"/>
      <c r="AH203" s="141"/>
      <c r="AI203" s="87"/>
      <c r="AJ203" s="142"/>
      <c r="AK203" s="141"/>
      <c r="AL203" s="141"/>
      <c r="AM203" s="142"/>
      <c r="AN203" s="141"/>
      <c r="AO203" s="141"/>
      <c r="AP203" s="143"/>
    </row>
    <row r="204" customFormat="false" ht="12.75" hidden="false" customHeight="false" outlineLevel="0" collapsed="false">
      <c r="A204" s="112"/>
      <c r="H204" s="113"/>
      <c r="I204" s="113"/>
      <c r="L204" s="95"/>
      <c r="N204" s="95"/>
      <c r="AC204" s="92"/>
      <c r="AD204" s="8"/>
      <c r="AE204" s="140"/>
      <c r="AF204" s="87"/>
      <c r="AG204" s="141"/>
      <c r="AH204" s="141"/>
      <c r="AI204" s="87"/>
      <c r="AJ204" s="142"/>
      <c r="AK204" s="141"/>
      <c r="AL204" s="141"/>
      <c r="AM204" s="142"/>
      <c r="AN204" s="141"/>
      <c r="AO204" s="141"/>
      <c r="AP204" s="143"/>
    </row>
    <row r="205" customFormat="false" ht="12.75" hidden="false" customHeight="false" outlineLevel="0" collapsed="false">
      <c r="A205" s="112"/>
      <c r="H205" s="113"/>
      <c r="I205" s="113"/>
      <c r="L205" s="95"/>
      <c r="N205" s="95"/>
      <c r="AC205" s="92"/>
      <c r="AD205" s="8"/>
      <c r="AE205" s="140"/>
      <c r="AF205" s="87"/>
      <c r="AG205" s="141"/>
      <c r="AH205" s="141"/>
      <c r="AI205" s="87"/>
      <c r="AJ205" s="142"/>
      <c r="AK205" s="141"/>
      <c r="AL205" s="141"/>
      <c r="AM205" s="142"/>
      <c r="AN205" s="141"/>
      <c r="AO205" s="141"/>
      <c r="AP205" s="143"/>
    </row>
    <row r="206" customFormat="false" ht="12.75" hidden="false" customHeight="false" outlineLevel="0" collapsed="false">
      <c r="A206" s="112"/>
      <c r="H206" s="113"/>
      <c r="I206" s="113"/>
      <c r="L206" s="95"/>
      <c r="N206" s="95"/>
      <c r="AC206" s="92"/>
      <c r="AD206" s="8"/>
      <c r="AE206" s="140"/>
      <c r="AF206" s="87"/>
      <c r="AG206" s="141"/>
      <c r="AH206" s="141"/>
      <c r="AI206" s="87"/>
      <c r="AJ206" s="142"/>
      <c r="AK206" s="141"/>
      <c r="AL206" s="141"/>
      <c r="AM206" s="142"/>
      <c r="AN206" s="141"/>
      <c r="AO206" s="141"/>
      <c r="AP206" s="143"/>
    </row>
    <row r="207" customFormat="false" ht="12.75" hidden="false" customHeight="false" outlineLevel="0" collapsed="false">
      <c r="A207" s="112"/>
      <c r="H207" s="113"/>
      <c r="I207" s="113"/>
      <c r="L207" s="95"/>
      <c r="N207" s="95"/>
      <c r="AC207" s="92"/>
      <c r="AD207" s="8"/>
      <c r="AE207" s="140"/>
      <c r="AF207" s="87"/>
      <c r="AG207" s="141"/>
      <c r="AH207" s="141"/>
      <c r="AI207" s="87"/>
      <c r="AJ207" s="142"/>
      <c r="AK207" s="141"/>
      <c r="AL207" s="141"/>
      <c r="AM207" s="142"/>
      <c r="AN207" s="141"/>
      <c r="AO207" s="141"/>
      <c r="AP207" s="143"/>
    </row>
    <row r="208" customFormat="false" ht="12.75" hidden="false" customHeight="false" outlineLevel="0" collapsed="false">
      <c r="A208" s="112"/>
      <c r="H208" s="113"/>
      <c r="I208" s="113"/>
      <c r="L208" s="95"/>
      <c r="N208" s="95"/>
      <c r="AC208" s="92"/>
      <c r="AD208" s="8"/>
      <c r="AE208" s="140"/>
      <c r="AF208" s="87"/>
      <c r="AG208" s="141"/>
      <c r="AH208" s="141"/>
      <c r="AI208" s="87"/>
      <c r="AJ208" s="142"/>
      <c r="AK208" s="141"/>
      <c r="AL208" s="141"/>
      <c r="AM208" s="142"/>
      <c r="AN208" s="141"/>
      <c r="AO208" s="141"/>
      <c r="AP208" s="143"/>
    </row>
    <row r="209" customFormat="false" ht="12.75" hidden="false" customHeight="false" outlineLevel="0" collapsed="false">
      <c r="A209" s="112"/>
      <c r="H209" s="113"/>
      <c r="I209" s="113"/>
      <c r="L209" s="95"/>
      <c r="N209" s="95"/>
      <c r="AC209" s="92"/>
      <c r="AD209" s="8"/>
      <c r="AE209" s="140"/>
      <c r="AF209" s="87"/>
      <c r="AG209" s="141"/>
      <c r="AH209" s="141"/>
      <c r="AI209" s="87"/>
      <c r="AJ209" s="142"/>
      <c r="AK209" s="141"/>
      <c r="AL209" s="141"/>
      <c r="AM209" s="142"/>
      <c r="AN209" s="141"/>
      <c r="AO209" s="141"/>
      <c r="AP209" s="143"/>
    </row>
    <row r="210" customFormat="false" ht="12.75" hidden="false" customHeight="false" outlineLevel="0" collapsed="false">
      <c r="A210" s="112"/>
      <c r="H210" s="113"/>
      <c r="I210" s="113"/>
      <c r="L210" s="95"/>
      <c r="N210" s="95"/>
      <c r="AC210" s="92"/>
      <c r="AD210" s="8"/>
      <c r="AE210" s="140"/>
      <c r="AF210" s="87"/>
      <c r="AG210" s="141"/>
      <c r="AH210" s="141"/>
      <c r="AI210" s="87"/>
      <c r="AJ210" s="142"/>
      <c r="AK210" s="141"/>
      <c r="AL210" s="141"/>
      <c r="AM210" s="142"/>
      <c r="AN210" s="141"/>
      <c r="AO210" s="141"/>
      <c r="AP210" s="143"/>
    </row>
    <row r="211" customFormat="false" ht="12.75" hidden="false" customHeight="false" outlineLevel="0" collapsed="false">
      <c r="A211" s="112"/>
      <c r="H211" s="113"/>
      <c r="I211" s="113"/>
      <c r="L211" s="95"/>
      <c r="N211" s="95"/>
      <c r="AC211" s="92"/>
      <c r="AD211" s="8"/>
      <c r="AE211" s="140"/>
      <c r="AF211" s="87"/>
      <c r="AG211" s="141"/>
      <c r="AH211" s="141"/>
      <c r="AI211" s="87"/>
      <c r="AJ211" s="142"/>
      <c r="AK211" s="141"/>
      <c r="AL211" s="141"/>
      <c r="AM211" s="142"/>
      <c r="AN211" s="141"/>
      <c r="AO211" s="141"/>
      <c r="AP211" s="143"/>
    </row>
    <row r="212" customFormat="false" ht="12.75" hidden="false" customHeight="false" outlineLevel="0" collapsed="false">
      <c r="A212" s="112"/>
      <c r="H212" s="113"/>
      <c r="I212" s="113"/>
      <c r="L212" s="95"/>
      <c r="N212" s="95"/>
      <c r="AC212" s="92"/>
      <c r="AD212" s="8"/>
      <c r="AE212" s="140"/>
      <c r="AF212" s="87"/>
      <c r="AG212" s="141"/>
      <c r="AH212" s="141"/>
      <c r="AI212" s="87"/>
      <c r="AJ212" s="142"/>
      <c r="AK212" s="141"/>
      <c r="AL212" s="141"/>
      <c r="AM212" s="142"/>
      <c r="AN212" s="141"/>
      <c r="AO212" s="141"/>
      <c r="AP212" s="143"/>
    </row>
    <row r="213" customFormat="false" ht="12.75" hidden="false" customHeight="false" outlineLevel="0" collapsed="false">
      <c r="A213" s="112"/>
      <c r="H213" s="113"/>
      <c r="I213" s="113"/>
      <c r="L213" s="95"/>
      <c r="N213" s="95"/>
      <c r="AC213" s="92"/>
      <c r="AD213" s="8"/>
      <c r="AE213" s="140"/>
      <c r="AF213" s="87"/>
      <c r="AG213" s="141"/>
      <c r="AH213" s="141"/>
      <c r="AI213" s="87"/>
      <c r="AJ213" s="142"/>
      <c r="AK213" s="141"/>
      <c r="AL213" s="141"/>
      <c r="AM213" s="142"/>
      <c r="AN213" s="141"/>
      <c r="AO213" s="141"/>
      <c r="AP213" s="143"/>
    </row>
    <row r="214" customFormat="false" ht="12.75" hidden="false" customHeight="false" outlineLevel="0" collapsed="false">
      <c r="A214" s="112"/>
      <c r="H214" s="113"/>
      <c r="I214" s="113"/>
      <c r="L214" s="95"/>
      <c r="N214" s="95"/>
      <c r="AC214" s="92"/>
      <c r="AD214" s="8"/>
      <c r="AE214" s="140"/>
      <c r="AF214" s="87"/>
      <c r="AG214" s="141"/>
      <c r="AH214" s="141"/>
      <c r="AI214" s="87"/>
      <c r="AJ214" s="142"/>
      <c r="AK214" s="141"/>
      <c r="AL214" s="141"/>
      <c r="AM214" s="142"/>
      <c r="AN214" s="141"/>
      <c r="AO214" s="141"/>
      <c r="AP214" s="143"/>
    </row>
    <row r="215" customFormat="false" ht="12.75" hidden="false" customHeight="false" outlineLevel="0" collapsed="false">
      <c r="A215" s="112"/>
      <c r="H215" s="113"/>
      <c r="I215" s="113"/>
      <c r="L215" s="95"/>
      <c r="N215" s="95"/>
      <c r="AC215" s="92"/>
      <c r="AD215" s="8"/>
      <c r="AE215" s="140"/>
      <c r="AF215" s="87"/>
      <c r="AG215" s="141"/>
      <c r="AH215" s="141"/>
      <c r="AI215" s="87"/>
      <c r="AJ215" s="142"/>
      <c r="AK215" s="141"/>
      <c r="AL215" s="141"/>
      <c r="AM215" s="142"/>
      <c r="AN215" s="141"/>
      <c r="AO215" s="141"/>
      <c r="AP215" s="143"/>
    </row>
    <row r="216" customFormat="false" ht="12.75" hidden="false" customHeight="false" outlineLevel="0" collapsed="false">
      <c r="A216" s="112"/>
      <c r="H216" s="113"/>
      <c r="I216" s="113"/>
      <c r="L216" s="95"/>
      <c r="N216" s="95"/>
      <c r="AC216" s="92"/>
      <c r="AD216" s="8"/>
      <c r="AE216" s="140"/>
      <c r="AF216" s="87"/>
      <c r="AG216" s="141"/>
      <c r="AH216" s="141"/>
      <c r="AI216" s="87"/>
      <c r="AJ216" s="142"/>
      <c r="AK216" s="141"/>
      <c r="AL216" s="141"/>
      <c r="AM216" s="142"/>
      <c r="AN216" s="141"/>
      <c r="AO216" s="141"/>
      <c r="AP216" s="143"/>
    </row>
    <row r="217" customFormat="false" ht="12.75" hidden="false" customHeight="false" outlineLevel="0" collapsed="false">
      <c r="A217" s="112"/>
      <c r="H217" s="113"/>
      <c r="I217" s="113"/>
      <c r="L217" s="95"/>
      <c r="N217" s="95"/>
      <c r="AC217" s="92"/>
      <c r="AD217" s="8"/>
      <c r="AE217" s="140"/>
      <c r="AF217" s="87"/>
      <c r="AG217" s="141"/>
      <c r="AH217" s="141"/>
      <c r="AI217" s="87"/>
      <c r="AJ217" s="142"/>
      <c r="AK217" s="141"/>
      <c r="AL217" s="141"/>
      <c r="AM217" s="142"/>
      <c r="AN217" s="141"/>
      <c r="AO217" s="141"/>
      <c r="AP217" s="143"/>
    </row>
    <row r="218" customFormat="false" ht="12.75" hidden="false" customHeight="false" outlineLevel="0" collapsed="false">
      <c r="A218" s="112"/>
      <c r="H218" s="113"/>
      <c r="I218" s="113"/>
      <c r="L218" s="95"/>
      <c r="N218" s="95"/>
      <c r="AC218" s="92"/>
      <c r="AD218" s="8"/>
      <c r="AE218" s="140"/>
      <c r="AF218" s="87"/>
      <c r="AG218" s="141"/>
      <c r="AH218" s="141"/>
      <c r="AI218" s="87"/>
      <c r="AJ218" s="142"/>
      <c r="AK218" s="141"/>
      <c r="AL218" s="141"/>
      <c r="AM218" s="142"/>
      <c r="AN218" s="141"/>
      <c r="AO218" s="141"/>
      <c r="AP218" s="143"/>
    </row>
    <row r="219" customFormat="false" ht="12.75" hidden="false" customHeight="false" outlineLevel="0" collapsed="false">
      <c r="A219" s="112"/>
      <c r="H219" s="113"/>
      <c r="I219" s="113"/>
      <c r="L219" s="95"/>
      <c r="N219" s="95"/>
      <c r="AC219" s="92"/>
      <c r="AD219" s="8"/>
      <c r="AE219" s="140"/>
      <c r="AF219" s="87"/>
      <c r="AG219" s="141"/>
      <c r="AH219" s="141"/>
      <c r="AI219" s="87"/>
      <c r="AJ219" s="142"/>
      <c r="AK219" s="141"/>
      <c r="AL219" s="141"/>
      <c r="AM219" s="142"/>
      <c r="AN219" s="141"/>
      <c r="AO219" s="141"/>
      <c r="AP219" s="143"/>
    </row>
    <row r="220" customFormat="false" ht="12.75" hidden="false" customHeight="false" outlineLevel="0" collapsed="false">
      <c r="A220" s="112"/>
      <c r="H220" s="113"/>
      <c r="I220" s="113"/>
      <c r="L220" s="95"/>
      <c r="N220" s="95"/>
      <c r="AC220" s="92"/>
      <c r="AD220" s="8"/>
      <c r="AE220" s="140"/>
      <c r="AF220" s="87"/>
      <c r="AG220" s="141"/>
      <c r="AH220" s="141"/>
      <c r="AI220" s="87"/>
      <c r="AJ220" s="142"/>
      <c r="AK220" s="141"/>
      <c r="AL220" s="141"/>
      <c r="AM220" s="142"/>
      <c r="AN220" s="141"/>
      <c r="AO220" s="141"/>
      <c r="AP220" s="143"/>
    </row>
    <row r="221" customFormat="false" ht="12.75" hidden="false" customHeight="false" outlineLevel="0" collapsed="false">
      <c r="A221" s="112"/>
      <c r="H221" s="113"/>
      <c r="I221" s="113"/>
      <c r="L221" s="95"/>
      <c r="N221" s="95"/>
      <c r="AC221" s="92"/>
      <c r="AD221" s="8"/>
      <c r="AE221" s="140"/>
      <c r="AF221" s="87"/>
      <c r="AG221" s="141"/>
      <c r="AH221" s="141"/>
      <c r="AI221" s="87"/>
      <c r="AJ221" s="142"/>
      <c r="AK221" s="141"/>
      <c r="AL221" s="141"/>
      <c r="AM221" s="142"/>
      <c r="AN221" s="141"/>
      <c r="AO221" s="141"/>
      <c r="AP221" s="143"/>
    </row>
    <row r="222" customFormat="false" ht="12.75" hidden="false" customHeight="false" outlineLevel="0" collapsed="false">
      <c r="A222" s="112"/>
      <c r="H222" s="113"/>
      <c r="I222" s="113"/>
      <c r="L222" s="95"/>
      <c r="N222" s="95"/>
      <c r="AC222" s="92"/>
      <c r="AD222" s="8"/>
      <c r="AE222" s="140"/>
      <c r="AF222" s="87"/>
      <c r="AG222" s="141"/>
      <c r="AH222" s="141"/>
      <c r="AI222" s="87"/>
      <c r="AJ222" s="142"/>
      <c r="AK222" s="141"/>
      <c r="AL222" s="141"/>
      <c r="AM222" s="142"/>
      <c r="AN222" s="141"/>
      <c r="AO222" s="141"/>
      <c r="AP222" s="143"/>
    </row>
    <row r="223" customFormat="false" ht="12.75" hidden="false" customHeight="false" outlineLevel="0" collapsed="false">
      <c r="A223" s="112"/>
      <c r="H223" s="113"/>
      <c r="I223" s="113"/>
      <c r="L223" s="95"/>
      <c r="N223" s="95"/>
      <c r="AC223" s="92"/>
      <c r="AD223" s="8"/>
      <c r="AE223" s="140"/>
      <c r="AF223" s="87"/>
      <c r="AG223" s="141"/>
      <c r="AH223" s="141"/>
      <c r="AI223" s="87"/>
      <c r="AJ223" s="142"/>
      <c r="AK223" s="141"/>
      <c r="AL223" s="141"/>
      <c r="AM223" s="142"/>
      <c r="AN223" s="141"/>
      <c r="AO223" s="141"/>
      <c r="AP223" s="143"/>
    </row>
    <row r="224" customFormat="false" ht="12.75" hidden="false" customHeight="false" outlineLevel="0" collapsed="false">
      <c r="A224" s="112"/>
      <c r="H224" s="113"/>
      <c r="I224" s="113"/>
      <c r="L224" s="95"/>
      <c r="N224" s="95"/>
      <c r="AC224" s="92"/>
      <c r="AD224" s="8"/>
      <c r="AE224" s="140"/>
      <c r="AF224" s="87"/>
      <c r="AG224" s="141"/>
      <c r="AH224" s="141"/>
      <c r="AI224" s="87"/>
      <c r="AJ224" s="142"/>
      <c r="AK224" s="141"/>
      <c r="AL224" s="141"/>
      <c r="AM224" s="142"/>
      <c r="AN224" s="141"/>
      <c r="AO224" s="141"/>
      <c r="AP224" s="143"/>
    </row>
    <row r="225" customFormat="false" ht="12.75" hidden="false" customHeight="false" outlineLevel="0" collapsed="false">
      <c r="A225" s="112"/>
      <c r="H225" s="113"/>
      <c r="I225" s="113"/>
      <c r="L225" s="95"/>
      <c r="N225" s="95"/>
      <c r="AC225" s="92"/>
      <c r="AD225" s="8"/>
      <c r="AE225" s="140"/>
      <c r="AF225" s="87"/>
      <c r="AG225" s="141"/>
      <c r="AH225" s="141"/>
      <c r="AI225" s="87"/>
      <c r="AJ225" s="142"/>
      <c r="AK225" s="141"/>
      <c r="AL225" s="141"/>
      <c r="AM225" s="142"/>
      <c r="AN225" s="141"/>
      <c r="AO225" s="141"/>
      <c r="AP225" s="143"/>
    </row>
    <row r="226" customFormat="false" ht="12.75" hidden="false" customHeight="false" outlineLevel="0" collapsed="false">
      <c r="A226" s="112"/>
      <c r="H226" s="113"/>
      <c r="I226" s="113"/>
      <c r="L226" s="95"/>
      <c r="N226" s="95"/>
      <c r="AC226" s="92"/>
      <c r="AD226" s="8"/>
      <c r="AE226" s="140"/>
      <c r="AF226" s="87"/>
      <c r="AG226" s="141"/>
      <c r="AH226" s="141"/>
      <c r="AI226" s="87"/>
      <c r="AJ226" s="142"/>
      <c r="AK226" s="141"/>
      <c r="AL226" s="141"/>
      <c r="AM226" s="142"/>
      <c r="AN226" s="141"/>
      <c r="AO226" s="141"/>
      <c r="AP226" s="143"/>
    </row>
    <row r="227" customFormat="false" ht="12.75" hidden="false" customHeight="false" outlineLevel="0" collapsed="false">
      <c r="A227" s="112"/>
      <c r="H227" s="113"/>
      <c r="I227" s="113"/>
      <c r="L227" s="95"/>
      <c r="N227" s="95"/>
      <c r="AC227" s="92"/>
      <c r="AD227" s="8"/>
      <c r="AE227" s="140"/>
      <c r="AF227" s="87"/>
      <c r="AG227" s="141"/>
      <c r="AH227" s="141"/>
      <c r="AI227" s="87"/>
      <c r="AJ227" s="142"/>
      <c r="AK227" s="141"/>
      <c r="AL227" s="141"/>
      <c r="AM227" s="142"/>
      <c r="AN227" s="141"/>
      <c r="AO227" s="141"/>
      <c r="AP227" s="143"/>
    </row>
    <row r="228" customFormat="false" ht="12.75" hidden="false" customHeight="false" outlineLevel="0" collapsed="false">
      <c r="A228" s="112"/>
      <c r="H228" s="113"/>
      <c r="I228" s="113"/>
      <c r="L228" s="95"/>
      <c r="N228" s="95"/>
      <c r="AC228" s="92"/>
      <c r="AD228" s="8"/>
      <c r="AE228" s="140"/>
      <c r="AF228" s="87"/>
      <c r="AG228" s="141"/>
      <c r="AH228" s="141"/>
      <c r="AI228" s="87"/>
      <c r="AJ228" s="142"/>
      <c r="AK228" s="141"/>
      <c r="AL228" s="141"/>
      <c r="AM228" s="142"/>
      <c r="AN228" s="141"/>
      <c r="AO228" s="141"/>
      <c r="AP228" s="143"/>
    </row>
    <row r="229" customFormat="false" ht="12.75" hidden="false" customHeight="false" outlineLevel="0" collapsed="false">
      <c r="A229" s="112"/>
      <c r="H229" s="113"/>
      <c r="I229" s="113"/>
      <c r="L229" s="95"/>
      <c r="N229" s="95"/>
      <c r="AC229" s="92"/>
      <c r="AD229" s="8"/>
      <c r="AE229" s="140"/>
      <c r="AF229" s="87"/>
      <c r="AG229" s="141"/>
      <c r="AH229" s="141"/>
      <c r="AI229" s="87"/>
      <c r="AJ229" s="142"/>
      <c r="AK229" s="141"/>
      <c r="AL229" s="141"/>
      <c r="AM229" s="142"/>
      <c r="AN229" s="141"/>
      <c r="AO229" s="141"/>
      <c r="AP229" s="143"/>
    </row>
    <row r="230" customFormat="false" ht="12.75" hidden="false" customHeight="false" outlineLevel="0" collapsed="false">
      <c r="A230" s="112"/>
      <c r="H230" s="113"/>
      <c r="I230" s="113"/>
      <c r="L230" s="95"/>
      <c r="N230" s="95"/>
      <c r="AC230" s="92"/>
      <c r="AD230" s="8"/>
      <c r="AE230" s="140"/>
      <c r="AF230" s="87"/>
      <c r="AG230" s="141"/>
      <c r="AH230" s="141"/>
      <c r="AI230" s="87"/>
      <c r="AJ230" s="142"/>
      <c r="AK230" s="141"/>
      <c r="AL230" s="141"/>
      <c r="AM230" s="142"/>
      <c r="AN230" s="141"/>
      <c r="AO230" s="141"/>
      <c r="AP230" s="143"/>
    </row>
    <row r="231" customFormat="false" ht="12.75" hidden="false" customHeight="false" outlineLevel="0" collapsed="false">
      <c r="A231" s="112"/>
      <c r="H231" s="113"/>
      <c r="I231" s="113"/>
      <c r="L231" s="95"/>
      <c r="N231" s="95"/>
      <c r="AC231" s="92"/>
      <c r="AD231" s="8"/>
      <c r="AE231" s="140"/>
      <c r="AF231" s="87"/>
      <c r="AG231" s="141"/>
      <c r="AH231" s="141"/>
      <c r="AI231" s="87"/>
      <c r="AJ231" s="142"/>
      <c r="AK231" s="141"/>
      <c r="AL231" s="141"/>
      <c r="AM231" s="142"/>
      <c r="AN231" s="141"/>
      <c r="AO231" s="141"/>
      <c r="AP231" s="143"/>
    </row>
    <row r="232" customFormat="false" ht="12.75" hidden="false" customHeight="false" outlineLevel="0" collapsed="false">
      <c r="A232" s="112"/>
      <c r="H232" s="113"/>
      <c r="I232" s="113"/>
      <c r="L232" s="95"/>
      <c r="N232" s="95"/>
      <c r="AC232" s="92"/>
      <c r="AD232" s="8"/>
      <c r="AE232" s="140"/>
      <c r="AF232" s="87"/>
      <c r="AG232" s="141"/>
      <c r="AH232" s="141"/>
      <c r="AI232" s="87"/>
      <c r="AJ232" s="142"/>
      <c r="AK232" s="141"/>
      <c r="AL232" s="141"/>
      <c r="AM232" s="142"/>
      <c r="AN232" s="141"/>
      <c r="AO232" s="141"/>
      <c r="AP232" s="143"/>
    </row>
    <row r="233" customFormat="false" ht="12.75" hidden="false" customHeight="false" outlineLevel="0" collapsed="false">
      <c r="A233" s="112"/>
      <c r="H233" s="113"/>
      <c r="I233" s="113"/>
      <c r="L233" s="95"/>
      <c r="N233" s="95"/>
      <c r="AC233" s="92"/>
      <c r="AD233" s="8"/>
      <c r="AE233" s="140"/>
      <c r="AF233" s="87"/>
      <c r="AG233" s="141"/>
      <c r="AH233" s="141"/>
      <c r="AI233" s="87"/>
      <c r="AJ233" s="142"/>
      <c r="AK233" s="141"/>
      <c r="AL233" s="141"/>
      <c r="AM233" s="142"/>
      <c r="AN233" s="141"/>
      <c r="AO233" s="141"/>
      <c r="AP233" s="143"/>
    </row>
    <row r="234" customFormat="false" ht="12.75" hidden="false" customHeight="false" outlineLevel="0" collapsed="false">
      <c r="A234" s="112"/>
      <c r="H234" s="113"/>
      <c r="I234" s="113"/>
      <c r="L234" s="95"/>
      <c r="N234" s="95"/>
      <c r="AC234" s="92"/>
      <c r="AD234" s="8"/>
      <c r="AE234" s="140"/>
      <c r="AF234" s="87"/>
      <c r="AG234" s="141"/>
      <c r="AH234" s="141"/>
      <c r="AI234" s="87"/>
      <c r="AJ234" s="142"/>
      <c r="AK234" s="141"/>
      <c r="AL234" s="141"/>
      <c r="AM234" s="142"/>
      <c r="AN234" s="141"/>
      <c r="AO234" s="141"/>
      <c r="AP234" s="143"/>
    </row>
    <row r="235" customFormat="false" ht="12.75" hidden="false" customHeight="false" outlineLevel="0" collapsed="false">
      <c r="A235" s="112"/>
      <c r="H235" s="113"/>
      <c r="I235" s="113"/>
      <c r="L235" s="95"/>
      <c r="N235" s="95"/>
      <c r="AC235" s="92"/>
      <c r="AD235" s="8"/>
      <c r="AE235" s="140"/>
      <c r="AF235" s="87"/>
      <c r="AG235" s="141"/>
      <c r="AH235" s="141"/>
      <c r="AI235" s="87"/>
      <c r="AJ235" s="142"/>
      <c r="AK235" s="141"/>
      <c r="AL235" s="141"/>
      <c r="AM235" s="142"/>
      <c r="AN235" s="141"/>
      <c r="AO235" s="141"/>
      <c r="AP235" s="143"/>
    </row>
    <row r="236" customFormat="false" ht="12.75" hidden="false" customHeight="false" outlineLevel="0" collapsed="false">
      <c r="A236" s="112"/>
      <c r="H236" s="113"/>
      <c r="I236" s="113"/>
      <c r="L236" s="95"/>
      <c r="N236" s="95"/>
      <c r="AC236" s="92"/>
      <c r="AD236" s="8"/>
      <c r="AE236" s="140"/>
      <c r="AF236" s="87"/>
      <c r="AG236" s="141"/>
      <c r="AH236" s="141"/>
      <c r="AI236" s="87"/>
      <c r="AJ236" s="142"/>
      <c r="AK236" s="141"/>
      <c r="AL236" s="141"/>
      <c r="AM236" s="142"/>
      <c r="AN236" s="141"/>
      <c r="AO236" s="141"/>
      <c r="AP236" s="143"/>
    </row>
    <row r="237" customFormat="false" ht="12.75" hidden="false" customHeight="false" outlineLevel="0" collapsed="false">
      <c r="A237" s="112"/>
      <c r="H237" s="113"/>
      <c r="I237" s="113"/>
      <c r="L237" s="95"/>
      <c r="N237" s="95"/>
      <c r="AC237" s="92"/>
      <c r="AD237" s="8"/>
      <c r="AE237" s="140"/>
      <c r="AF237" s="87"/>
      <c r="AG237" s="141"/>
      <c r="AH237" s="141"/>
      <c r="AI237" s="87"/>
      <c r="AJ237" s="142"/>
      <c r="AK237" s="141"/>
      <c r="AL237" s="141"/>
      <c r="AM237" s="142"/>
      <c r="AN237" s="141"/>
      <c r="AO237" s="141"/>
      <c r="AP237" s="143"/>
    </row>
    <row r="238" customFormat="false" ht="12.75" hidden="false" customHeight="false" outlineLevel="0" collapsed="false">
      <c r="A238" s="112"/>
      <c r="H238" s="113"/>
      <c r="I238" s="113"/>
      <c r="L238" s="95"/>
      <c r="N238" s="95"/>
      <c r="AC238" s="92"/>
      <c r="AD238" s="8"/>
      <c r="AE238" s="140"/>
      <c r="AF238" s="87"/>
      <c r="AG238" s="141"/>
      <c r="AH238" s="141"/>
      <c r="AI238" s="87"/>
      <c r="AJ238" s="142"/>
      <c r="AK238" s="141"/>
      <c r="AL238" s="141"/>
      <c r="AM238" s="142"/>
      <c r="AN238" s="141"/>
      <c r="AO238" s="141"/>
      <c r="AP238" s="143"/>
    </row>
    <row r="239" customFormat="false" ht="12.75" hidden="false" customHeight="false" outlineLevel="0" collapsed="false">
      <c r="A239" s="112"/>
      <c r="H239" s="113"/>
      <c r="I239" s="113"/>
      <c r="L239" s="95"/>
      <c r="N239" s="95"/>
      <c r="AC239" s="92"/>
      <c r="AD239" s="8"/>
      <c r="AE239" s="140"/>
      <c r="AF239" s="87"/>
      <c r="AG239" s="141"/>
      <c r="AH239" s="141"/>
      <c r="AI239" s="87"/>
      <c r="AJ239" s="142"/>
      <c r="AK239" s="141"/>
      <c r="AL239" s="141"/>
      <c r="AM239" s="142"/>
      <c r="AN239" s="141"/>
      <c r="AO239" s="141"/>
      <c r="AP239" s="143"/>
    </row>
    <row r="240" customFormat="false" ht="12.75" hidden="false" customHeight="false" outlineLevel="0" collapsed="false">
      <c r="A240" s="112"/>
      <c r="H240" s="113"/>
      <c r="I240" s="113"/>
      <c r="L240" s="95"/>
      <c r="N240" s="95"/>
      <c r="AC240" s="92"/>
      <c r="AD240" s="8"/>
      <c r="AE240" s="140"/>
      <c r="AF240" s="87"/>
      <c r="AG240" s="141"/>
      <c r="AH240" s="141"/>
      <c r="AI240" s="87"/>
      <c r="AJ240" s="142"/>
      <c r="AK240" s="141"/>
      <c r="AL240" s="141"/>
      <c r="AM240" s="142"/>
      <c r="AN240" s="141"/>
      <c r="AO240" s="141"/>
      <c r="AP240" s="143"/>
    </row>
    <row r="241" customFormat="false" ht="12.75" hidden="false" customHeight="false" outlineLevel="0" collapsed="false">
      <c r="A241" s="112"/>
      <c r="H241" s="113"/>
      <c r="I241" s="113"/>
      <c r="L241" s="95"/>
      <c r="N241" s="95"/>
      <c r="AC241" s="92"/>
      <c r="AD241" s="8"/>
      <c r="AE241" s="140"/>
      <c r="AF241" s="87"/>
      <c r="AG241" s="141"/>
      <c r="AH241" s="141"/>
      <c r="AI241" s="87"/>
      <c r="AJ241" s="142"/>
      <c r="AK241" s="141"/>
      <c r="AL241" s="141"/>
      <c r="AM241" s="142"/>
      <c r="AN241" s="141"/>
      <c r="AO241" s="141"/>
      <c r="AP241" s="143"/>
    </row>
    <row r="242" customFormat="false" ht="12.75" hidden="false" customHeight="false" outlineLevel="0" collapsed="false">
      <c r="A242" s="112"/>
      <c r="H242" s="113"/>
      <c r="I242" s="113"/>
      <c r="L242" s="95"/>
      <c r="N242" s="95"/>
      <c r="AC242" s="92"/>
      <c r="AD242" s="8"/>
      <c r="AE242" s="140"/>
      <c r="AF242" s="87"/>
      <c r="AG242" s="141"/>
      <c r="AH242" s="141"/>
      <c r="AI242" s="87"/>
      <c r="AJ242" s="142"/>
      <c r="AK242" s="141"/>
      <c r="AL242" s="141"/>
      <c r="AM242" s="142"/>
      <c r="AN242" s="141"/>
      <c r="AO242" s="141"/>
      <c r="AP242" s="143"/>
    </row>
    <row r="243" customFormat="false" ht="12.75" hidden="false" customHeight="false" outlineLevel="0" collapsed="false">
      <c r="A243" s="112"/>
      <c r="H243" s="113"/>
      <c r="I243" s="113"/>
      <c r="L243" s="95"/>
      <c r="N243" s="95"/>
      <c r="AC243" s="92"/>
      <c r="AD243" s="8"/>
      <c r="AE243" s="140"/>
      <c r="AF243" s="87"/>
      <c r="AG243" s="141"/>
      <c r="AH243" s="141"/>
      <c r="AI243" s="87"/>
      <c r="AJ243" s="142"/>
      <c r="AK243" s="141"/>
      <c r="AL243" s="141"/>
      <c r="AM243" s="142"/>
      <c r="AN243" s="141"/>
      <c r="AO243" s="141"/>
      <c r="AP243" s="143"/>
    </row>
    <row r="244" customFormat="false" ht="12.75" hidden="false" customHeight="false" outlineLevel="0" collapsed="false">
      <c r="A244" s="112"/>
      <c r="H244" s="113"/>
      <c r="I244" s="113"/>
      <c r="L244" s="95"/>
      <c r="N244" s="95"/>
      <c r="AC244" s="92"/>
      <c r="AD244" s="8"/>
      <c r="AE244" s="140"/>
      <c r="AF244" s="87"/>
      <c r="AG244" s="141"/>
      <c r="AH244" s="141"/>
      <c r="AI244" s="87"/>
      <c r="AJ244" s="142"/>
      <c r="AK244" s="141"/>
      <c r="AL244" s="141"/>
      <c r="AM244" s="142"/>
      <c r="AN244" s="141"/>
      <c r="AO244" s="141"/>
      <c r="AP244" s="143"/>
    </row>
    <row r="245" customFormat="false" ht="12.75" hidden="false" customHeight="false" outlineLevel="0" collapsed="false">
      <c r="A245" s="112"/>
      <c r="H245" s="113"/>
      <c r="I245" s="113"/>
      <c r="L245" s="95"/>
      <c r="N245" s="95"/>
      <c r="AC245" s="92"/>
      <c r="AD245" s="8"/>
      <c r="AE245" s="140"/>
      <c r="AF245" s="87"/>
      <c r="AG245" s="141"/>
      <c r="AH245" s="141"/>
      <c r="AI245" s="87"/>
      <c r="AJ245" s="142"/>
      <c r="AK245" s="141"/>
      <c r="AL245" s="141"/>
      <c r="AM245" s="142"/>
      <c r="AN245" s="141"/>
      <c r="AO245" s="141"/>
      <c r="AP245" s="143"/>
    </row>
    <row r="246" customFormat="false" ht="12.75" hidden="false" customHeight="false" outlineLevel="0" collapsed="false">
      <c r="A246" s="112"/>
      <c r="H246" s="113"/>
      <c r="I246" s="113"/>
      <c r="L246" s="95"/>
      <c r="N246" s="95"/>
      <c r="AC246" s="92"/>
      <c r="AD246" s="8"/>
      <c r="AE246" s="140"/>
      <c r="AF246" s="87"/>
      <c r="AG246" s="141"/>
      <c r="AH246" s="141"/>
      <c r="AI246" s="87"/>
      <c r="AJ246" s="142"/>
      <c r="AK246" s="141"/>
      <c r="AL246" s="141"/>
      <c r="AM246" s="142"/>
      <c r="AN246" s="141"/>
      <c r="AO246" s="141"/>
      <c r="AP246" s="143"/>
    </row>
    <row r="247" customFormat="false" ht="12.75" hidden="false" customHeight="false" outlineLevel="0" collapsed="false">
      <c r="A247" s="112"/>
      <c r="H247" s="113"/>
      <c r="I247" s="113"/>
      <c r="L247" s="95"/>
      <c r="N247" s="95"/>
      <c r="AC247" s="92"/>
      <c r="AD247" s="8"/>
      <c r="AE247" s="140"/>
      <c r="AF247" s="87"/>
      <c r="AG247" s="141"/>
      <c r="AH247" s="141"/>
      <c r="AI247" s="87"/>
      <c r="AJ247" s="142"/>
      <c r="AK247" s="141"/>
      <c r="AL247" s="141"/>
      <c r="AM247" s="142"/>
      <c r="AN247" s="141"/>
      <c r="AO247" s="141"/>
      <c r="AP247" s="143"/>
    </row>
    <row r="248" customFormat="false" ht="12.75" hidden="false" customHeight="false" outlineLevel="0" collapsed="false">
      <c r="A248" s="112"/>
      <c r="H248" s="113"/>
      <c r="I248" s="113"/>
      <c r="L248" s="95"/>
      <c r="N248" s="95"/>
      <c r="AC248" s="92"/>
      <c r="AD248" s="8"/>
      <c r="AE248" s="140"/>
      <c r="AF248" s="87"/>
      <c r="AG248" s="141"/>
      <c r="AH248" s="141"/>
      <c r="AI248" s="87"/>
      <c r="AJ248" s="142"/>
      <c r="AK248" s="141"/>
      <c r="AL248" s="141"/>
      <c r="AM248" s="142"/>
      <c r="AN248" s="141"/>
      <c r="AO248" s="141"/>
      <c r="AP248" s="143"/>
    </row>
    <row r="249" customFormat="false" ht="12.75" hidden="false" customHeight="false" outlineLevel="0" collapsed="false">
      <c r="A249" s="112"/>
      <c r="H249" s="113"/>
      <c r="I249" s="113"/>
      <c r="L249" s="95"/>
      <c r="N249" s="95"/>
      <c r="AC249" s="92"/>
      <c r="AD249" s="8"/>
      <c r="AE249" s="140"/>
      <c r="AF249" s="87"/>
      <c r="AG249" s="141"/>
      <c r="AH249" s="141"/>
      <c r="AI249" s="87"/>
      <c r="AJ249" s="142"/>
      <c r="AK249" s="141"/>
      <c r="AL249" s="141"/>
      <c r="AM249" s="142"/>
      <c r="AN249" s="141"/>
      <c r="AO249" s="141"/>
      <c r="AP249" s="143"/>
    </row>
    <row r="250" customFormat="false" ht="12.75" hidden="false" customHeight="false" outlineLevel="0" collapsed="false">
      <c r="A250" s="112"/>
      <c r="H250" s="113"/>
      <c r="I250" s="113"/>
      <c r="L250" s="95"/>
      <c r="N250" s="95"/>
      <c r="AC250" s="92"/>
      <c r="AD250" s="8"/>
      <c r="AE250" s="140"/>
      <c r="AF250" s="87"/>
      <c r="AG250" s="141"/>
      <c r="AH250" s="141"/>
      <c r="AI250" s="87"/>
      <c r="AJ250" s="142"/>
      <c r="AK250" s="141"/>
      <c r="AL250" s="141"/>
      <c r="AM250" s="142"/>
      <c r="AN250" s="141"/>
      <c r="AO250" s="141"/>
      <c r="AP250" s="143"/>
    </row>
    <row r="251" customFormat="false" ht="12.75" hidden="false" customHeight="false" outlineLevel="0" collapsed="false">
      <c r="A251" s="112"/>
      <c r="H251" s="113"/>
      <c r="I251" s="113"/>
      <c r="L251" s="95"/>
      <c r="N251" s="95"/>
      <c r="AC251" s="92"/>
      <c r="AD251" s="8"/>
      <c r="AE251" s="140"/>
      <c r="AF251" s="87"/>
      <c r="AG251" s="141"/>
      <c r="AH251" s="141"/>
      <c r="AI251" s="87"/>
      <c r="AJ251" s="142"/>
      <c r="AK251" s="141"/>
      <c r="AL251" s="141"/>
      <c r="AM251" s="142"/>
      <c r="AN251" s="141"/>
      <c r="AO251" s="141"/>
      <c r="AP251" s="143"/>
    </row>
    <row r="252" customFormat="false" ht="12.75" hidden="false" customHeight="false" outlineLevel="0" collapsed="false">
      <c r="A252" s="112"/>
      <c r="H252" s="113"/>
      <c r="I252" s="113"/>
      <c r="L252" s="95"/>
      <c r="N252" s="95"/>
      <c r="AC252" s="92"/>
      <c r="AD252" s="8"/>
      <c r="AE252" s="140"/>
      <c r="AF252" s="87"/>
      <c r="AG252" s="141"/>
      <c r="AH252" s="141"/>
      <c r="AI252" s="87"/>
      <c r="AJ252" s="142"/>
      <c r="AK252" s="141"/>
      <c r="AL252" s="141"/>
      <c r="AM252" s="142"/>
      <c r="AN252" s="141"/>
      <c r="AO252" s="141"/>
      <c r="AP252" s="143"/>
    </row>
    <row r="253" customFormat="false" ht="12.75" hidden="false" customHeight="false" outlineLevel="0" collapsed="false">
      <c r="A253" s="112"/>
      <c r="H253" s="113"/>
      <c r="I253" s="113"/>
      <c r="L253" s="95"/>
      <c r="N253" s="95"/>
      <c r="AC253" s="92"/>
      <c r="AD253" s="8"/>
      <c r="AE253" s="140"/>
      <c r="AF253" s="87"/>
      <c r="AG253" s="141"/>
      <c r="AH253" s="141"/>
      <c r="AI253" s="87"/>
      <c r="AJ253" s="142"/>
      <c r="AK253" s="141"/>
      <c r="AL253" s="141"/>
      <c r="AM253" s="142"/>
      <c r="AN253" s="141"/>
      <c r="AO253" s="141"/>
      <c r="AP253" s="143"/>
    </row>
    <row r="254" customFormat="false" ht="12.75" hidden="false" customHeight="false" outlineLevel="0" collapsed="false">
      <c r="A254" s="112"/>
      <c r="H254" s="113"/>
      <c r="I254" s="113"/>
      <c r="L254" s="95"/>
      <c r="N254" s="95"/>
      <c r="AC254" s="92"/>
      <c r="AD254" s="8"/>
      <c r="AE254" s="140"/>
      <c r="AF254" s="87"/>
      <c r="AG254" s="141"/>
      <c r="AH254" s="141"/>
      <c r="AI254" s="87"/>
      <c r="AJ254" s="142"/>
      <c r="AK254" s="141"/>
      <c r="AL254" s="141"/>
      <c r="AM254" s="142"/>
      <c r="AN254" s="141"/>
      <c r="AO254" s="141"/>
      <c r="AP254" s="143"/>
    </row>
    <row r="255" customFormat="false" ht="12.75" hidden="false" customHeight="false" outlineLevel="0" collapsed="false">
      <c r="A255" s="112"/>
      <c r="H255" s="113"/>
      <c r="I255" s="113"/>
      <c r="L255" s="95"/>
      <c r="N255" s="95"/>
      <c r="AC255" s="92"/>
      <c r="AD255" s="8"/>
      <c r="AE255" s="140"/>
      <c r="AF255" s="87"/>
      <c r="AG255" s="141"/>
      <c r="AH255" s="141"/>
      <c r="AI255" s="87"/>
      <c r="AJ255" s="142"/>
      <c r="AK255" s="141"/>
      <c r="AL255" s="141"/>
      <c r="AM255" s="142"/>
      <c r="AN255" s="141"/>
      <c r="AO255" s="141"/>
      <c r="AP255" s="143"/>
    </row>
    <row r="256" customFormat="false" ht="12.75" hidden="false" customHeight="false" outlineLevel="0" collapsed="false">
      <c r="A256" s="112"/>
      <c r="H256" s="113"/>
      <c r="I256" s="113"/>
      <c r="L256" s="95"/>
      <c r="N256" s="95"/>
      <c r="AC256" s="92"/>
      <c r="AD256" s="8"/>
      <c r="AE256" s="140"/>
      <c r="AF256" s="87"/>
      <c r="AG256" s="141"/>
      <c r="AH256" s="141"/>
      <c r="AI256" s="87"/>
      <c r="AJ256" s="142"/>
      <c r="AK256" s="141"/>
      <c r="AL256" s="141"/>
      <c r="AM256" s="142"/>
      <c r="AN256" s="141"/>
      <c r="AO256" s="141"/>
      <c r="AP256" s="143"/>
    </row>
    <row r="257" customFormat="false" ht="12.75" hidden="false" customHeight="false" outlineLevel="0" collapsed="false">
      <c r="A257" s="112"/>
      <c r="H257" s="113"/>
      <c r="I257" s="113"/>
      <c r="L257" s="95"/>
      <c r="N257" s="95"/>
      <c r="AC257" s="92"/>
      <c r="AD257" s="8"/>
      <c r="AE257" s="140"/>
      <c r="AF257" s="87"/>
      <c r="AG257" s="141"/>
      <c r="AH257" s="141"/>
      <c r="AI257" s="87"/>
      <c r="AJ257" s="142"/>
      <c r="AK257" s="141"/>
      <c r="AL257" s="141"/>
      <c r="AM257" s="142"/>
      <c r="AN257" s="141"/>
      <c r="AO257" s="141"/>
      <c r="AP257" s="143"/>
    </row>
    <row r="258" customFormat="false" ht="12.75" hidden="false" customHeight="false" outlineLevel="0" collapsed="false">
      <c r="A258" s="112"/>
      <c r="H258" s="113"/>
      <c r="I258" s="113"/>
      <c r="L258" s="95"/>
      <c r="N258" s="95"/>
      <c r="AC258" s="92"/>
      <c r="AD258" s="8"/>
      <c r="AE258" s="140"/>
      <c r="AF258" s="87"/>
      <c r="AG258" s="141"/>
      <c r="AH258" s="141"/>
      <c r="AI258" s="87"/>
      <c r="AJ258" s="142"/>
      <c r="AK258" s="141"/>
      <c r="AL258" s="141"/>
      <c r="AM258" s="142"/>
      <c r="AN258" s="141"/>
      <c r="AO258" s="141"/>
      <c r="AP258" s="143"/>
    </row>
    <row r="259" customFormat="false" ht="12.75" hidden="false" customHeight="false" outlineLevel="0" collapsed="false">
      <c r="A259" s="112"/>
      <c r="H259" s="113"/>
      <c r="I259" s="113"/>
      <c r="L259" s="95"/>
      <c r="N259" s="95"/>
      <c r="AC259" s="92"/>
      <c r="AD259" s="8"/>
      <c r="AE259" s="140"/>
      <c r="AF259" s="87"/>
      <c r="AG259" s="141"/>
      <c r="AH259" s="141"/>
      <c r="AI259" s="87"/>
      <c r="AJ259" s="142"/>
      <c r="AK259" s="141"/>
      <c r="AL259" s="141"/>
      <c r="AM259" s="142"/>
      <c r="AN259" s="141"/>
      <c r="AO259" s="141"/>
      <c r="AP259" s="143"/>
    </row>
    <row r="260" customFormat="false" ht="12.75" hidden="false" customHeight="false" outlineLevel="0" collapsed="false">
      <c r="A260" s="112"/>
      <c r="H260" s="113"/>
      <c r="I260" s="113"/>
      <c r="L260" s="95"/>
      <c r="N260" s="95"/>
      <c r="AC260" s="92"/>
      <c r="AD260" s="8"/>
      <c r="AE260" s="140"/>
      <c r="AF260" s="87"/>
      <c r="AG260" s="141"/>
      <c r="AH260" s="141"/>
      <c r="AI260" s="87"/>
      <c r="AJ260" s="142"/>
      <c r="AK260" s="141"/>
      <c r="AL260" s="141"/>
      <c r="AM260" s="142"/>
      <c r="AN260" s="141"/>
      <c r="AO260" s="141"/>
      <c r="AP260" s="143"/>
    </row>
    <row r="261" customFormat="false" ht="12.75" hidden="false" customHeight="false" outlineLevel="0" collapsed="false">
      <c r="A261" s="112"/>
      <c r="H261" s="113"/>
      <c r="I261" s="113"/>
      <c r="L261" s="95"/>
      <c r="N261" s="95"/>
      <c r="AC261" s="92"/>
      <c r="AD261" s="8"/>
      <c r="AE261" s="140"/>
      <c r="AF261" s="87"/>
      <c r="AG261" s="141"/>
      <c r="AH261" s="141"/>
      <c r="AI261" s="87"/>
      <c r="AJ261" s="142"/>
      <c r="AK261" s="141"/>
      <c r="AL261" s="141"/>
      <c r="AM261" s="142"/>
      <c r="AN261" s="141"/>
      <c r="AO261" s="141"/>
      <c r="AP261" s="143"/>
    </row>
    <row r="262" customFormat="false" ht="12.75" hidden="false" customHeight="false" outlineLevel="0" collapsed="false">
      <c r="A262" s="112"/>
      <c r="H262" s="113"/>
      <c r="I262" s="113"/>
      <c r="L262" s="95"/>
      <c r="N262" s="95"/>
      <c r="AC262" s="92"/>
      <c r="AD262" s="8"/>
      <c r="AE262" s="140"/>
      <c r="AF262" s="87"/>
      <c r="AG262" s="141"/>
      <c r="AH262" s="141"/>
      <c r="AI262" s="87"/>
      <c r="AJ262" s="142"/>
      <c r="AK262" s="141"/>
      <c r="AL262" s="141"/>
      <c r="AM262" s="142"/>
      <c r="AN262" s="141"/>
      <c r="AO262" s="141"/>
      <c r="AP262" s="143"/>
    </row>
    <row r="263" customFormat="false" ht="12.75" hidden="false" customHeight="false" outlineLevel="0" collapsed="false">
      <c r="A263" s="112"/>
      <c r="H263" s="113"/>
      <c r="I263" s="113"/>
      <c r="L263" s="95"/>
      <c r="N263" s="95"/>
      <c r="AC263" s="92"/>
      <c r="AD263" s="8"/>
      <c r="AE263" s="140"/>
      <c r="AF263" s="87"/>
      <c r="AG263" s="141"/>
      <c r="AH263" s="141"/>
      <c r="AI263" s="87"/>
      <c r="AJ263" s="142"/>
      <c r="AK263" s="141"/>
      <c r="AL263" s="141"/>
      <c r="AM263" s="142"/>
      <c r="AN263" s="141"/>
      <c r="AO263" s="141"/>
      <c r="AP263" s="143"/>
    </row>
    <row r="264" customFormat="false" ht="12.75" hidden="false" customHeight="false" outlineLevel="0" collapsed="false">
      <c r="A264" s="112"/>
      <c r="H264" s="113"/>
      <c r="I264" s="113"/>
      <c r="L264" s="95"/>
      <c r="N264" s="95"/>
      <c r="AC264" s="92"/>
      <c r="AD264" s="8"/>
      <c r="AE264" s="140"/>
      <c r="AF264" s="87"/>
      <c r="AG264" s="141"/>
      <c r="AH264" s="141"/>
      <c r="AI264" s="87"/>
      <c r="AJ264" s="142"/>
      <c r="AK264" s="141"/>
      <c r="AL264" s="141"/>
      <c r="AM264" s="142"/>
      <c r="AN264" s="141"/>
      <c r="AO264" s="141"/>
      <c r="AP264" s="143"/>
    </row>
    <row r="265" customFormat="false" ht="12.75" hidden="false" customHeight="false" outlineLevel="0" collapsed="false">
      <c r="A265" s="112"/>
      <c r="H265" s="113"/>
      <c r="I265" s="113"/>
      <c r="L265" s="95"/>
      <c r="N265" s="95"/>
      <c r="AC265" s="92"/>
      <c r="AD265" s="8"/>
      <c r="AE265" s="140"/>
      <c r="AF265" s="87"/>
      <c r="AG265" s="141"/>
      <c r="AH265" s="141"/>
      <c r="AI265" s="87"/>
      <c r="AJ265" s="142"/>
      <c r="AK265" s="141"/>
      <c r="AL265" s="141"/>
      <c r="AM265" s="142"/>
      <c r="AN265" s="141"/>
      <c r="AO265" s="141"/>
      <c r="AP265" s="143"/>
    </row>
    <row r="266" customFormat="false" ht="12.75" hidden="false" customHeight="false" outlineLevel="0" collapsed="false">
      <c r="A266" s="112"/>
      <c r="H266" s="113"/>
      <c r="I266" s="113"/>
      <c r="L266" s="95"/>
      <c r="N266" s="95"/>
      <c r="AC266" s="92"/>
      <c r="AD266" s="8"/>
      <c r="AE266" s="140"/>
      <c r="AF266" s="87"/>
      <c r="AG266" s="141"/>
      <c r="AH266" s="141"/>
      <c r="AI266" s="87"/>
      <c r="AJ266" s="142"/>
      <c r="AK266" s="141"/>
      <c r="AL266" s="141"/>
      <c r="AM266" s="142"/>
      <c r="AN266" s="141"/>
      <c r="AO266" s="141"/>
      <c r="AP266" s="143"/>
    </row>
    <row r="267" customFormat="false" ht="12.75" hidden="false" customHeight="false" outlineLevel="0" collapsed="false">
      <c r="A267" s="112"/>
      <c r="H267" s="113"/>
      <c r="I267" s="113"/>
      <c r="L267" s="95"/>
      <c r="N267" s="95"/>
      <c r="AC267" s="92"/>
      <c r="AD267" s="8"/>
      <c r="AE267" s="140"/>
      <c r="AF267" s="87"/>
      <c r="AG267" s="141"/>
      <c r="AH267" s="141"/>
      <c r="AI267" s="87"/>
      <c r="AJ267" s="142"/>
      <c r="AK267" s="141"/>
      <c r="AL267" s="141"/>
      <c r="AM267" s="142"/>
      <c r="AN267" s="141"/>
      <c r="AO267" s="141"/>
      <c r="AP267" s="143"/>
    </row>
    <row r="268" customFormat="false" ht="12.75" hidden="false" customHeight="false" outlineLevel="0" collapsed="false">
      <c r="A268" s="112"/>
      <c r="H268" s="113"/>
      <c r="I268" s="113"/>
      <c r="L268" s="95"/>
      <c r="N268" s="95"/>
      <c r="AC268" s="92"/>
      <c r="AD268" s="8"/>
      <c r="AE268" s="140"/>
      <c r="AF268" s="87"/>
      <c r="AG268" s="141"/>
      <c r="AH268" s="141"/>
      <c r="AI268" s="87"/>
      <c r="AJ268" s="142"/>
      <c r="AK268" s="141"/>
      <c r="AL268" s="141"/>
      <c r="AM268" s="142"/>
      <c r="AN268" s="141"/>
      <c r="AO268" s="141"/>
      <c r="AP268" s="143"/>
    </row>
    <row r="269" customFormat="false" ht="12.75" hidden="false" customHeight="false" outlineLevel="0" collapsed="false">
      <c r="A269" s="112"/>
      <c r="H269" s="113"/>
      <c r="I269" s="113"/>
      <c r="L269" s="95"/>
      <c r="N269" s="95"/>
      <c r="AC269" s="92"/>
      <c r="AD269" s="8"/>
      <c r="AE269" s="140"/>
      <c r="AF269" s="87"/>
      <c r="AG269" s="141"/>
      <c r="AH269" s="141"/>
      <c r="AI269" s="87"/>
      <c r="AJ269" s="142"/>
      <c r="AK269" s="141"/>
      <c r="AL269" s="141"/>
      <c r="AM269" s="142"/>
      <c r="AN269" s="141"/>
      <c r="AO269" s="141"/>
      <c r="AP269" s="143"/>
    </row>
    <row r="270" customFormat="false" ht="12.75" hidden="false" customHeight="false" outlineLevel="0" collapsed="false">
      <c r="A270" s="112"/>
      <c r="H270" s="113"/>
      <c r="I270" s="113"/>
      <c r="L270" s="95"/>
      <c r="N270" s="95"/>
      <c r="AC270" s="92"/>
      <c r="AD270" s="8"/>
      <c r="AE270" s="140"/>
      <c r="AF270" s="87"/>
      <c r="AG270" s="141"/>
      <c r="AH270" s="141"/>
      <c r="AI270" s="87"/>
      <c r="AJ270" s="142"/>
      <c r="AK270" s="141"/>
      <c r="AL270" s="141"/>
      <c r="AM270" s="142"/>
      <c r="AN270" s="141"/>
      <c r="AO270" s="141"/>
      <c r="AP270" s="143"/>
    </row>
    <row r="271" customFormat="false" ht="12.75" hidden="false" customHeight="false" outlineLevel="0" collapsed="false">
      <c r="A271" s="112"/>
      <c r="H271" s="113"/>
      <c r="I271" s="113"/>
      <c r="L271" s="95"/>
      <c r="N271" s="95"/>
      <c r="AC271" s="92"/>
      <c r="AD271" s="8"/>
      <c r="AE271" s="140"/>
      <c r="AF271" s="87"/>
      <c r="AG271" s="141"/>
      <c r="AH271" s="141"/>
      <c r="AI271" s="87"/>
      <c r="AJ271" s="142"/>
      <c r="AK271" s="141"/>
      <c r="AL271" s="141"/>
      <c r="AM271" s="142"/>
      <c r="AN271" s="141"/>
      <c r="AO271" s="141"/>
      <c r="AP271" s="143"/>
    </row>
    <row r="272" customFormat="false" ht="12.75" hidden="false" customHeight="false" outlineLevel="0" collapsed="false">
      <c r="A272" s="112"/>
      <c r="H272" s="113"/>
      <c r="I272" s="113"/>
      <c r="L272" s="95"/>
      <c r="N272" s="95"/>
      <c r="AC272" s="92"/>
      <c r="AD272" s="8"/>
      <c r="AE272" s="140"/>
      <c r="AF272" s="87"/>
      <c r="AG272" s="141"/>
      <c r="AH272" s="141"/>
      <c r="AI272" s="87"/>
      <c r="AJ272" s="142"/>
      <c r="AK272" s="141"/>
      <c r="AL272" s="141"/>
      <c r="AM272" s="142"/>
      <c r="AN272" s="141"/>
      <c r="AO272" s="141"/>
      <c r="AP272" s="143"/>
    </row>
    <row r="273" customFormat="false" ht="12.75" hidden="false" customHeight="false" outlineLevel="0" collapsed="false">
      <c r="A273" s="112"/>
      <c r="H273" s="113"/>
      <c r="I273" s="113"/>
      <c r="L273" s="95"/>
      <c r="N273" s="95"/>
      <c r="AC273" s="92"/>
      <c r="AD273" s="8"/>
      <c r="AE273" s="140"/>
      <c r="AF273" s="87"/>
      <c r="AG273" s="141"/>
      <c r="AH273" s="141"/>
      <c r="AI273" s="87"/>
      <c r="AJ273" s="142"/>
      <c r="AK273" s="141"/>
      <c r="AL273" s="141"/>
      <c r="AM273" s="142"/>
      <c r="AN273" s="141"/>
      <c r="AO273" s="141"/>
      <c r="AP273" s="143"/>
    </row>
    <row r="274" customFormat="false" ht="12.75" hidden="false" customHeight="false" outlineLevel="0" collapsed="false">
      <c r="A274" s="112"/>
      <c r="H274" s="113"/>
      <c r="I274" s="113"/>
      <c r="L274" s="95"/>
      <c r="N274" s="95"/>
      <c r="AC274" s="92"/>
      <c r="AD274" s="8"/>
      <c r="AE274" s="140"/>
      <c r="AF274" s="87"/>
      <c r="AG274" s="141"/>
      <c r="AH274" s="141"/>
      <c r="AI274" s="87"/>
      <c r="AJ274" s="142"/>
      <c r="AK274" s="141"/>
      <c r="AL274" s="141"/>
      <c r="AM274" s="142"/>
      <c r="AN274" s="141"/>
      <c r="AO274" s="141"/>
      <c r="AP274" s="143"/>
    </row>
    <row r="275" customFormat="false" ht="12.75" hidden="false" customHeight="false" outlineLevel="0" collapsed="false">
      <c r="A275" s="112"/>
      <c r="H275" s="113"/>
      <c r="I275" s="113"/>
      <c r="L275" s="95"/>
      <c r="N275" s="95"/>
      <c r="AC275" s="92"/>
      <c r="AD275" s="8"/>
      <c r="AE275" s="140"/>
      <c r="AF275" s="87"/>
      <c r="AG275" s="141"/>
      <c r="AH275" s="141"/>
      <c r="AI275" s="87"/>
      <c r="AJ275" s="142"/>
      <c r="AK275" s="141"/>
      <c r="AL275" s="141"/>
      <c r="AM275" s="142"/>
      <c r="AN275" s="141"/>
      <c r="AO275" s="141"/>
      <c r="AP275" s="143"/>
    </row>
    <row r="276" customFormat="false" ht="12.75" hidden="false" customHeight="false" outlineLevel="0" collapsed="false">
      <c r="A276" s="112"/>
      <c r="H276" s="113"/>
      <c r="I276" s="113"/>
      <c r="L276" s="95"/>
      <c r="N276" s="95"/>
      <c r="AC276" s="92"/>
      <c r="AD276" s="8"/>
      <c r="AE276" s="140"/>
      <c r="AF276" s="87"/>
      <c r="AG276" s="141"/>
      <c r="AH276" s="141"/>
      <c r="AI276" s="87"/>
      <c r="AJ276" s="142"/>
      <c r="AK276" s="141"/>
      <c r="AL276" s="141"/>
      <c r="AM276" s="142"/>
      <c r="AN276" s="141"/>
      <c r="AO276" s="141"/>
      <c r="AP276" s="143"/>
    </row>
    <row r="277" customFormat="false" ht="12.75" hidden="false" customHeight="false" outlineLevel="0" collapsed="false">
      <c r="A277" s="112"/>
      <c r="H277" s="113"/>
      <c r="I277" s="113"/>
      <c r="L277" s="95"/>
      <c r="N277" s="95"/>
      <c r="AC277" s="92"/>
      <c r="AD277" s="8"/>
      <c r="AE277" s="140"/>
      <c r="AF277" s="87"/>
      <c r="AG277" s="141"/>
      <c r="AH277" s="141"/>
      <c r="AI277" s="87"/>
      <c r="AJ277" s="142"/>
      <c r="AK277" s="141"/>
      <c r="AL277" s="141"/>
      <c r="AM277" s="142"/>
      <c r="AN277" s="141"/>
      <c r="AO277" s="141"/>
      <c r="AP277" s="143"/>
    </row>
    <row r="278" customFormat="false" ht="12.75" hidden="false" customHeight="false" outlineLevel="0" collapsed="false">
      <c r="A278" s="112"/>
      <c r="H278" s="113"/>
      <c r="I278" s="113"/>
      <c r="L278" s="95"/>
      <c r="N278" s="95"/>
      <c r="AC278" s="92"/>
      <c r="AD278" s="8"/>
      <c r="AE278" s="140"/>
      <c r="AF278" s="87"/>
      <c r="AG278" s="141"/>
      <c r="AH278" s="141"/>
      <c r="AI278" s="87"/>
      <c r="AJ278" s="142"/>
      <c r="AK278" s="141"/>
      <c r="AL278" s="141"/>
      <c r="AM278" s="142"/>
      <c r="AN278" s="141"/>
      <c r="AO278" s="141"/>
      <c r="AP278" s="143"/>
    </row>
    <row r="279" customFormat="false" ht="12.75" hidden="false" customHeight="false" outlineLevel="0" collapsed="false">
      <c r="A279" s="112"/>
      <c r="H279" s="113"/>
      <c r="I279" s="113"/>
      <c r="L279" s="95"/>
      <c r="N279" s="95"/>
      <c r="AC279" s="92"/>
      <c r="AD279" s="8"/>
      <c r="AE279" s="140"/>
      <c r="AF279" s="87"/>
      <c r="AG279" s="141"/>
      <c r="AH279" s="141"/>
      <c r="AI279" s="87"/>
      <c r="AJ279" s="142"/>
      <c r="AK279" s="141"/>
      <c r="AL279" s="141"/>
      <c r="AM279" s="142"/>
      <c r="AN279" s="141"/>
      <c r="AO279" s="141"/>
      <c r="AP279" s="143"/>
    </row>
    <row r="280" customFormat="false" ht="12.75" hidden="false" customHeight="false" outlineLevel="0" collapsed="false">
      <c r="A280" s="112"/>
      <c r="H280" s="113"/>
      <c r="I280" s="113"/>
      <c r="L280" s="95"/>
      <c r="N280" s="95"/>
      <c r="AC280" s="92"/>
      <c r="AD280" s="8"/>
      <c r="AE280" s="140"/>
      <c r="AF280" s="87"/>
      <c r="AG280" s="141"/>
      <c r="AH280" s="141"/>
      <c r="AI280" s="87"/>
      <c r="AJ280" s="142"/>
      <c r="AK280" s="141"/>
      <c r="AL280" s="141"/>
      <c r="AM280" s="142"/>
      <c r="AN280" s="141"/>
      <c r="AO280" s="141"/>
      <c r="AP280" s="143"/>
    </row>
    <row r="281" customFormat="false" ht="12.75" hidden="false" customHeight="false" outlineLevel="0" collapsed="false">
      <c r="A281" s="112"/>
      <c r="H281" s="113"/>
      <c r="I281" s="113"/>
      <c r="L281" s="95"/>
      <c r="N281" s="95"/>
      <c r="AC281" s="92"/>
      <c r="AD281" s="8"/>
      <c r="AE281" s="140"/>
      <c r="AF281" s="87"/>
      <c r="AG281" s="141"/>
      <c r="AH281" s="141"/>
      <c r="AI281" s="87"/>
      <c r="AJ281" s="142"/>
      <c r="AK281" s="141"/>
      <c r="AL281" s="141"/>
      <c r="AM281" s="142"/>
      <c r="AN281" s="141"/>
      <c r="AO281" s="141"/>
      <c r="AP281" s="143"/>
    </row>
    <row r="282" customFormat="false" ht="12.75" hidden="false" customHeight="false" outlineLevel="0" collapsed="false">
      <c r="A282" s="112"/>
      <c r="H282" s="113"/>
      <c r="I282" s="113"/>
      <c r="L282" s="95"/>
      <c r="N282" s="95"/>
      <c r="AC282" s="92"/>
      <c r="AD282" s="8"/>
      <c r="AE282" s="140"/>
      <c r="AF282" s="87"/>
      <c r="AG282" s="141"/>
      <c r="AH282" s="141"/>
      <c r="AI282" s="87"/>
      <c r="AJ282" s="142"/>
      <c r="AK282" s="141"/>
      <c r="AL282" s="141"/>
      <c r="AM282" s="142"/>
      <c r="AN282" s="141"/>
      <c r="AO282" s="141"/>
      <c r="AP282" s="143"/>
    </row>
    <row r="283" customFormat="false" ht="12.75" hidden="false" customHeight="false" outlineLevel="0" collapsed="false">
      <c r="A283" s="112"/>
      <c r="H283" s="113"/>
      <c r="I283" s="113"/>
      <c r="L283" s="95"/>
      <c r="N283" s="95"/>
      <c r="AC283" s="92"/>
      <c r="AD283" s="8"/>
      <c r="AE283" s="140"/>
      <c r="AF283" s="87"/>
      <c r="AG283" s="141"/>
      <c r="AH283" s="141"/>
      <c r="AI283" s="87"/>
      <c r="AJ283" s="142"/>
      <c r="AK283" s="141"/>
      <c r="AL283" s="141"/>
      <c r="AM283" s="142"/>
      <c r="AN283" s="141"/>
      <c r="AO283" s="141"/>
      <c r="AP283" s="143"/>
    </row>
    <row r="284" customFormat="false" ht="12.75" hidden="false" customHeight="false" outlineLevel="0" collapsed="false">
      <c r="A284" s="112"/>
      <c r="H284" s="113"/>
      <c r="I284" s="113"/>
      <c r="L284" s="95"/>
      <c r="N284" s="95"/>
      <c r="AC284" s="92"/>
      <c r="AD284" s="8"/>
      <c r="AE284" s="140"/>
      <c r="AF284" s="87"/>
      <c r="AG284" s="141"/>
      <c r="AH284" s="141"/>
      <c r="AI284" s="87"/>
      <c r="AJ284" s="142"/>
      <c r="AK284" s="141"/>
      <c r="AL284" s="141"/>
      <c r="AM284" s="142"/>
      <c r="AN284" s="141"/>
      <c r="AO284" s="141"/>
      <c r="AP284" s="143"/>
    </row>
    <row r="285" customFormat="false" ht="12.75" hidden="false" customHeight="false" outlineLevel="0" collapsed="false">
      <c r="A285" s="112"/>
      <c r="H285" s="113"/>
      <c r="I285" s="113"/>
      <c r="L285" s="95"/>
      <c r="N285" s="95"/>
      <c r="AC285" s="92"/>
      <c r="AD285" s="8"/>
      <c r="AE285" s="140"/>
      <c r="AF285" s="87"/>
      <c r="AG285" s="141"/>
      <c r="AH285" s="141"/>
      <c r="AI285" s="87"/>
      <c r="AJ285" s="142"/>
      <c r="AK285" s="141"/>
      <c r="AL285" s="141"/>
      <c r="AM285" s="142"/>
      <c r="AN285" s="141"/>
      <c r="AO285" s="141"/>
      <c r="AP285" s="143"/>
    </row>
    <row r="286" customFormat="false" ht="12.75" hidden="false" customHeight="false" outlineLevel="0" collapsed="false">
      <c r="A286" s="112"/>
      <c r="H286" s="113"/>
      <c r="I286" s="113"/>
      <c r="L286" s="95"/>
      <c r="N286" s="95"/>
      <c r="AC286" s="92"/>
      <c r="AD286" s="8"/>
      <c r="AE286" s="140"/>
      <c r="AF286" s="87"/>
      <c r="AG286" s="141"/>
      <c r="AH286" s="141"/>
      <c r="AI286" s="87"/>
      <c r="AJ286" s="142"/>
      <c r="AK286" s="141"/>
      <c r="AL286" s="141"/>
      <c r="AM286" s="142"/>
      <c r="AN286" s="141"/>
      <c r="AO286" s="141"/>
      <c r="AP286" s="143"/>
    </row>
    <row r="287" customFormat="false" ht="12.75" hidden="false" customHeight="false" outlineLevel="0" collapsed="false">
      <c r="A287" s="112"/>
      <c r="H287" s="113"/>
      <c r="I287" s="113"/>
      <c r="L287" s="95"/>
      <c r="N287" s="95"/>
      <c r="AC287" s="92"/>
      <c r="AD287" s="8"/>
      <c r="AE287" s="140"/>
      <c r="AF287" s="87"/>
      <c r="AG287" s="141"/>
      <c r="AH287" s="141"/>
      <c r="AI287" s="87"/>
      <c r="AJ287" s="142"/>
      <c r="AK287" s="141"/>
      <c r="AL287" s="141"/>
      <c r="AM287" s="142"/>
      <c r="AN287" s="141"/>
      <c r="AO287" s="141"/>
      <c r="AP287" s="143"/>
    </row>
    <row r="288" customFormat="false" ht="12.75" hidden="false" customHeight="false" outlineLevel="0" collapsed="false">
      <c r="A288" s="112"/>
      <c r="H288" s="113"/>
      <c r="I288" s="113"/>
      <c r="L288" s="95"/>
      <c r="N288" s="95"/>
      <c r="AC288" s="92"/>
      <c r="AD288" s="8"/>
      <c r="AE288" s="140"/>
      <c r="AF288" s="87"/>
      <c r="AG288" s="141"/>
      <c r="AH288" s="141"/>
      <c r="AI288" s="87"/>
      <c r="AJ288" s="142"/>
      <c r="AK288" s="141"/>
      <c r="AL288" s="141"/>
      <c r="AM288" s="142"/>
      <c r="AN288" s="141"/>
      <c r="AO288" s="141"/>
      <c r="AP288" s="143"/>
    </row>
    <row r="289" customFormat="false" ht="12.75" hidden="false" customHeight="false" outlineLevel="0" collapsed="false">
      <c r="A289" s="112"/>
      <c r="H289" s="113"/>
      <c r="I289" s="113"/>
      <c r="L289" s="95"/>
      <c r="N289" s="95"/>
      <c r="AC289" s="92"/>
      <c r="AD289" s="8"/>
      <c r="AE289" s="140"/>
      <c r="AF289" s="87"/>
      <c r="AG289" s="141"/>
      <c r="AH289" s="141"/>
      <c r="AI289" s="87"/>
      <c r="AJ289" s="142"/>
      <c r="AK289" s="141"/>
      <c r="AL289" s="141"/>
      <c r="AM289" s="142"/>
      <c r="AN289" s="141"/>
      <c r="AO289" s="141"/>
      <c r="AP289" s="143"/>
    </row>
    <row r="290" customFormat="false" ht="12.75" hidden="false" customHeight="false" outlineLevel="0" collapsed="false">
      <c r="A290" s="112"/>
      <c r="H290" s="113"/>
      <c r="I290" s="113"/>
      <c r="L290" s="95"/>
      <c r="N290" s="95"/>
      <c r="AC290" s="92"/>
      <c r="AD290" s="8"/>
      <c r="AE290" s="140"/>
      <c r="AF290" s="87"/>
      <c r="AG290" s="141"/>
      <c r="AH290" s="141"/>
      <c r="AI290" s="87"/>
      <c r="AJ290" s="142"/>
      <c r="AK290" s="141"/>
      <c r="AL290" s="141"/>
      <c r="AM290" s="142"/>
      <c r="AN290" s="141"/>
      <c r="AO290" s="141"/>
      <c r="AP290" s="143"/>
    </row>
    <row r="291" customFormat="false" ht="12.75" hidden="false" customHeight="false" outlineLevel="0" collapsed="false">
      <c r="A291" s="112"/>
      <c r="H291" s="113"/>
      <c r="I291" s="113"/>
      <c r="L291" s="95"/>
      <c r="N291" s="95"/>
      <c r="AC291" s="92"/>
      <c r="AD291" s="8"/>
      <c r="AE291" s="140"/>
      <c r="AF291" s="87"/>
      <c r="AG291" s="141"/>
      <c r="AH291" s="141"/>
      <c r="AI291" s="87"/>
      <c r="AJ291" s="142"/>
      <c r="AK291" s="141"/>
      <c r="AL291" s="141"/>
      <c r="AM291" s="142"/>
      <c r="AN291" s="141"/>
      <c r="AO291" s="141"/>
      <c r="AP291" s="143"/>
    </row>
    <row r="292" customFormat="false" ht="12.75" hidden="false" customHeight="false" outlineLevel="0" collapsed="false">
      <c r="A292" s="112"/>
      <c r="H292" s="113"/>
      <c r="I292" s="113"/>
      <c r="L292" s="95"/>
      <c r="N292" s="95"/>
      <c r="AC292" s="92"/>
      <c r="AD292" s="8"/>
      <c r="AE292" s="140"/>
      <c r="AF292" s="87"/>
      <c r="AG292" s="141"/>
      <c r="AH292" s="141"/>
      <c r="AI292" s="87"/>
      <c r="AJ292" s="142"/>
      <c r="AK292" s="141"/>
      <c r="AL292" s="141"/>
      <c r="AM292" s="142"/>
      <c r="AN292" s="141"/>
      <c r="AO292" s="141"/>
      <c r="AP292" s="143"/>
    </row>
    <row r="293" customFormat="false" ht="12.75" hidden="false" customHeight="false" outlineLevel="0" collapsed="false">
      <c r="A293" s="112"/>
      <c r="H293" s="113"/>
      <c r="I293" s="113"/>
      <c r="L293" s="95"/>
      <c r="N293" s="95"/>
      <c r="AC293" s="92"/>
      <c r="AD293" s="8"/>
      <c r="AE293" s="140"/>
      <c r="AF293" s="87"/>
      <c r="AG293" s="141"/>
      <c r="AH293" s="141"/>
      <c r="AI293" s="87"/>
      <c r="AJ293" s="142"/>
      <c r="AK293" s="141"/>
      <c r="AL293" s="141"/>
      <c r="AM293" s="142"/>
      <c r="AN293" s="141"/>
      <c r="AO293" s="141"/>
      <c r="AP293" s="143"/>
    </row>
    <row r="294" customFormat="false" ht="12.75" hidden="false" customHeight="false" outlineLevel="0" collapsed="false">
      <c r="A294" s="112"/>
      <c r="H294" s="113"/>
      <c r="I294" s="113"/>
      <c r="L294" s="95"/>
      <c r="N294" s="95"/>
      <c r="AC294" s="92"/>
      <c r="AD294" s="8"/>
      <c r="AE294" s="140"/>
      <c r="AF294" s="87"/>
      <c r="AG294" s="141"/>
      <c r="AH294" s="141"/>
      <c r="AI294" s="87"/>
      <c r="AJ294" s="142"/>
      <c r="AK294" s="141"/>
      <c r="AL294" s="141"/>
      <c r="AM294" s="142"/>
      <c r="AN294" s="141"/>
      <c r="AO294" s="141"/>
      <c r="AP294" s="143"/>
    </row>
    <row r="295" customFormat="false" ht="12.75" hidden="false" customHeight="false" outlineLevel="0" collapsed="false">
      <c r="A295" s="112"/>
      <c r="H295" s="113"/>
      <c r="I295" s="113"/>
      <c r="L295" s="95"/>
      <c r="N295" s="95"/>
      <c r="AC295" s="92"/>
      <c r="AD295" s="8"/>
      <c r="AE295" s="140"/>
      <c r="AF295" s="87"/>
      <c r="AG295" s="141"/>
      <c r="AH295" s="141"/>
      <c r="AI295" s="87"/>
      <c r="AJ295" s="142"/>
      <c r="AK295" s="141"/>
      <c r="AL295" s="141"/>
      <c r="AM295" s="142"/>
      <c r="AN295" s="141"/>
      <c r="AO295" s="141"/>
      <c r="AP295" s="143"/>
    </row>
    <row r="296" customFormat="false" ht="12.75" hidden="false" customHeight="false" outlineLevel="0" collapsed="false">
      <c r="A296" s="112"/>
      <c r="H296" s="113"/>
      <c r="I296" s="113"/>
      <c r="L296" s="95"/>
      <c r="N296" s="95"/>
      <c r="AC296" s="92"/>
      <c r="AD296" s="8"/>
      <c r="AE296" s="140"/>
      <c r="AF296" s="87"/>
      <c r="AG296" s="141"/>
      <c r="AH296" s="141"/>
      <c r="AI296" s="87"/>
      <c r="AJ296" s="142"/>
      <c r="AK296" s="141"/>
      <c r="AL296" s="141"/>
      <c r="AM296" s="142"/>
      <c r="AN296" s="141"/>
      <c r="AO296" s="141"/>
      <c r="AP296" s="143"/>
    </row>
    <row r="297" customFormat="false" ht="12.75" hidden="false" customHeight="false" outlineLevel="0" collapsed="false">
      <c r="A297" s="112"/>
      <c r="H297" s="113"/>
      <c r="I297" s="113"/>
      <c r="L297" s="95"/>
      <c r="N297" s="95"/>
      <c r="AC297" s="92"/>
      <c r="AD297" s="8"/>
      <c r="AE297" s="140"/>
      <c r="AF297" s="87"/>
      <c r="AG297" s="141"/>
      <c r="AH297" s="141"/>
      <c r="AI297" s="87"/>
      <c r="AJ297" s="142"/>
      <c r="AK297" s="141"/>
      <c r="AL297" s="141"/>
      <c r="AM297" s="142"/>
      <c r="AN297" s="141"/>
      <c r="AO297" s="141"/>
      <c r="AP297" s="143"/>
    </row>
    <row r="298" customFormat="false" ht="12.75" hidden="false" customHeight="false" outlineLevel="0" collapsed="false">
      <c r="A298" s="112"/>
      <c r="H298" s="113"/>
      <c r="I298" s="113"/>
      <c r="L298" s="95"/>
      <c r="N298" s="95"/>
      <c r="AC298" s="92"/>
      <c r="AD298" s="8"/>
      <c r="AE298" s="140"/>
      <c r="AF298" s="87"/>
      <c r="AG298" s="141"/>
      <c r="AH298" s="141"/>
      <c r="AI298" s="87"/>
      <c r="AJ298" s="142"/>
      <c r="AK298" s="141"/>
      <c r="AL298" s="141"/>
      <c r="AM298" s="142"/>
      <c r="AN298" s="141"/>
      <c r="AO298" s="141"/>
      <c r="AP298" s="143"/>
    </row>
    <row r="299" customFormat="false" ht="12.75" hidden="false" customHeight="false" outlineLevel="0" collapsed="false">
      <c r="A299" s="112"/>
      <c r="H299" s="113"/>
      <c r="I299" s="113"/>
      <c r="L299" s="95"/>
      <c r="N299" s="95"/>
      <c r="AC299" s="92"/>
      <c r="AD299" s="8"/>
      <c r="AE299" s="140"/>
      <c r="AF299" s="87"/>
      <c r="AG299" s="141"/>
      <c r="AH299" s="141"/>
      <c r="AI299" s="87"/>
      <c r="AJ299" s="142"/>
      <c r="AK299" s="141"/>
      <c r="AL299" s="141"/>
      <c r="AM299" s="142"/>
      <c r="AN299" s="141"/>
      <c r="AO299" s="141"/>
      <c r="AP299" s="143"/>
    </row>
    <row r="300" customFormat="false" ht="12.75" hidden="false" customHeight="false" outlineLevel="0" collapsed="false">
      <c r="A300" s="112"/>
      <c r="H300" s="113"/>
      <c r="I300" s="113"/>
      <c r="L300" s="95"/>
      <c r="N300" s="95"/>
      <c r="AC300" s="92"/>
      <c r="AD300" s="8"/>
      <c r="AE300" s="140"/>
      <c r="AF300" s="87"/>
      <c r="AG300" s="141"/>
      <c r="AH300" s="141"/>
      <c r="AI300" s="87"/>
      <c r="AJ300" s="142"/>
      <c r="AK300" s="141"/>
      <c r="AL300" s="141"/>
      <c r="AM300" s="142"/>
      <c r="AN300" s="141"/>
      <c r="AO300" s="141"/>
      <c r="AP300" s="143"/>
    </row>
    <row r="301" customFormat="false" ht="12.75" hidden="false" customHeight="false" outlineLevel="0" collapsed="false">
      <c r="A301" s="112"/>
      <c r="H301" s="113"/>
      <c r="I301" s="113"/>
      <c r="L301" s="95"/>
      <c r="N301" s="95"/>
      <c r="AC301" s="92"/>
      <c r="AD301" s="8"/>
      <c r="AE301" s="140"/>
      <c r="AF301" s="87"/>
      <c r="AG301" s="141"/>
      <c r="AH301" s="141"/>
      <c r="AI301" s="87"/>
      <c r="AJ301" s="142"/>
      <c r="AK301" s="141"/>
      <c r="AL301" s="141"/>
      <c r="AM301" s="142"/>
      <c r="AN301" s="141"/>
      <c r="AO301" s="141"/>
      <c r="AP301" s="143"/>
    </row>
    <row r="302" customFormat="false" ht="12.75" hidden="false" customHeight="false" outlineLevel="0" collapsed="false">
      <c r="A302" s="112"/>
      <c r="H302" s="113"/>
      <c r="I302" s="113"/>
      <c r="L302" s="95"/>
      <c r="N302" s="95"/>
      <c r="AC302" s="92"/>
      <c r="AD302" s="8"/>
      <c r="AE302" s="140"/>
      <c r="AF302" s="87"/>
      <c r="AG302" s="141"/>
      <c r="AH302" s="141"/>
      <c r="AI302" s="87"/>
      <c r="AJ302" s="142"/>
      <c r="AK302" s="141"/>
      <c r="AL302" s="141"/>
      <c r="AM302" s="142"/>
      <c r="AN302" s="141"/>
      <c r="AO302" s="141"/>
      <c r="AP302" s="143"/>
    </row>
    <row r="303" customFormat="false" ht="12.75" hidden="false" customHeight="false" outlineLevel="0" collapsed="false">
      <c r="A303" s="112"/>
      <c r="H303" s="113"/>
      <c r="I303" s="113"/>
      <c r="L303" s="95"/>
      <c r="N303" s="95"/>
      <c r="AC303" s="92"/>
      <c r="AD303" s="8"/>
      <c r="AE303" s="140"/>
      <c r="AF303" s="87"/>
      <c r="AG303" s="141"/>
      <c r="AH303" s="141"/>
      <c r="AI303" s="87"/>
      <c r="AJ303" s="142"/>
      <c r="AK303" s="141"/>
      <c r="AL303" s="141"/>
      <c r="AM303" s="142"/>
      <c r="AN303" s="141"/>
      <c r="AO303" s="141"/>
      <c r="AP303" s="143"/>
    </row>
    <row r="304" customFormat="false" ht="12.75" hidden="false" customHeight="false" outlineLevel="0" collapsed="false">
      <c r="A304" s="112"/>
      <c r="H304" s="113"/>
      <c r="I304" s="113"/>
      <c r="L304" s="95"/>
      <c r="N304" s="95"/>
      <c r="AC304" s="92"/>
      <c r="AD304" s="8"/>
      <c r="AE304" s="140"/>
      <c r="AF304" s="87"/>
      <c r="AG304" s="141"/>
      <c r="AH304" s="141"/>
      <c r="AI304" s="87"/>
      <c r="AJ304" s="142"/>
      <c r="AK304" s="141"/>
      <c r="AL304" s="141"/>
      <c r="AM304" s="142"/>
      <c r="AN304" s="141"/>
      <c r="AO304" s="141"/>
      <c r="AP304" s="143"/>
    </row>
    <row r="305" customFormat="false" ht="12.75" hidden="false" customHeight="false" outlineLevel="0" collapsed="false">
      <c r="A305" s="112"/>
      <c r="H305" s="113"/>
      <c r="I305" s="113"/>
      <c r="L305" s="95"/>
      <c r="N305" s="95"/>
      <c r="AC305" s="92"/>
      <c r="AD305" s="8"/>
      <c r="AE305" s="140"/>
      <c r="AF305" s="87"/>
      <c r="AG305" s="141"/>
      <c r="AH305" s="141"/>
      <c r="AI305" s="87"/>
      <c r="AJ305" s="142"/>
      <c r="AK305" s="141"/>
      <c r="AL305" s="141"/>
      <c r="AM305" s="142"/>
      <c r="AN305" s="141"/>
      <c r="AO305" s="141"/>
      <c r="AP305" s="143"/>
    </row>
    <row r="306" customFormat="false" ht="12.75" hidden="false" customHeight="false" outlineLevel="0" collapsed="false">
      <c r="A306" s="112"/>
      <c r="H306" s="113"/>
      <c r="I306" s="113"/>
      <c r="L306" s="95"/>
      <c r="N306" s="95"/>
      <c r="AC306" s="92"/>
      <c r="AD306" s="8"/>
      <c r="AE306" s="140"/>
      <c r="AF306" s="87"/>
      <c r="AG306" s="141"/>
      <c r="AH306" s="141"/>
      <c r="AI306" s="87"/>
      <c r="AJ306" s="142"/>
      <c r="AK306" s="141"/>
      <c r="AL306" s="141"/>
      <c r="AM306" s="142"/>
      <c r="AN306" s="141"/>
      <c r="AO306" s="141"/>
      <c r="AP306" s="143"/>
    </row>
    <row r="307" customFormat="false" ht="12.75" hidden="false" customHeight="false" outlineLevel="0" collapsed="false">
      <c r="A307" s="112"/>
      <c r="H307" s="113"/>
      <c r="I307" s="113"/>
      <c r="L307" s="95"/>
      <c r="N307" s="95"/>
      <c r="AC307" s="92"/>
      <c r="AD307" s="8"/>
      <c r="AE307" s="140"/>
      <c r="AF307" s="87"/>
      <c r="AG307" s="141"/>
      <c r="AH307" s="141"/>
      <c r="AI307" s="87"/>
      <c r="AJ307" s="142"/>
      <c r="AK307" s="141"/>
      <c r="AL307" s="141"/>
      <c r="AM307" s="142"/>
      <c r="AN307" s="141"/>
      <c r="AO307" s="141"/>
      <c r="AP307" s="143"/>
    </row>
    <row r="308" customFormat="false" ht="12.75" hidden="false" customHeight="false" outlineLevel="0" collapsed="false">
      <c r="A308" s="112"/>
      <c r="H308" s="113"/>
      <c r="I308" s="113"/>
      <c r="L308" s="95"/>
      <c r="N308" s="95"/>
      <c r="AC308" s="92"/>
      <c r="AD308" s="8"/>
      <c r="AE308" s="140"/>
      <c r="AF308" s="87"/>
      <c r="AG308" s="141"/>
      <c r="AH308" s="141"/>
      <c r="AI308" s="87"/>
      <c r="AJ308" s="142"/>
      <c r="AK308" s="141"/>
      <c r="AL308" s="141"/>
      <c r="AM308" s="142"/>
      <c r="AN308" s="141"/>
      <c r="AO308" s="141"/>
      <c r="AP308" s="143"/>
    </row>
    <row r="309" customFormat="false" ht="12.75" hidden="false" customHeight="false" outlineLevel="0" collapsed="false">
      <c r="A309" s="112"/>
      <c r="H309" s="113"/>
      <c r="I309" s="113"/>
      <c r="L309" s="95"/>
      <c r="N309" s="95"/>
      <c r="AC309" s="92"/>
      <c r="AD309" s="8"/>
      <c r="AE309" s="140"/>
      <c r="AF309" s="87"/>
      <c r="AG309" s="141"/>
      <c r="AH309" s="141"/>
      <c r="AI309" s="87"/>
      <c r="AJ309" s="142"/>
      <c r="AK309" s="141"/>
      <c r="AL309" s="141"/>
      <c r="AM309" s="142"/>
      <c r="AN309" s="141"/>
      <c r="AO309" s="141"/>
      <c r="AP309" s="143"/>
    </row>
    <row r="310" customFormat="false" ht="12.75" hidden="false" customHeight="false" outlineLevel="0" collapsed="false">
      <c r="A310" s="112"/>
      <c r="H310" s="113"/>
      <c r="I310" s="113"/>
      <c r="L310" s="95"/>
      <c r="N310" s="95"/>
      <c r="AC310" s="92"/>
      <c r="AD310" s="8"/>
      <c r="AE310" s="140"/>
      <c r="AF310" s="87"/>
      <c r="AG310" s="141"/>
      <c r="AH310" s="141"/>
      <c r="AI310" s="87"/>
      <c r="AJ310" s="142"/>
      <c r="AK310" s="141"/>
      <c r="AL310" s="141"/>
      <c r="AM310" s="142"/>
      <c r="AN310" s="141"/>
      <c r="AO310" s="141"/>
      <c r="AP310" s="143"/>
    </row>
    <row r="311" customFormat="false" ht="12.75" hidden="false" customHeight="false" outlineLevel="0" collapsed="false">
      <c r="A311" s="112"/>
      <c r="H311" s="113"/>
      <c r="I311" s="113"/>
      <c r="L311" s="95"/>
      <c r="N311" s="95"/>
      <c r="AC311" s="92"/>
      <c r="AD311" s="8"/>
      <c r="AE311" s="140"/>
      <c r="AF311" s="87"/>
      <c r="AG311" s="141"/>
      <c r="AH311" s="141"/>
      <c r="AI311" s="87"/>
      <c r="AJ311" s="142"/>
      <c r="AK311" s="141"/>
      <c r="AL311" s="141"/>
      <c r="AM311" s="142"/>
      <c r="AN311" s="141"/>
      <c r="AO311" s="141"/>
      <c r="AP311" s="143"/>
    </row>
    <row r="312" customFormat="false" ht="12.75" hidden="false" customHeight="false" outlineLevel="0" collapsed="false">
      <c r="A312" s="112"/>
      <c r="H312" s="113"/>
      <c r="I312" s="113"/>
      <c r="L312" s="95"/>
      <c r="N312" s="95"/>
      <c r="AC312" s="92"/>
      <c r="AD312" s="8"/>
      <c r="AE312" s="140"/>
      <c r="AF312" s="87"/>
      <c r="AG312" s="141"/>
      <c r="AH312" s="141"/>
      <c r="AI312" s="87"/>
      <c r="AJ312" s="142"/>
      <c r="AK312" s="141"/>
      <c r="AL312" s="141"/>
      <c r="AM312" s="142"/>
      <c r="AN312" s="141"/>
      <c r="AO312" s="141"/>
      <c r="AP312" s="143"/>
    </row>
    <row r="313" customFormat="false" ht="12.75" hidden="false" customHeight="false" outlineLevel="0" collapsed="false">
      <c r="A313" s="112"/>
      <c r="H313" s="113"/>
      <c r="I313" s="113"/>
      <c r="L313" s="95"/>
      <c r="N313" s="95"/>
      <c r="AC313" s="92"/>
      <c r="AD313" s="8"/>
      <c r="AE313" s="140"/>
      <c r="AF313" s="87"/>
      <c r="AG313" s="141"/>
      <c r="AH313" s="141"/>
      <c r="AI313" s="87"/>
      <c r="AJ313" s="142"/>
      <c r="AK313" s="141"/>
      <c r="AL313" s="141"/>
      <c r="AM313" s="142"/>
      <c r="AN313" s="141"/>
      <c r="AO313" s="141"/>
      <c r="AP313" s="143"/>
    </row>
    <row r="314" customFormat="false" ht="12.75" hidden="false" customHeight="false" outlineLevel="0" collapsed="false">
      <c r="A314" s="112"/>
      <c r="H314" s="113"/>
      <c r="I314" s="113"/>
      <c r="L314" s="95"/>
      <c r="N314" s="95"/>
      <c r="AC314" s="92"/>
      <c r="AD314" s="8"/>
      <c r="AE314" s="140"/>
      <c r="AF314" s="87"/>
      <c r="AG314" s="141"/>
      <c r="AH314" s="141"/>
      <c r="AI314" s="87"/>
      <c r="AJ314" s="142"/>
      <c r="AK314" s="141"/>
      <c r="AL314" s="141"/>
      <c r="AM314" s="142"/>
      <c r="AN314" s="141"/>
      <c r="AO314" s="141"/>
      <c r="AP314" s="143"/>
    </row>
    <row r="315" customFormat="false" ht="12.75" hidden="false" customHeight="false" outlineLevel="0" collapsed="false">
      <c r="A315" s="112"/>
      <c r="H315" s="113"/>
      <c r="I315" s="113"/>
      <c r="L315" s="95"/>
      <c r="N315" s="95"/>
      <c r="AC315" s="92"/>
      <c r="AD315" s="8"/>
      <c r="AE315" s="140"/>
      <c r="AF315" s="87"/>
      <c r="AG315" s="141"/>
      <c r="AH315" s="141"/>
      <c r="AI315" s="87"/>
      <c r="AJ315" s="142"/>
      <c r="AK315" s="141"/>
      <c r="AL315" s="141"/>
      <c r="AM315" s="142"/>
      <c r="AN315" s="141"/>
      <c r="AO315" s="141"/>
      <c r="AP315" s="143"/>
    </row>
    <row r="316" customFormat="false" ht="12.75" hidden="false" customHeight="false" outlineLevel="0" collapsed="false">
      <c r="A316" s="112"/>
      <c r="H316" s="113"/>
      <c r="I316" s="113"/>
      <c r="L316" s="95"/>
      <c r="N316" s="95"/>
      <c r="AC316" s="92"/>
      <c r="AD316" s="8"/>
      <c r="AE316" s="140"/>
      <c r="AF316" s="87"/>
      <c r="AG316" s="141"/>
      <c r="AH316" s="141"/>
      <c r="AI316" s="87"/>
      <c r="AJ316" s="142"/>
      <c r="AK316" s="141"/>
      <c r="AL316" s="141"/>
      <c r="AM316" s="142"/>
      <c r="AN316" s="141"/>
      <c r="AO316" s="141"/>
      <c r="AP316" s="143"/>
    </row>
    <row r="317" customFormat="false" ht="12.75" hidden="false" customHeight="false" outlineLevel="0" collapsed="false">
      <c r="A317" s="112"/>
      <c r="H317" s="113"/>
      <c r="I317" s="113"/>
      <c r="L317" s="95"/>
      <c r="N317" s="95"/>
      <c r="AC317" s="92"/>
      <c r="AD317" s="8"/>
      <c r="AE317" s="140"/>
      <c r="AF317" s="87"/>
      <c r="AG317" s="141"/>
      <c r="AH317" s="141"/>
      <c r="AI317" s="87"/>
      <c r="AJ317" s="142"/>
      <c r="AK317" s="141"/>
      <c r="AL317" s="141"/>
      <c r="AM317" s="142"/>
      <c r="AN317" s="141"/>
      <c r="AO317" s="141"/>
      <c r="AP317" s="143"/>
    </row>
    <row r="318" customFormat="false" ht="12.75" hidden="false" customHeight="false" outlineLevel="0" collapsed="false">
      <c r="A318" s="112"/>
      <c r="H318" s="113"/>
      <c r="I318" s="113"/>
      <c r="L318" s="95"/>
      <c r="N318" s="95"/>
      <c r="AC318" s="92"/>
      <c r="AD318" s="8"/>
      <c r="AE318" s="140"/>
      <c r="AF318" s="87"/>
      <c r="AG318" s="141"/>
      <c r="AH318" s="141"/>
      <c r="AI318" s="87"/>
      <c r="AJ318" s="142"/>
      <c r="AK318" s="141"/>
      <c r="AL318" s="141"/>
      <c r="AM318" s="142"/>
      <c r="AN318" s="141"/>
      <c r="AO318" s="141"/>
      <c r="AP318" s="143"/>
    </row>
    <row r="319" customFormat="false" ht="12.75" hidden="false" customHeight="false" outlineLevel="0" collapsed="false">
      <c r="A319" s="112"/>
      <c r="H319" s="113"/>
      <c r="I319" s="113"/>
      <c r="L319" s="95"/>
      <c r="N319" s="95"/>
      <c r="AC319" s="92"/>
      <c r="AD319" s="8"/>
      <c r="AE319" s="140"/>
      <c r="AF319" s="87"/>
      <c r="AG319" s="141"/>
      <c r="AH319" s="141"/>
      <c r="AI319" s="87"/>
      <c r="AJ319" s="142"/>
      <c r="AK319" s="141"/>
      <c r="AL319" s="141"/>
      <c r="AM319" s="142"/>
      <c r="AN319" s="141"/>
      <c r="AO319" s="141"/>
      <c r="AP319" s="143"/>
    </row>
    <row r="320" customFormat="false" ht="12.75" hidden="false" customHeight="false" outlineLevel="0" collapsed="false">
      <c r="A320" s="112"/>
      <c r="H320" s="113"/>
      <c r="I320" s="113"/>
      <c r="L320" s="95"/>
      <c r="N320" s="95"/>
      <c r="AC320" s="92"/>
      <c r="AD320" s="8"/>
      <c r="AE320" s="140"/>
      <c r="AF320" s="87"/>
      <c r="AG320" s="141"/>
      <c r="AH320" s="141"/>
      <c r="AI320" s="87"/>
      <c r="AJ320" s="142"/>
      <c r="AK320" s="141"/>
      <c r="AL320" s="141"/>
      <c r="AM320" s="142"/>
      <c r="AN320" s="141"/>
      <c r="AO320" s="141"/>
      <c r="AP320" s="143"/>
    </row>
    <row r="321" customFormat="false" ht="12.75" hidden="false" customHeight="false" outlineLevel="0" collapsed="false">
      <c r="A321" s="112"/>
      <c r="H321" s="113"/>
      <c r="I321" s="113"/>
      <c r="L321" s="95"/>
      <c r="N321" s="95"/>
      <c r="AC321" s="92"/>
      <c r="AD321" s="8"/>
      <c r="AE321" s="140"/>
      <c r="AF321" s="87"/>
      <c r="AG321" s="141"/>
      <c r="AH321" s="141"/>
      <c r="AI321" s="87"/>
      <c r="AJ321" s="142"/>
      <c r="AK321" s="141"/>
      <c r="AL321" s="141"/>
      <c r="AM321" s="142"/>
      <c r="AN321" s="141"/>
      <c r="AO321" s="141"/>
      <c r="AP321" s="143"/>
    </row>
    <row r="322" customFormat="false" ht="12.75" hidden="false" customHeight="false" outlineLevel="0" collapsed="false">
      <c r="A322" s="112"/>
      <c r="H322" s="113"/>
      <c r="I322" s="113"/>
      <c r="L322" s="95"/>
      <c r="N322" s="95"/>
      <c r="AC322" s="92"/>
      <c r="AD322" s="8"/>
      <c r="AE322" s="140"/>
      <c r="AF322" s="87"/>
      <c r="AG322" s="141"/>
      <c r="AH322" s="141"/>
      <c r="AI322" s="87"/>
      <c r="AJ322" s="142"/>
      <c r="AK322" s="141"/>
      <c r="AL322" s="141"/>
      <c r="AM322" s="142"/>
      <c r="AN322" s="141"/>
      <c r="AO322" s="141"/>
      <c r="AP322" s="143"/>
    </row>
    <row r="323" customFormat="false" ht="12.75" hidden="false" customHeight="false" outlineLevel="0" collapsed="false">
      <c r="A323" s="112"/>
      <c r="H323" s="113"/>
      <c r="I323" s="113"/>
      <c r="L323" s="95"/>
      <c r="N323" s="95"/>
      <c r="AC323" s="92"/>
      <c r="AD323" s="8"/>
      <c r="AE323" s="140"/>
      <c r="AF323" s="87"/>
      <c r="AG323" s="141"/>
      <c r="AH323" s="141"/>
      <c r="AI323" s="87"/>
      <c r="AJ323" s="142"/>
      <c r="AK323" s="141"/>
      <c r="AL323" s="141"/>
      <c r="AM323" s="142"/>
      <c r="AN323" s="141"/>
      <c r="AO323" s="141"/>
      <c r="AP323" s="143"/>
    </row>
    <row r="324" customFormat="false" ht="12.75" hidden="false" customHeight="false" outlineLevel="0" collapsed="false">
      <c r="A324" s="112"/>
      <c r="H324" s="113"/>
      <c r="I324" s="113"/>
      <c r="L324" s="95"/>
      <c r="N324" s="95"/>
      <c r="AC324" s="92"/>
      <c r="AD324" s="8"/>
      <c r="AE324" s="140"/>
      <c r="AF324" s="87"/>
      <c r="AG324" s="141"/>
      <c r="AH324" s="141"/>
      <c r="AI324" s="87"/>
      <c r="AJ324" s="142"/>
      <c r="AK324" s="141"/>
      <c r="AL324" s="141"/>
      <c r="AM324" s="142"/>
      <c r="AN324" s="141"/>
      <c r="AO324" s="141"/>
      <c r="AP324" s="143"/>
    </row>
    <row r="325" customFormat="false" ht="12.75" hidden="false" customHeight="false" outlineLevel="0" collapsed="false">
      <c r="A325" s="112"/>
      <c r="H325" s="113"/>
      <c r="I325" s="113"/>
      <c r="L325" s="95"/>
      <c r="N325" s="95"/>
      <c r="AC325" s="92"/>
      <c r="AD325" s="8"/>
      <c r="AE325" s="140"/>
      <c r="AF325" s="87"/>
      <c r="AG325" s="141"/>
      <c r="AH325" s="141"/>
      <c r="AI325" s="87"/>
      <c r="AJ325" s="142"/>
      <c r="AK325" s="141"/>
      <c r="AL325" s="141"/>
      <c r="AM325" s="142"/>
      <c r="AN325" s="141"/>
      <c r="AO325" s="141"/>
      <c r="AP325" s="143"/>
    </row>
    <row r="326" customFormat="false" ht="12.75" hidden="false" customHeight="false" outlineLevel="0" collapsed="false">
      <c r="A326" s="112"/>
      <c r="H326" s="113"/>
      <c r="I326" s="113"/>
      <c r="L326" s="95"/>
      <c r="N326" s="95"/>
      <c r="AC326" s="92"/>
      <c r="AD326" s="8"/>
      <c r="AE326" s="140"/>
      <c r="AF326" s="87"/>
      <c r="AG326" s="141"/>
      <c r="AH326" s="141"/>
      <c r="AI326" s="87"/>
      <c r="AJ326" s="142"/>
      <c r="AK326" s="141"/>
      <c r="AL326" s="141"/>
      <c r="AM326" s="142"/>
      <c r="AN326" s="141"/>
      <c r="AO326" s="141"/>
      <c r="AP326" s="143"/>
    </row>
    <row r="327" customFormat="false" ht="12.75" hidden="false" customHeight="false" outlineLevel="0" collapsed="false">
      <c r="A327" s="112"/>
      <c r="H327" s="113"/>
      <c r="I327" s="113"/>
      <c r="L327" s="95"/>
      <c r="N327" s="95"/>
      <c r="AC327" s="92"/>
      <c r="AD327" s="8"/>
      <c r="AE327" s="140"/>
      <c r="AF327" s="87"/>
      <c r="AG327" s="141"/>
      <c r="AH327" s="141"/>
      <c r="AI327" s="87"/>
      <c r="AJ327" s="142"/>
      <c r="AK327" s="141"/>
      <c r="AL327" s="141"/>
      <c r="AM327" s="142"/>
      <c r="AN327" s="141"/>
      <c r="AO327" s="141"/>
      <c r="AP327" s="143"/>
    </row>
    <row r="328" customFormat="false" ht="12.75" hidden="false" customHeight="false" outlineLevel="0" collapsed="false">
      <c r="A328" s="112"/>
      <c r="H328" s="113"/>
      <c r="I328" s="113"/>
      <c r="L328" s="95"/>
      <c r="N328" s="95"/>
      <c r="AC328" s="92"/>
      <c r="AD328" s="8"/>
      <c r="AE328" s="140"/>
      <c r="AF328" s="87"/>
      <c r="AG328" s="141"/>
      <c r="AH328" s="141"/>
      <c r="AI328" s="87"/>
      <c r="AJ328" s="142"/>
      <c r="AK328" s="141"/>
      <c r="AL328" s="141"/>
      <c r="AM328" s="142"/>
      <c r="AN328" s="141"/>
      <c r="AO328" s="141"/>
      <c r="AP328" s="143"/>
    </row>
    <row r="329" customFormat="false" ht="12.75" hidden="false" customHeight="false" outlineLevel="0" collapsed="false">
      <c r="A329" s="112"/>
      <c r="H329" s="113"/>
      <c r="I329" s="113"/>
      <c r="L329" s="95"/>
      <c r="N329" s="95"/>
      <c r="AC329" s="92"/>
      <c r="AD329" s="8"/>
      <c r="AE329" s="140"/>
      <c r="AF329" s="87"/>
      <c r="AG329" s="141"/>
      <c r="AH329" s="141"/>
      <c r="AI329" s="87"/>
      <c r="AJ329" s="142"/>
      <c r="AK329" s="141"/>
      <c r="AL329" s="141"/>
      <c r="AM329" s="142"/>
      <c r="AN329" s="141"/>
      <c r="AO329" s="141"/>
      <c r="AP329" s="143"/>
    </row>
    <row r="330" customFormat="false" ht="12.75" hidden="false" customHeight="false" outlineLevel="0" collapsed="false">
      <c r="A330" s="112"/>
      <c r="H330" s="113"/>
      <c r="I330" s="113"/>
      <c r="L330" s="95"/>
      <c r="N330" s="95"/>
      <c r="AC330" s="92"/>
      <c r="AD330" s="8"/>
      <c r="AE330" s="140"/>
      <c r="AF330" s="87"/>
      <c r="AG330" s="141"/>
      <c r="AH330" s="141"/>
      <c r="AI330" s="87"/>
      <c r="AJ330" s="142"/>
      <c r="AK330" s="141"/>
      <c r="AL330" s="141"/>
      <c r="AM330" s="142"/>
      <c r="AN330" s="141"/>
      <c r="AO330" s="141"/>
      <c r="AP330" s="143"/>
    </row>
    <row r="331" customFormat="false" ht="12.75" hidden="false" customHeight="false" outlineLevel="0" collapsed="false">
      <c r="A331" s="112"/>
      <c r="H331" s="113"/>
      <c r="I331" s="113"/>
      <c r="L331" s="95"/>
      <c r="N331" s="95"/>
      <c r="AC331" s="92"/>
      <c r="AD331" s="8"/>
      <c r="AE331" s="140"/>
      <c r="AF331" s="87"/>
      <c r="AG331" s="141"/>
      <c r="AH331" s="141"/>
      <c r="AI331" s="87"/>
      <c r="AJ331" s="142"/>
      <c r="AK331" s="141"/>
      <c r="AL331" s="141"/>
      <c r="AM331" s="142"/>
      <c r="AN331" s="141"/>
      <c r="AO331" s="141"/>
      <c r="AP331" s="143"/>
    </row>
    <row r="332" customFormat="false" ht="12.75" hidden="false" customHeight="false" outlineLevel="0" collapsed="false">
      <c r="A332" s="112"/>
      <c r="H332" s="113"/>
      <c r="I332" s="113"/>
      <c r="L332" s="95"/>
      <c r="N332" s="95"/>
      <c r="AC332" s="92"/>
      <c r="AD332" s="8"/>
      <c r="AE332" s="140"/>
      <c r="AF332" s="87"/>
      <c r="AG332" s="141"/>
      <c r="AH332" s="141"/>
      <c r="AI332" s="87"/>
      <c r="AJ332" s="142"/>
      <c r="AK332" s="141"/>
      <c r="AL332" s="141"/>
      <c r="AM332" s="142"/>
      <c r="AN332" s="141"/>
      <c r="AO332" s="141"/>
      <c r="AP332" s="143"/>
    </row>
    <row r="333" customFormat="false" ht="12.75" hidden="false" customHeight="false" outlineLevel="0" collapsed="false">
      <c r="A333" s="112"/>
      <c r="H333" s="113"/>
      <c r="I333" s="113"/>
      <c r="L333" s="95"/>
      <c r="N333" s="95"/>
      <c r="AC333" s="92"/>
      <c r="AD333" s="8"/>
      <c r="AE333" s="140"/>
      <c r="AF333" s="87"/>
      <c r="AG333" s="141"/>
      <c r="AH333" s="141"/>
      <c r="AI333" s="87"/>
      <c r="AJ333" s="142"/>
      <c r="AK333" s="141"/>
      <c r="AL333" s="141"/>
      <c r="AM333" s="142"/>
      <c r="AN333" s="141"/>
      <c r="AO333" s="141"/>
      <c r="AP333" s="143"/>
    </row>
    <row r="334" customFormat="false" ht="12.75" hidden="false" customHeight="false" outlineLevel="0" collapsed="false">
      <c r="A334" s="112"/>
      <c r="H334" s="113"/>
      <c r="I334" s="113"/>
      <c r="L334" s="95"/>
      <c r="N334" s="95"/>
      <c r="AC334" s="92"/>
      <c r="AD334" s="8"/>
      <c r="AE334" s="140"/>
      <c r="AF334" s="87"/>
      <c r="AG334" s="141"/>
      <c r="AH334" s="141"/>
      <c r="AI334" s="87"/>
      <c r="AJ334" s="142"/>
      <c r="AK334" s="141"/>
      <c r="AL334" s="141"/>
      <c r="AM334" s="142"/>
      <c r="AN334" s="141"/>
      <c r="AO334" s="141"/>
      <c r="AP334" s="143"/>
    </row>
    <row r="335" customFormat="false" ht="12.75" hidden="false" customHeight="false" outlineLevel="0" collapsed="false">
      <c r="A335" s="112"/>
      <c r="H335" s="113"/>
      <c r="I335" s="113"/>
      <c r="L335" s="95"/>
      <c r="N335" s="95"/>
      <c r="AC335" s="92"/>
      <c r="AD335" s="8"/>
      <c r="AE335" s="140"/>
      <c r="AF335" s="87"/>
      <c r="AG335" s="141"/>
      <c r="AH335" s="141"/>
      <c r="AI335" s="87"/>
      <c r="AJ335" s="142"/>
      <c r="AK335" s="141"/>
      <c r="AL335" s="141"/>
      <c r="AM335" s="142"/>
      <c r="AN335" s="141"/>
      <c r="AO335" s="141"/>
      <c r="AP335" s="143"/>
    </row>
    <row r="336" customFormat="false" ht="12.75" hidden="false" customHeight="false" outlineLevel="0" collapsed="false">
      <c r="A336" s="112"/>
      <c r="H336" s="113"/>
      <c r="I336" s="113"/>
      <c r="L336" s="95"/>
      <c r="N336" s="95"/>
      <c r="AC336" s="92"/>
      <c r="AD336" s="8"/>
      <c r="AE336" s="140"/>
      <c r="AF336" s="87"/>
      <c r="AG336" s="141"/>
      <c r="AH336" s="141"/>
      <c r="AI336" s="87"/>
      <c r="AJ336" s="142"/>
      <c r="AK336" s="141"/>
      <c r="AL336" s="141"/>
      <c r="AM336" s="142"/>
      <c r="AN336" s="141"/>
      <c r="AO336" s="141"/>
      <c r="AP336" s="143"/>
    </row>
    <row r="337" customFormat="false" ht="12.75" hidden="false" customHeight="false" outlineLevel="0" collapsed="false">
      <c r="A337" s="112"/>
      <c r="H337" s="113"/>
      <c r="I337" s="113"/>
      <c r="L337" s="95"/>
      <c r="N337" s="95"/>
      <c r="AC337" s="92"/>
      <c r="AD337" s="8"/>
      <c r="AE337" s="140"/>
      <c r="AF337" s="87"/>
      <c r="AG337" s="141"/>
      <c r="AH337" s="141"/>
      <c r="AI337" s="87"/>
      <c r="AJ337" s="142"/>
      <c r="AK337" s="141"/>
      <c r="AL337" s="141"/>
      <c r="AM337" s="142"/>
      <c r="AN337" s="141"/>
      <c r="AO337" s="141"/>
      <c r="AP337" s="143"/>
    </row>
    <row r="338" customFormat="false" ht="12.75" hidden="false" customHeight="false" outlineLevel="0" collapsed="false">
      <c r="A338" s="112"/>
      <c r="H338" s="113"/>
      <c r="I338" s="113"/>
      <c r="L338" s="95"/>
      <c r="N338" s="95"/>
      <c r="AC338" s="92"/>
      <c r="AD338" s="8"/>
      <c r="AE338" s="140"/>
      <c r="AF338" s="87"/>
      <c r="AG338" s="141"/>
      <c r="AH338" s="141"/>
      <c r="AI338" s="87"/>
      <c r="AJ338" s="142"/>
      <c r="AK338" s="141"/>
      <c r="AL338" s="141"/>
      <c r="AM338" s="142"/>
      <c r="AN338" s="141"/>
      <c r="AO338" s="141"/>
      <c r="AP338" s="143"/>
    </row>
    <row r="339" customFormat="false" ht="12.75" hidden="false" customHeight="false" outlineLevel="0" collapsed="false">
      <c r="A339" s="112"/>
      <c r="H339" s="113"/>
      <c r="I339" s="113"/>
      <c r="L339" s="95"/>
      <c r="N339" s="95"/>
      <c r="AC339" s="92"/>
      <c r="AD339" s="8"/>
      <c r="AE339" s="140"/>
      <c r="AF339" s="87"/>
      <c r="AG339" s="141"/>
      <c r="AH339" s="141"/>
      <c r="AI339" s="87"/>
      <c r="AJ339" s="142"/>
      <c r="AK339" s="141"/>
      <c r="AL339" s="141"/>
      <c r="AM339" s="142"/>
      <c r="AN339" s="141"/>
      <c r="AO339" s="141"/>
      <c r="AP339" s="143"/>
    </row>
    <row r="340" customFormat="false" ht="12.75" hidden="false" customHeight="false" outlineLevel="0" collapsed="false">
      <c r="A340" s="112"/>
      <c r="H340" s="113"/>
      <c r="I340" s="113"/>
      <c r="L340" s="95"/>
      <c r="N340" s="95"/>
      <c r="AC340" s="92"/>
      <c r="AD340" s="8"/>
      <c r="AE340" s="140"/>
      <c r="AF340" s="87"/>
      <c r="AG340" s="141"/>
      <c r="AH340" s="141"/>
      <c r="AI340" s="87"/>
      <c r="AJ340" s="142"/>
      <c r="AK340" s="141"/>
      <c r="AL340" s="141"/>
      <c r="AM340" s="142"/>
      <c r="AN340" s="141"/>
      <c r="AO340" s="141"/>
      <c r="AP340" s="143"/>
    </row>
    <row r="341" customFormat="false" ht="12.75" hidden="false" customHeight="false" outlineLevel="0" collapsed="false">
      <c r="A341" s="112"/>
      <c r="H341" s="113"/>
      <c r="I341" s="113"/>
      <c r="L341" s="95"/>
      <c r="N341" s="95"/>
      <c r="AC341" s="92"/>
      <c r="AD341" s="8"/>
      <c r="AE341" s="140"/>
      <c r="AF341" s="87"/>
      <c r="AG341" s="141"/>
      <c r="AH341" s="141"/>
      <c r="AI341" s="87"/>
      <c r="AJ341" s="142"/>
      <c r="AK341" s="141"/>
      <c r="AL341" s="141"/>
      <c r="AM341" s="142"/>
      <c r="AN341" s="141"/>
      <c r="AO341" s="141"/>
      <c r="AP341" s="143"/>
    </row>
    <row r="342" customFormat="false" ht="12.75" hidden="false" customHeight="false" outlineLevel="0" collapsed="false">
      <c r="A342" s="112"/>
      <c r="H342" s="113"/>
      <c r="I342" s="113"/>
      <c r="L342" s="95"/>
      <c r="N342" s="95"/>
      <c r="AC342" s="92"/>
      <c r="AD342" s="8"/>
      <c r="AE342" s="140"/>
      <c r="AF342" s="87"/>
      <c r="AG342" s="141"/>
      <c r="AH342" s="141"/>
      <c r="AI342" s="87"/>
      <c r="AJ342" s="142"/>
      <c r="AK342" s="141"/>
      <c r="AL342" s="141"/>
      <c r="AM342" s="142"/>
      <c r="AN342" s="141"/>
      <c r="AO342" s="141"/>
      <c r="AP342" s="143"/>
    </row>
    <row r="343" customFormat="false" ht="12.75" hidden="false" customHeight="false" outlineLevel="0" collapsed="false">
      <c r="A343" s="112"/>
      <c r="H343" s="113"/>
      <c r="I343" s="113"/>
      <c r="L343" s="95"/>
      <c r="N343" s="95"/>
      <c r="AC343" s="92"/>
      <c r="AD343" s="8"/>
      <c r="AE343" s="140"/>
      <c r="AF343" s="87"/>
      <c r="AG343" s="141"/>
      <c r="AH343" s="141"/>
      <c r="AI343" s="87"/>
      <c r="AJ343" s="142"/>
      <c r="AK343" s="141"/>
      <c r="AL343" s="141"/>
      <c r="AM343" s="142"/>
      <c r="AN343" s="141"/>
      <c r="AO343" s="141"/>
      <c r="AP343" s="143"/>
    </row>
    <row r="344" customFormat="false" ht="12.75" hidden="false" customHeight="false" outlineLevel="0" collapsed="false">
      <c r="A344" s="112"/>
      <c r="H344" s="113"/>
      <c r="I344" s="113"/>
      <c r="L344" s="95"/>
      <c r="N344" s="95"/>
      <c r="AC344" s="92"/>
      <c r="AD344" s="8"/>
      <c r="AE344" s="140"/>
      <c r="AF344" s="87"/>
      <c r="AG344" s="141"/>
      <c r="AH344" s="141"/>
      <c r="AI344" s="87"/>
      <c r="AJ344" s="142"/>
      <c r="AK344" s="141"/>
      <c r="AL344" s="141"/>
      <c r="AM344" s="142"/>
      <c r="AN344" s="141"/>
      <c r="AO344" s="141"/>
      <c r="AP344" s="143"/>
    </row>
    <row r="345" customFormat="false" ht="12.75" hidden="false" customHeight="false" outlineLevel="0" collapsed="false">
      <c r="A345" s="112"/>
      <c r="H345" s="113"/>
      <c r="I345" s="113"/>
      <c r="L345" s="95"/>
      <c r="N345" s="95"/>
      <c r="AC345" s="92"/>
      <c r="AD345" s="8"/>
      <c r="AE345" s="140"/>
      <c r="AF345" s="87"/>
      <c r="AG345" s="141"/>
      <c r="AH345" s="141"/>
      <c r="AI345" s="87"/>
      <c r="AJ345" s="142"/>
      <c r="AK345" s="141"/>
      <c r="AL345" s="141"/>
      <c r="AM345" s="142"/>
      <c r="AN345" s="141"/>
      <c r="AO345" s="141"/>
      <c r="AP345" s="143"/>
    </row>
    <row r="346" customFormat="false" ht="12.75" hidden="false" customHeight="false" outlineLevel="0" collapsed="false">
      <c r="A346" s="112"/>
      <c r="H346" s="113"/>
      <c r="I346" s="113"/>
      <c r="L346" s="95"/>
      <c r="N346" s="95"/>
      <c r="AC346" s="92"/>
      <c r="AD346" s="8"/>
      <c r="AE346" s="140"/>
      <c r="AF346" s="87"/>
      <c r="AG346" s="141"/>
      <c r="AH346" s="141"/>
      <c r="AI346" s="87"/>
      <c r="AJ346" s="142"/>
      <c r="AK346" s="141"/>
      <c r="AL346" s="141"/>
      <c r="AM346" s="142"/>
      <c r="AN346" s="141"/>
      <c r="AO346" s="141"/>
      <c r="AP346" s="143"/>
    </row>
    <row r="347" customFormat="false" ht="12.75" hidden="false" customHeight="false" outlineLevel="0" collapsed="false">
      <c r="A347" s="112"/>
      <c r="H347" s="113"/>
      <c r="I347" s="113"/>
      <c r="L347" s="95"/>
      <c r="N347" s="95"/>
      <c r="AC347" s="92"/>
      <c r="AD347" s="8"/>
      <c r="AE347" s="140"/>
      <c r="AF347" s="87"/>
      <c r="AG347" s="141"/>
      <c r="AH347" s="141"/>
      <c r="AI347" s="87"/>
      <c r="AJ347" s="142"/>
      <c r="AK347" s="141"/>
      <c r="AL347" s="141"/>
      <c r="AM347" s="142"/>
      <c r="AN347" s="141"/>
      <c r="AO347" s="141"/>
      <c r="AP347" s="143"/>
    </row>
    <row r="348" customFormat="false" ht="12.75" hidden="false" customHeight="false" outlineLevel="0" collapsed="false">
      <c r="A348" s="112"/>
      <c r="H348" s="113"/>
      <c r="I348" s="113"/>
      <c r="L348" s="95"/>
      <c r="N348" s="95"/>
      <c r="AC348" s="92"/>
      <c r="AD348" s="8"/>
      <c r="AE348" s="140"/>
      <c r="AF348" s="87"/>
      <c r="AG348" s="141"/>
      <c r="AH348" s="141"/>
      <c r="AI348" s="87"/>
      <c r="AJ348" s="142"/>
      <c r="AK348" s="141"/>
      <c r="AL348" s="141"/>
      <c r="AM348" s="142"/>
      <c r="AN348" s="141"/>
      <c r="AO348" s="141"/>
      <c r="AP348" s="143"/>
    </row>
    <row r="349" customFormat="false" ht="12.75" hidden="false" customHeight="false" outlineLevel="0" collapsed="false">
      <c r="A349" s="112"/>
      <c r="H349" s="113"/>
      <c r="I349" s="113"/>
      <c r="L349" s="95"/>
      <c r="N349" s="95"/>
      <c r="AC349" s="92"/>
      <c r="AD349" s="8"/>
      <c r="AE349" s="140"/>
      <c r="AF349" s="87"/>
      <c r="AG349" s="141"/>
      <c r="AH349" s="141"/>
      <c r="AI349" s="87"/>
      <c r="AJ349" s="142"/>
      <c r="AK349" s="141"/>
      <c r="AL349" s="141"/>
      <c r="AM349" s="142"/>
      <c r="AN349" s="141"/>
      <c r="AO349" s="141"/>
      <c r="AP349" s="143"/>
    </row>
    <row r="350" customFormat="false" ht="12.75" hidden="false" customHeight="false" outlineLevel="0" collapsed="false">
      <c r="A350" s="112"/>
      <c r="H350" s="113"/>
      <c r="I350" s="113"/>
      <c r="L350" s="95"/>
      <c r="N350" s="95"/>
      <c r="AC350" s="92"/>
      <c r="AD350" s="8"/>
      <c r="AE350" s="140"/>
      <c r="AF350" s="87"/>
      <c r="AG350" s="141"/>
      <c r="AH350" s="141"/>
      <c r="AI350" s="87"/>
      <c r="AJ350" s="142"/>
      <c r="AK350" s="141"/>
      <c r="AL350" s="141"/>
      <c r="AM350" s="142"/>
      <c r="AN350" s="141"/>
      <c r="AO350" s="141"/>
      <c r="AP350" s="143"/>
    </row>
    <row r="351" customFormat="false" ht="12.75" hidden="false" customHeight="false" outlineLevel="0" collapsed="false">
      <c r="A351" s="112"/>
      <c r="H351" s="113"/>
      <c r="I351" s="113"/>
      <c r="L351" s="95"/>
      <c r="N351" s="95"/>
      <c r="AC351" s="92"/>
      <c r="AD351" s="8"/>
      <c r="AE351" s="140"/>
      <c r="AF351" s="87"/>
      <c r="AG351" s="141"/>
      <c r="AH351" s="141"/>
      <c r="AI351" s="87"/>
      <c r="AJ351" s="142"/>
      <c r="AK351" s="141"/>
      <c r="AL351" s="141"/>
      <c r="AM351" s="142"/>
      <c r="AN351" s="141"/>
      <c r="AO351" s="141"/>
      <c r="AP351" s="143"/>
    </row>
    <row r="352" customFormat="false" ht="12.75" hidden="false" customHeight="false" outlineLevel="0" collapsed="false">
      <c r="A352" s="112"/>
      <c r="H352" s="113"/>
      <c r="I352" s="113"/>
      <c r="L352" s="95"/>
      <c r="N352" s="95"/>
      <c r="AC352" s="92"/>
      <c r="AD352" s="8"/>
      <c r="AE352" s="140"/>
      <c r="AF352" s="87"/>
      <c r="AG352" s="141"/>
      <c r="AH352" s="141"/>
      <c r="AI352" s="87"/>
      <c r="AJ352" s="142"/>
      <c r="AK352" s="141"/>
      <c r="AL352" s="141"/>
      <c r="AM352" s="142"/>
      <c r="AN352" s="141"/>
      <c r="AO352" s="141"/>
      <c r="AP352" s="143"/>
    </row>
    <row r="353" customFormat="false" ht="12.75" hidden="false" customHeight="false" outlineLevel="0" collapsed="false">
      <c r="A353" s="112"/>
      <c r="H353" s="113"/>
      <c r="I353" s="113"/>
      <c r="L353" s="95"/>
      <c r="N353" s="95"/>
      <c r="AC353" s="92"/>
      <c r="AD353" s="8"/>
      <c r="AE353" s="140"/>
      <c r="AF353" s="87"/>
      <c r="AG353" s="141"/>
      <c r="AH353" s="141"/>
      <c r="AI353" s="87"/>
      <c r="AJ353" s="142"/>
      <c r="AK353" s="141"/>
      <c r="AL353" s="141"/>
      <c r="AM353" s="142"/>
      <c r="AN353" s="141"/>
      <c r="AO353" s="141"/>
      <c r="AP353" s="143"/>
    </row>
    <row r="354" customFormat="false" ht="12.75" hidden="false" customHeight="false" outlineLevel="0" collapsed="false">
      <c r="A354" s="112"/>
      <c r="H354" s="113"/>
      <c r="I354" s="113"/>
      <c r="L354" s="95"/>
      <c r="N354" s="95"/>
      <c r="AC354" s="92"/>
      <c r="AD354" s="8"/>
      <c r="AE354" s="140"/>
      <c r="AF354" s="87"/>
      <c r="AG354" s="141"/>
      <c r="AH354" s="141"/>
      <c r="AI354" s="87"/>
      <c r="AJ354" s="142"/>
      <c r="AK354" s="141"/>
      <c r="AL354" s="141"/>
      <c r="AM354" s="142"/>
      <c r="AN354" s="141"/>
      <c r="AO354" s="141"/>
      <c r="AP354" s="143"/>
    </row>
    <row r="355" customFormat="false" ht="12.75" hidden="false" customHeight="false" outlineLevel="0" collapsed="false">
      <c r="A355" s="112"/>
      <c r="H355" s="113"/>
      <c r="I355" s="113"/>
      <c r="L355" s="95"/>
      <c r="N355" s="95"/>
      <c r="AC355" s="92"/>
      <c r="AD355" s="8"/>
      <c r="AE355" s="140"/>
      <c r="AF355" s="87"/>
      <c r="AG355" s="141"/>
      <c r="AH355" s="141"/>
      <c r="AI355" s="87"/>
      <c r="AJ355" s="142"/>
      <c r="AK355" s="141"/>
      <c r="AL355" s="141"/>
      <c r="AM355" s="142"/>
      <c r="AN355" s="141"/>
      <c r="AO355" s="141"/>
      <c r="AP355" s="143"/>
    </row>
    <row r="356" customFormat="false" ht="12.75" hidden="false" customHeight="false" outlineLevel="0" collapsed="false">
      <c r="A356" s="112"/>
      <c r="H356" s="113"/>
      <c r="I356" s="113"/>
      <c r="L356" s="95"/>
      <c r="N356" s="95"/>
      <c r="AC356" s="92"/>
      <c r="AD356" s="8"/>
      <c r="AE356" s="140"/>
      <c r="AF356" s="87"/>
      <c r="AG356" s="141"/>
      <c r="AH356" s="141"/>
      <c r="AI356" s="87"/>
      <c r="AJ356" s="142"/>
      <c r="AK356" s="141"/>
      <c r="AL356" s="141"/>
      <c r="AM356" s="142"/>
      <c r="AN356" s="141"/>
      <c r="AO356" s="141"/>
      <c r="AP356" s="143"/>
    </row>
    <row r="357" customFormat="false" ht="12.75" hidden="false" customHeight="false" outlineLevel="0" collapsed="false">
      <c r="A357" s="112"/>
      <c r="H357" s="113"/>
      <c r="I357" s="113"/>
      <c r="L357" s="95"/>
      <c r="N357" s="95"/>
      <c r="AC357" s="92"/>
      <c r="AD357" s="8"/>
      <c r="AE357" s="140"/>
      <c r="AF357" s="87"/>
      <c r="AG357" s="141"/>
      <c r="AH357" s="141"/>
      <c r="AI357" s="87"/>
      <c r="AJ357" s="142"/>
      <c r="AK357" s="141"/>
      <c r="AL357" s="141"/>
      <c r="AM357" s="142"/>
      <c r="AN357" s="141"/>
      <c r="AO357" s="141"/>
      <c r="AP357" s="143"/>
    </row>
    <row r="358" customFormat="false" ht="12.75" hidden="false" customHeight="false" outlineLevel="0" collapsed="false">
      <c r="A358" s="112"/>
      <c r="H358" s="113"/>
      <c r="I358" s="113"/>
      <c r="L358" s="95"/>
      <c r="N358" s="95"/>
      <c r="AC358" s="92"/>
      <c r="AD358" s="8"/>
      <c r="AE358" s="140"/>
      <c r="AF358" s="87"/>
      <c r="AG358" s="141"/>
      <c r="AH358" s="141"/>
      <c r="AI358" s="87"/>
      <c r="AJ358" s="142"/>
      <c r="AK358" s="141"/>
      <c r="AL358" s="141"/>
      <c r="AM358" s="142"/>
      <c r="AN358" s="141"/>
      <c r="AO358" s="141"/>
      <c r="AP358" s="143"/>
    </row>
    <row r="359" customFormat="false" ht="12.75" hidden="false" customHeight="false" outlineLevel="0" collapsed="false">
      <c r="A359" s="112"/>
      <c r="H359" s="113"/>
      <c r="I359" s="113"/>
      <c r="L359" s="95"/>
      <c r="N359" s="95"/>
      <c r="AC359" s="92"/>
      <c r="AD359" s="8"/>
      <c r="AE359" s="140"/>
      <c r="AF359" s="87"/>
      <c r="AG359" s="141"/>
      <c r="AH359" s="141"/>
      <c r="AI359" s="87"/>
      <c r="AJ359" s="142"/>
      <c r="AK359" s="141"/>
      <c r="AL359" s="141"/>
      <c r="AM359" s="142"/>
      <c r="AN359" s="141"/>
      <c r="AO359" s="141"/>
      <c r="AP359" s="143"/>
    </row>
    <row r="360" customFormat="false" ht="12.75" hidden="false" customHeight="false" outlineLevel="0" collapsed="false">
      <c r="A360" s="112"/>
      <c r="H360" s="113"/>
      <c r="I360" s="113"/>
      <c r="L360" s="95"/>
      <c r="N360" s="95"/>
      <c r="AC360" s="92"/>
      <c r="AD360" s="8"/>
      <c r="AE360" s="140"/>
      <c r="AF360" s="87"/>
      <c r="AG360" s="141"/>
      <c r="AH360" s="141"/>
      <c r="AI360" s="87"/>
      <c r="AJ360" s="142"/>
      <c r="AK360" s="141"/>
      <c r="AL360" s="141"/>
      <c r="AM360" s="142"/>
      <c r="AN360" s="141"/>
      <c r="AO360" s="141"/>
      <c r="AP360" s="143"/>
    </row>
    <row r="361" customFormat="false" ht="12.75" hidden="false" customHeight="false" outlineLevel="0" collapsed="false">
      <c r="A361" s="112"/>
      <c r="H361" s="113"/>
      <c r="I361" s="113"/>
      <c r="L361" s="95"/>
      <c r="N361" s="95"/>
      <c r="AC361" s="92"/>
      <c r="AD361" s="8"/>
      <c r="AE361" s="140"/>
      <c r="AF361" s="87"/>
      <c r="AG361" s="141"/>
      <c r="AH361" s="141"/>
      <c r="AI361" s="87"/>
      <c r="AJ361" s="142"/>
      <c r="AK361" s="141"/>
      <c r="AL361" s="141"/>
      <c r="AM361" s="142"/>
      <c r="AN361" s="141"/>
      <c r="AO361" s="141"/>
      <c r="AP361" s="143"/>
    </row>
    <row r="362" customFormat="false" ht="12.75" hidden="false" customHeight="false" outlineLevel="0" collapsed="false">
      <c r="A362" s="112"/>
      <c r="H362" s="113"/>
      <c r="I362" s="113"/>
      <c r="L362" s="95"/>
      <c r="N362" s="95"/>
      <c r="AC362" s="92"/>
      <c r="AD362" s="8"/>
      <c r="AE362" s="140"/>
      <c r="AF362" s="87"/>
      <c r="AG362" s="141"/>
      <c r="AH362" s="141"/>
      <c r="AI362" s="87"/>
      <c r="AJ362" s="142"/>
      <c r="AK362" s="141"/>
      <c r="AL362" s="141"/>
      <c r="AM362" s="142"/>
      <c r="AN362" s="141"/>
      <c r="AO362" s="141"/>
      <c r="AP362" s="143"/>
    </row>
    <row r="363" customFormat="false" ht="12.75" hidden="false" customHeight="false" outlineLevel="0" collapsed="false">
      <c r="A363" s="112"/>
      <c r="H363" s="113"/>
      <c r="I363" s="113"/>
      <c r="L363" s="95"/>
      <c r="N363" s="95"/>
      <c r="AC363" s="92"/>
      <c r="AD363" s="8"/>
      <c r="AE363" s="140"/>
      <c r="AF363" s="87"/>
      <c r="AG363" s="141"/>
      <c r="AH363" s="141"/>
      <c r="AI363" s="87"/>
      <c r="AJ363" s="142"/>
      <c r="AK363" s="141"/>
      <c r="AL363" s="141"/>
      <c r="AM363" s="142"/>
      <c r="AN363" s="141"/>
      <c r="AO363" s="141"/>
      <c r="AP363" s="143"/>
    </row>
    <row r="364" customFormat="false" ht="12.75" hidden="false" customHeight="false" outlineLevel="0" collapsed="false">
      <c r="A364" s="112"/>
      <c r="H364" s="113"/>
      <c r="I364" s="113"/>
      <c r="L364" s="95"/>
      <c r="N364" s="95"/>
      <c r="AC364" s="92"/>
      <c r="AD364" s="8"/>
      <c r="AE364" s="140"/>
      <c r="AF364" s="87"/>
      <c r="AG364" s="141"/>
      <c r="AH364" s="141"/>
      <c r="AI364" s="87"/>
      <c r="AJ364" s="142"/>
      <c r="AK364" s="141"/>
      <c r="AL364" s="141"/>
      <c r="AM364" s="142"/>
      <c r="AN364" s="141"/>
      <c r="AO364" s="141"/>
      <c r="AP364" s="143"/>
    </row>
    <row r="365" customFormat="false" ht="12.75" hidden="false" customHeight="false" outlineLevel="0" collapsed="false">
      <c r="A365" s="112"/>
      <c r="H365" s="113"/>
      <c r="I365" s="113"/>
      <c r="L365" s="95"/>
      <c r="N365" s="95"/>
      <c r="AC365" s="92"/>
      <c r="AD365" s="8"/>
      <c r="AE365" s="140"/>
      <c r="AF365" s="87"/>
      <c r="AG365" s="141"/>
      <c r="AH365" s="141"/>
      <c r="AI365" s="87"/>
      <c r="AJ365" s="142"/>
      <c r="AK365" s="141"/>
      <c r="AL365" s="141"/>
      <c r="AM365" s="142"/>
      <c r="AN365" s="141"/>
      <c r="AO365" s="141"/>
      <c r="AP365" s="143"/>
    </row>
    <row r="366" customFormat="false" ht="12.75" hidden="false" customHeight="false" outlineLevel="0" collapsed="false">
      <c r="A366" s="112"/>
      <c r="H366" s="113"/>
      <c r="I366" s="113"/>
      <c r="L366" s="95"/>
      <c r="N366" s="95"/>
      <c r="AC366" s="92"/>
      <c r="AD366" s="8"/>
      <c r="AE366" s="140"/>
      <c r="AF366" s="87"/>
      <c r="AG366" s="141"/>
      <c r="AH366" s="141"/>
      <c r="AI366" s="87"/>
      <c r="AJ366" s="142"/>
      <c r="AK366" s="141"/>
      <c r="AL366" s="141"/>
      <c r="AM366" s="142"/>
      <c r="AN366" s="141"/>
      <c r="AO366" s="141"/>
      <c r="AP366" s="143"/>
    </row>
    <row r="367" customFormat="false" ht="12.75" hidden="false" customHeight="false" outlineLevel="0" collapsed="false">
      <c r="A367" s="112"/>
      <c r="H367" s="113"/>
      <c r="I367" s="113"/>
      <c r="L367" s="95"/>
      <c r="N367" s="95"/>
      <c r="AC367" s="92"/>
      <c r="AD367" s="8"/>
      <c r="AE367" s="140"/>
      <c r="AF367" s="87"/>
      <c r="AG367" s="141"/>
      <c r="AH367" s="141"/>
      <c r="AI367" s="87"/>
      <c r="AJ367" s="142"/>
      <c r="AK367" s="141"/>
      <c r="AL367" s="141"/>
      <c r="AM367" s="142"/>
      <c r="AN367" s="141"/>
      <c r="AO367" s="141"/>
      <c r="AP367" s="143"/>
    </row>
    <row r="368" customFormat="false" ht="12.75" hidden="false" customHeight="false" outlineLevel="0" collapsed="false">
      <c r="A368" s="112"/>
      <c r="H368" s="113"/>
      <c r="I368" s="113"/>
      <c r="L368" s="95"/>
      <c r="N368" s="95"/>
      <c r="AC368" s="92"/>
      <c r="AD368" s="8"/>
      <c r="AE368" s="140"/>
      <c r="AF368" s="87"/>
      <c r="AG368" s="141"/>
      <c r="AH368" s="141"/>
      <c r="AI368" s="87"/>
      <c r="AJ368" s="142"/>
      <c r="AK368" s="141"/>
      <c r="AL368" s="141"/>
      <c r="AM368" s="142"/>
      <c r="AN368" s="141"/>
      <c r="AO368" s="141"/>
      <c r="AP368" s="143"/>
    </row>
    <row r="369" customFormat="false" ht="12.75" hidden="false" customHeight="false" outlineLevel="0" collapsed="false">
      <c r="A369" s="112"/>
      <c r="H369" s="113"/>
      <c r="I369" s="113"/>
      <c r="L369" s="95"/>
      <c r="N369" s="95"/>
      <c r="AC369" s="92"/>
      <c r="AD369" s="8"/>
      <c r="AE369" s="140"/>
      <c r="AF369" s="87"/>
      <c r="AG369" s="141"/>
      <c r="AH369" s="141"/>
      <c r="AI369" s="87"/>
      <c r="AJ369" s="142"/>
      <c r="AK369" s="141"/>
      <c r="AL369" s="141"/>
      <c r="AM369" s="142"/>
      <c r="AN369" s="141"/>
      <c r="AO369" s="141"/>
      <c r="AP369" s="143"/>
    </row>
    <row r="370" customFormat="false" ht="12.75" hidden="false" customHeight="false" outlineLevel="0" collapsed="false">
      <c r="A370" s="112"/>
      <c r="H370" s="113"/>
      <c r="I370" s="113"/>
      <c r="L370" s="95"/>
      <c r="N370" s="95"/>
      <c r="AC370" s="92"/>
      <c r="AD370" s="8"/>
      <c r="AE370" s="140"/>
      <c r="AF370" s="87"/>
      <c r="AG370" s="141"/>
      <c r="AH370" s="141"/>
      <c r="AI370" s="87"/>
      <c r="AJ370" s="142"/>
      <c r="AK370" s="141"/>
      <c r="AL370" s="141"/>
      <c r="AM370" s="142"/>
      <c r="AN370" s="141"/>
      <c r="AO370" s="141"/>
      <c r="AP370" s="143"/>
    </row>
    <row r="371" customFormat="false" ht="12.75" hidden="false" customHeight="false" outlineLevel="0" collapsed="false">
      <c r="A371" s="112"/>
      <c r="H371" s="113"/>
      <c r="I371" s="113"/>
      <c r="L371" s="95"/>
      <c r="N371" s="95"/>
      <c r="AC371" s="92"/>
      <c r="AD371" s="8"/>
      <c r="AE371" s="140"/>
      <c r="AF371" s="87"/>
      <c r="AG371" s="141"/>
      <c r="AH371" s="141"/>
      <c r="AI371" s="87"/>
      <c r="AJ371" s="142"/>
      <c r="AK371" s="141"/>
      <c r="AL371" s="141"/>
      <c r="AM371" s="142"/>
      <c r="AN371" s="141"/>
      <c r="AO371" s="141"/>
      <c r="AP371" s="143"/>
    </row>
    <row r="372" customFormat="false" ht="12.75" hidden="false" customHeight="false" outlineLevel="0" collapsed="false">
      <c r="A372" s="112"/>
      <c r="H372" s="113"/>
      <c r="I372" s="113"/>
      <c r="L372" s="95"/>
      <c r="N372" s="95"/>
      <c r="AC372" s="92"/>
      <c r="AD372" s="8"/>
      <c r="AE372" s="140"/>
      <c r="AF372" s="87"/>
      <c r="AG372" s="141"/>
      <c r="AH372" s="141"/>
      <c r="AI372" s="87"/>
      <c r="AJ372" s="142"/>
      <c r="AK372" s="141"/>
      <c r="AL372" s="141"/>
      <c r="AM372" s="142"/>
      <c r="AN372" s="141"/>
      <c r="AO372" s="141"/>
      <c r="AP372" s="143"/>
    </row>
    <row r="373" customFormat="false" ht="12.75" hidden="false" customHeight="false" outlineLevel="0" collapsed="false">
      <c r="A373" s="112"/>
      <c r="H373" s="113"/>
      <c r="I373" s="113"/>
      <c r="L373" s="95"/>
      <c r="N373" s="95"/>
      <c r="AC373" s="92"/>
      <c r="AD373" s="8"/>
      <c r="AE373" s="140"/>
      <c r="AF373" s="87"/>
      <c r="AG373" s="141"/>
      <c r="AH373" s="141"/>
      <c r="AI373" s="87"/>
      <c r="AJ373" s="142"/>
      <c r="AK373" s="141"/>
      <c r="AL373" s="141"/>
      <c r="AM373" s="142"/>
      <c r="AN373" s="141"/>
      <c r="AO373" s="141"/>
      <c r="AP373" s="143"/>
    </row>
    <row r="374" customFormat="false" ht="12.75" hidden="false" customHeight="false" outlineLevel="0" collapsed="false">
      <c r="A374" s="112"/>
      <c r="H374" s="113"/>
      <c r="I374" s="113"/>
      <c r="L374" s="95"/>
      <c r="N374" s="95"/>
      <c r="AC374" s="92"/>
      <c r="AD374" s="8"/>
      <c r="AE374" s="140"/>
      <c r="AF374" s="87"/>
      <c r="AG374" s="141"/>
      <c r="AH374" s="141"/>
      <c r="AI374" s="87"/>
      <c r="AJ374" s="142"/>
      <c r="AK374" s="141"/>
      <c r="AL374" s="141"/>
      <c r="AM374" s="142"/>
      <c r="AN374" s="141"/>
      <c r="AO374" s="141"/>
      <c r="AP374" s="143"/>
    </row>
    <row r="375" customFormat="false" ht="12.75" hidden="false" customHeight="false" outlineLevel="0" collapsed="false">
      <c r="A375" s="112"/>
      <c r="H375" s="113"/>
      <c r="I375" s="113"/>
      <c r="L375" s="95"/>
      <c r="N375" s="95"/>
      <c r="AC375" s="92"/>
      <c r="AD375" s="8"/>
      <c r="AE375" s="140"/>
      <c r="AF375" s="87"/>
      <c r="AG375" s="141"/>
      <c r="AH375" s="141"/>
      <c r="AI375" s="87"/>
      <c r="AJ375" s="142"/>
      <c r="AK375" s="141"/>
      <c r="AL375" s="141"/>
      <c r="AM375" s="142"/>
      <c r="AN375" s="141"/>
      <c r="AO375" s="141"/>
      <c r="AP375" s="143"/>
    </row>
    <row r="376" customFormat="false" ht="12.75" hidden="false" customHeight="false" outlineLevel="0" collapsed="false">
      <c r="A376" s="112"/>
      <c r="H376" s="113"/>
      <c r="I376" s="113"/>
      <c r="L376" s="95"/>
      <c r="N376" s="95"/>
      <c r="AC376" s="92"/>
      <c r="AD376" s="8"/>
      <c r="AE376" s="140"/>
      <c r="AF376" s="87"/>
      <c r="AG376" s="141"/>
      <c r="AH376" s="141"/>
      <c r="AI376" s="87"/>
      <c r="AJ376" s="142"/>
      <c r="AK376" s="141"/>
      <c r="AL376" s="141"/>
      <c r="AM376" s="142"/>
      <c r="AN376" s="141"/>
      <c r="AO376" s="141"/>
      <c r="AP376" s="143"/>
    </row>
    <row r="377" customFormat="false" ht="12.75" hidden="false" customHeight="false" outlineLevel="0" collapsed="false">
      <c r="A377" s="112"/>
      <c r="H377" s="113"/>
      <c r="I377" s="113"/>
      <c r="L377" s="95"/>
      <c r="N377" s="95"/>
      <c r="AC377" s="92"/>
      <c r="AD377" s="8"/>
      <c r="AE377" s="140"/>
      <c r="AF377" s="87"/>
      <c r="AG377" s="141"/>
      <c r="AH377" s="141"/>
      <c r="AI377" s="87"/>
      <c r="AJ377" s="142"/>
      <c r="AK377" s="141"/>
      <c r="AL377" s="141"/>
      <c r="AM377" s="142"/>
      <c r="AN377" s="141"/>
      <c r="AO377" s="141"/>
      <c r="AP377" s="143"/>
    </row>
    <row r="378" customFormat="false" ht="12.75" hidden="false" customHeight="false" outlineLevel="0" collapsed="false">
      <c r="A378" s="112"/>
      <c r="H378" s="113"/>
      <c r="I378" s="113"/>
      <c r="L378" s="95"/>
      <c r="N378" s="95"/>
      <c r="AC378" s="92"/>
      <c r="AD378" s="8"/>
      <c r="AE378" s="140"/>
      <c r="AF378" s="87"/>
      <c r="AG378" s="141"/>
      <c r="AH378" s="141"/>
      <c r="AI378" s="87"/>
      <c r="AJ378" s="142"/>
      <c r="AK378" s="141"/>
      <c r="AL378" s="141"/>
      <c r="AM378" s="142"/>
      <c r="AN378" s="141"/>
      <c r="AO378" s="141"/>
      <c r="AP378" s="143"/>
    </row>
    <row r="379" customFormat="false" ht="12.75" hidden="false" customHeight="false" outlineLevel="0" collapsed="false">
      <c r="A379" s="112"/>
      <c r="H379" s="113"/>
      <c r="I379" s="113"/>
      <c r="L379" s="95"/>
      <c r="N379" s="95"/>
      <c r="AC379" s="92"/>
      <c r="AD379" s="8"/>
      <c r="AE379" s="140"/>
      <c r="AF379" s="87"/>
      <c r="AG379" s="141"/>
      <c r="AH379" s="141"/>
      <c r="AI379" s="87"/>
      <c r="AJ379" s="142"/>
      <c r="AK379" s="141"/>
      <c r="AL379" s="141"/>
      <c r="AM379" s="142"/>
      <c r="AN379" s="141"/>
      <c r="AO379" s="141"/>
      <c r="AP379" s="143"/>
    </row>
    <row r="380" customFormat="false" ht="12.75" hidden="false" customHeight="false" outlineLevel="0" collapsed="false">
      <c r="A380" s="112"/>
      <c r="H380" s="113"/>
      <c r="I380" s="113"/>
      <c r="L380" s="95"/>
      <c r="N380" s="95"/>
      <c r="AC380" s="92"/>
      <c r="AD380" s="8"/>
      <c r="AE380" s="140"/>
      <c r="AF380" s="87"/>
      <c r="AG380" s="141"/>
      <c r="AH380" s="141"/>
      <c r="AI380" s="87"/>
      <c r="AJ380" s="142"/>
      <c r="AK380" s="141"/>
      <c r="AL380" s="141"/>
      <c r="AM380" s="142"/>
      <c r="AN380" s="141"/>
      <c r="AO380" s="141"/>
      <c r="AP380" s="143"/>
    </row>
    <row r="381" customFormat="false" ht="12.75" hidden="false" customHeight="false" outlineLevel="0" collapsed="false">
      <c r="A381" s="112"/>
      <c r="H381" s="113"/>
      <c r="I381" s="113"/>
      <c r="L381" s="95"/>
      <c r="N381" s="95"/>
      <c r="AC381" s="92"/>
      <c r="AD381" s="8"/>
      <c r="AE381" s="140"/>
      <c r="AF381" s="87"/>
      <c r="AG381" s="141"/>
      <c r="AH381" s="141"/>
      <c r="AI381" s="87"/>
      <c r="AJ381" s="142"/>
      <c r="AK381" s="141"/>
      <c r="AL381" s="141"/>
      <c r="AM381" s="142"/>
      <c r="AN381" s="141"/>
      <c r="AO381" s="141"/>
      <c r="AP381" s="143"/>
    </row>
    <row r="382" customFormat="false" ht="12.75" hidden="false" customHeight="false" outlineLevel="0" collapsed="false">
      <c r="A382" s="112"/>
      <c r="H382" s="113"/>
      <c r="I382" s="113"/>
      <c r="L382" s="95"/>
      <c r="N382" s="95"/>
      <c r="AC382" s="92"/>
      <c r="AD382" s="8"/>
      <c r="AE382" s="140"/>
      <c r="AF382" s="87"/>
      <c r="AG382" s="141"/>
      <c r="AH382" s="141"/>
      <c r="AI382" s="87"/>
      <c r="AJ382" s="142"/>
      <c r="AK382" s="141"/>
      <c r="AL382" s="141"/>
      <c r="AM382" s="142"/>
      <c r="AN382" s="141"/>
      <c r="AO382" s="141"/>
      <c r="AP382" s="143"/>
    </row>
    <row r="383" customFormat="false" ht="12.75" hidden="false" customHeight="false" outlineLevel="0" collapsed="false">
      <c r="A383" s="112"/>
      <c r="H383" s="113"/>
      <c r="I383" s="113"/>
      <c r="L383" s="95"/>
      <c r="N383" s="95"/>
      <c r="AC383" s="92"/>
      <c r="AD383" s="8"/>
      <c r="AE383" s="140"/>
      <c r="AF383" s="87"/>
      <c r="AG383" s="141"/>
      <c r="AH383" s="141"/>
      <c r="AI383" s="87"/>
      <c r="AJ383" s="142"/>
      <c r="AK383" s="141"/>
      <c r="AL383" s="141"/>
      <c r="AM383" s="142"/>
      <c r="AN383" s="141"/>
      <c r="AO383" s="141"/>
      <c r="AP383" s="143"/>
    </row>
    <row r="384" customFormat="false" ht="12.75" hidden="false" customHeight="false" outlineLevel="0" collapsed="false">
      <c r="A384" s="112"/>
      <c r="H384" s="113"/>
      <c r="I384" s="113"/>
      <c r="L384" s="95"/>
      <c r="N384" s="95"/>
      <c r="AC384" s="92"/>
      <c r="AD384" s="8"/>
      <c r="AE384" s="140"/>
      <c r="AF384" s="87"/>
      <c r="AG384" s="141"/>
      <c r="AH384" s="141"/>
      <c r="AI384" s="87"/>
      <c r="AJ384" s="142"/>
      <c r="AK384" s="141"/>
      <c r="AL384" s="141"/>
      <c r="AM384" s="142"/>
      <c r="AN384" s="141"/>
      <c r="AO384" s="141"/>
      <c r="AP384" s="143"/>
    </row>
    <row r="385" customFormat="false" ht="12.75" hidden="false" customHeight="false" outlineLevel="0" collapsed="false">
      <c r="A385" s="112"/>
      <c r="H385" s="113"/>
      <c r="I385" s="113"/>
      <c r="L385" s="95"/>
      <c r="N385" s="95"/>
      <c r="AC385" s="92"/>
      <c r="AD385" s="8"/>
      <c r="AE385" s="140"/>
      <c r="AF385" s="87"/>
      <c r="AG385" s="141"/>
      <c r="AH385" s="141"/>
      <c r="AI385" s="87"/>
      <c r="AJ385" s="142"/>
      <c r="AK385" s="141"/>
      <c r="AL385" s="141"/>
      <c r="AM385" s="142"/>
      <c r="AN385" s="141"/>
      <c r="AO385" s="141"/>
      <c r="AP385" s="143"/>
    </row>
    <row r="386" customFormat="false" ht="12.75" hidden="false" customHeight="false" outlineLevel="0" collapsed="false">
      <c r="A386" s="112"/>
      <c r="H386" s="113"/>
      <c r="I386" s="113"/>
      <c r="L386" s="95"/>
      <c r="N386" s="95"/>
      <c r="AC386" s="92"/>
      <c r="AD386" s="8"/>
      <c r="AE386" s="140"/>
      <c r="AF386" s="87"/>
      <c r="AG386" s="141"/>
      <c r="AH386" s="141"/>
      <c r="AI386" s="87"/>
      <c r="AJ386" s="142"/>
      <c r="AK386" s="141"/>
      <c r="AL386" s="141"/>
      <c r="AM386" s="142"/>
      <c r="AN386" s="141"/>
      <c r="AO386" s="141"/>
      <c r="AP386" s="143"/>
    </row>
    <row r="387" customFormat="false" ht="12.75" hidden="false" customHeight="false" outlineLevel="0" collapsed="false">
      <c r="A387" s="112"/>
      <c r="H387" s="113"/>
      <c r="I387" s="113"/>
      <c r="L387" s="95"/>
      <c r="N387" s="95"/>
      <c r="AC387" s="92"/>
      <c r="AD387" s="8"/>
      <c r="AE387" s="140"/>
      <c r="AF387" s="87"/>
      <c r="AG387" s="141"/>
      <c r="AH387" s="141"/>
      <c r="AI387" s="87"/>
      <c r="AJ387" s="142"/>
      <c r="AK387" s="141"/>
      <c r="AL387" s="141"/>
      <c r="AM387" s="142"/>
      <c r="AN387" s="141"/>
      <c r="AO387" s="141"/>
      <c r="AP387" s="143"/>
    </row>
    <row r="388" customFormat="false" ht="12.75" hidden="false" customHeight="false" outlineLevel="0" collapsed="false">
      <c r="A388" s="112"/>
      <c r="H388" s="113"/>
      <c r="I388" s="113"/>
      <c r="L388" s="95"/>
      <c r="N388" s="95"/>
      <c r="AC388" s="92"/>
      <c r="AD388" s="8"/>
      <c r="AE388" s="140"/>
      <c r="AF388" s="87"/>
      <c r="AG388" s="141"/>
      <c r="AH388" s="141"/>
      <c r="AI388" s="87"/>
      <c r="AJ388" s="142"/>
      <c r="AK388" s="141"/>
      <c r="AL388" s="141"/>
      <c r="AM388" s="142"/>
      <c r="AN388" s="141"/>
      <c r="AO388" s="141"/>
      <c r="AP388" s="143"/>
    </row>
    <row r="389" customFormat="false" ht="12.75" hidden="false" customHeight="false" outlineLevel="0" collapsed="false">
      <c r="A389" s="112"/>
      <c r="H389" s="113"/>
      <c r="I389" s="113"/>
      <c r="L389" s="95"/>
      <c r="N389" s="95"/>
      <c r="AC389" s="92"/>
      <c r="AD389" s="8"/>
      <c r="AE389" s="140"/>
      <c r="AF389" s="87"/>
      <c r="AG389" s="141"/>
      <c r="AH389" s="141"/>
      <c r="AI389" s="87"/>
      <c r="AJ389" s="142"/>
      <c r="AK389" s="141"/>
      <c r="AL389" s="141"/>
      <c r="AM389" s="142"/>
      <c r="AN389" s="141"/>
      <c r="AO389" s="141"/>
      <c r="AP389" s="143"/>
    </row>
    <row r="390" customFormat="false" ht="12.75" hidden="false" customHeight="false" outlineLevel="0" collapsed="false">
      <c r="A390" s="112"/>
      <c r="H390" s="113"/>
      <c r="I390" s="113"/>
      <c r="L390" s="95"/>
      <c r="N390" s="95"/>
      <c r="AC390" s="92"/>
      <c r="AD390" s="8"/>
      <c r="AE390" s="140"/>
      <c r="AF390" s="87"/>
      <c r="AG390" s="141"/>
      <c r="AH390" s="141"/>
      <c r="AI390" s="87"/>
      <c r="AJ390" s="142"/>
      <c r="AK390" s="141"/>
      <c r="AL390" s="141"/>
      <c r="AM390" s="142"/>
      <c r="AN390" s="141"/>
      <c r="AO390" s="141"/>
      <c r="AP390" s="143"/>
    </row>
    <row r="391" customFormat="false" ht="12.75" hidden="false" customHeight="false" outlineLevel="0" collapsed="false">
      <c r="A391" s="112"/>
      <c r="H391" s="113"/>
      <c r="I391" s="113"/>
      <c r="L391" s="95"/>
      <c r="N391" s="95"/>
      <c r="AC391" s="92"/>
      <c r="AD391" s="8"/>
      <c r="AE391" s="140"/>
      <c r="AF391" s="87"/>
      <c r="AG391" s="141"/>
      <c r="AH391" s="141"/>
      <c r="AI391" s="87"/>
      <c r="AJ391" s="142"/>
      <c r="AK391" s="141"/>
      <c r="AL391" s="141"/>
      <c r="AM391" s="142"/>
      <c r="AN391" s="141"/>
      <c r="AO391" s="141"/>
      <c r="AP391" s="143"/>
    </row>
    <row r="392" customFormat="false" ht="12.75" hidden="false" customHeight="false" outlineLevel="0" collapsed="false">
      <c r="A392" s="112"/>
      <c r="H392" s="113"/>
      <c r="I392" s="113"/>
      <c r="L392" s="95"/>
      <c r="N392" s="95"/>
      <c r="AC392" s="92"/>
      <c r="AD392" s="8"/>
      <c r="AE392" s="140"/>
      <c r="AF392" s="87"/>
      <c r="AG392" s="141"/>
      <c r="AH392" s="141"/>
      <c r="AI392" s="87"/>
      <c r="AJ392" s="142"/>
      <c r="AK392" s="141"/>
      <c r="AL392" s="141"/>
      <c r="AM392" s="142"/>
      <c r="AN392" s="141"/>
      <c r="AO392" s="141"/>
      <c r="AP392" s="143"/>
    </row>
    <row r="393" customFormat="false" ht="12.75" hidden="false" customHeight="false" outlineLevel="0" collapsed="false">
      <c r="A393" s="112"/>
      <c r="H393" s="113"/>
      <c r="I393" s="113"/>
      <c r="L393" s="95"/>
      <c r="N393" s="95"/>
      <c r="AC393" s="92"/>
      <c r="AD393" s="8"/>
      <c r="AE393" s="140"/>
      <c r="AF393" s="87"/>
      <c r="AG393" s="141"/>
      <c r="AH393" s="141"/>
      <c r="AI393" s="87"/>
      <c r="AJ393" s="142"/>
      <c r="AK393" s="141"/>
      <c r="AL393" s="141"/>
      <c r="AM393" s="142"/>
      <c r="AN393" s="141"/>
      <c r="AO393" s="141"/>
      <c r="AP393" s="143"/>
    </row>
    <row r="394" customFormat="false" ht="12.75" hidden="false" customHeight="false" outlineLevel="0" collapsed="false">
      <c r="A394" s="112"/>
      <c r="H394" s="113"/>
      <c r="I394" s="113"/>
      <c r="L394" s="95"/>
      <c r="N394" s="95"/>
      <c r="AC394" s="92"/>
      <c r="AD394" s="8"/>
      <c r="AE394" s="140"/>
      <c r="AF394" s="87"/>
      <c r="AG394" s="141"/>
      <c r="AH394" s="141"/>
      <c r="AI394" s="87"/>
      <c r="AJ394" s="142"/>
      <c r="AK394" s="141"/>
      <c r="AL394" s="141"/>
      <c r="AM394" s="142"/>
      <c r="AN394" s="141"/>
      <c r="AO394" s="141"/>
      <c r="AP394" s="143"/>
    </row>
    <row r="395" customFormat="false" ht="12.75" hidden="false" customHeight="false" outlineLevel="0" collapsed="false">
      <c r="A395" s="112"/>
      <c r="H395" s="113"/>
      <c r="I395" s="113"/>
      <c r="L395" s="95"/>
      <c r="N395" s="95"/>
      <c r="AC395" s="92"/>
      <c r="AD395" s="8"/>
      <c r="AE395" s="140"/>
      <c r="AF395" s="87"/>
      <c r="AG395" s="141"/>
      <c r="AH395" s="141"/>
      <c r="AI395" s="87"/>
      <c r="AJ395" s="142"/>
      <c r="AK395" s="141"/>
      <c r="AL395" s="141"/>
      <c r="AM395" s="142"/>
      <c r="AN395" s="141"/>
      <c r="AO395" s="141"/>
      <c r="AP395" s="143"/>
    </row>
    <row r="396" customFormat="false" ht="12.75" hidden="false" customHeight="false" outlineLevel="0" collapsed="false">
      <c r="A396" s="112"/>
      <c r="H396" s="113"/>
      <c r="I396" s="113"/>
      <c r="L396" s="95"/>
      <c r="N396" s="95"/>
      <c r="AC396" s="92"/>
      <c r="AD396" s="8"/>
      <c r="AE396" s="140"/>
      <c r="AF396" s="87"/>
      <c r="AG396" s="141"/>
      <c r="AH396" s="141"/>
      <c r="AI396" s="87"/>
      <c r="AJ396" s="142"/>
      <c r="AK396" s="141"/>
      <c r="AL396" s="141"/>
      <c r="AM396" s="142"/>
      <c r="AN396" s="141"/>
      <c r="AO396" s="141"/>
      <c r="AP396" s="143"/>
    </row>
    <row r="397" customFormat="false" ht="12.75" hidden="false" customHeight="false" outlineLevel="0" collapsed="false">
      <c r="A397" s="112"/>
      <c r="H397" s="113"/>
      <c r="I397" s="113"/>
      <c r="L397" s="95"/>
      <c r="N397" s="95"/>
      <c r="AC397" s="92"/>
      <c r="AD397" s="8"/>
      <c r="AE397" s="140"/>
      <c r="AF397" s="87"/>
      <c r="AG397" s="141"/>
      <c r="AH397" s="141"/>
      <c r="AI397" s="87"/>
      <c r="AJ397" s="142"/>
      <c r="AK397" s="141"/>
      <c r="AL397" s="141"/>
      <c r="AM397" s="142"/>
      <c r="AN397" s="141"/>
      <c r="AO397" s="141"/>
      <c r="AP397" s="143"/>
    </row>
    <row r="398" customFormat="false" ht="12.75" hidden="false" customHeight="false" outlineLevel="0" collapsed="false">
      <c r="A398" s="112"/>
      <c r="H398" s="113"/>
      <c r="I398" s="113"/>
      <c r="L398" s="95"/>
      <c r="N398" s="95"/>
      <c r="AC398" s="92"/>
      <c r="AD398" s="8"/>
      <c r="AE398" s="140"/>
      <c r="AF398" s="87"/>
      <c r="AG398" s="141"/>
      <c r="AH398" s="141"/>
      <c r="AI398" s="87"/>
      <c r="AJ398" s="142"/>
      <c r="AK398" s="141"/>
      <c r="AL398" s="141"/>
      <c r="AM398" s="142"/>
      <c r="AN398" s="141"/>
      <c r="AO398" s="141"/>
      <c r="AP398" s="143"/>
    </row>
    <row r="399" customFormat="false" ht="12.75" hidden="false" customHeight="false" outlineLevel="0" collapsed="false">
      <c r="A399" s="112"/>
      <c r="H399" s="113"/>
      <c r="I399" s="113"/>
      <c r="L399" s="95"/>
      <c r="N399" s="95"/>
      <c r="AC399" s="92"/>
      <c r="AD399" s="8"/>
      <c r="AE399" s="140"/>
      <c r="AF399" s="87"/>
      <c r="AG399" s="141"/>
      <c r="AH399" s="141"/>
      <c r="AI399" s="87"/>
      <c r="AJ399" s="142"/>
      <c r="AK399" s="141"/>
      <c r="AL399" s="141"/>
      <c r="AM399" s="142"/>
      <c r="AN399" s="141"/>
      <c r="AO399" s="141"/>
      <c r="AP399" s="143"/>
    </row>
    <row r="400" customFormat="false" ht="12.75" hidden="false" customHeight="false" outlineLevel="0" collapsed="false">
      <c r="A400" s="112"/>
      <c r="H400" s="113"/>
      <c r="I400" s="113"/>
      <c r="L400" s="95"/>
      <c r="N400" s="95"/>
      <c r="AC400" s="92"/>
      <c r="AD400" s="8"/>
      <c r="AE400" s="140"/>
      <c r="AF400" s="87"/>
      <c r="AG400" s="141"/>
      <c r="AH400" s="141"/>
      <c r="AI400" s="87"/>
      <c r="AJ400" s="142"/>
      <c r="AK400" s="141"/>
      <c r="AL400" s="141"/>
      <c r="AM400" s="142"/>
      <c r="AN400" s="141"/>
      <c r="AO400" s="141"/>
      <c r="AP400" s="143"/>
    </row>
    <row r="401" customFormat="false" ht="12.75" hidden="false" customHeight="false" outlineLevel="0" collapsed="false">
      <c r="A401" s="112"/>
      <c r="H401" s="113"/>
      <c r="I401" s="113"/>
      <c r="L401" s="95"/>
      <c r="N401" s="95"/>
      <c r="AC401" s="92"/>
      <c r="AD401" s="8"/>
      <c r="AE401" s="140"/>
      <c r="AF401" s="87"/>
      <c r="AG401" s="141"/>
      <c r="AH401" s="141"/>
      <c r="AI401" s="87"/>
      <c r="AJ401" s="142"/>
      <c r="AK401" s="141"/>
      <c r="AL401" s="141"/>
      <c r="AM401" s="142"/>
      <c r="AN401" s="141"/>
      <c r="AO401" s="141"/>
      <c r="AP401" s="143"/>
    </row>
    <row r="402" customFormat="false" ht="12.75" hidden="false" customHeight="false" outlineLevel="0" collapsed="false">
      <c r="A402" s="112"/>
      <c r="H402" s="113"/>
      <c r="I402" s="113"/>
      <c r="L402" s="95"/>
      <c r="N402" s="95"/>
      <c r="AC402" s="92"/>
      <c r="AD402" s="8"/>
      <c r="AE402" s="140"/>
      <c r="AF402" s="87"/>
      <c r="AG402" s="141"/>
      <c r="AH402" s="141"/>
      <c r="AI402" s="87"/>
      <c r="AJ402" s="142"/>
      <c r="AK402" s="141"/>
      <c r="AL402" s="141"/>
      <c r="AM402" s="142"/>
      <c r="AN402" s="141"/>
      <c r="AO402" s="141"/>
      <c r="AP402" s="143"/>
    </row>
    <row r="403" customFormat="false" ht="12.75" hidden="false" customHeight="false" outlineLevel="0" collapsed="false">
      <c r="A403" s="112"/>
      <c r="H403" s="113"/>
      <c r="I403" s="113"/>
      <c r="L403" s="95"/>
      <c r="N403" s="95"/>
      <c r="AC403" s="92"/>
      <c r="AD403" s="8"/>
      <c r="AE403" s="140"/>
      <c r="AF403" s="87"/>
      <c r="AG403" s="141"/>
      <c r="AH403" s="141"/>
      <c r="AI403" s="87"/>
      <c r="AJ403" s="142"/>
      <c r="AK403" s="141"/>
      <c r="AL403" s="141"/>
      <c r="AM403" s="142"/>
      <c r="AN403" s="141"/>
      <c r="AO403" s="141"/>
      <c r="AP403" s="143"/>
    </row>
    <row r="404" customFormat="false" ht="12.75" hidden="false" customHeight="false" outlineLevel="0" collapsed="false">
      <c r="A404" s="112"/>
      <c r="H404" s="113"/>
      <c r="I404" s="113"/>
      <c r="L404" s="95"/>
      <c r="N404" s="95"/>
      <c r="AC404" s="92"/>
      <c r="AD404" s="8"/>
      <c r="AE404" s="140"/>
      <c r="AF404" s="87"/>
      <c r="AG404" s="141"/>
      <c r="AH404" s="141"/>
      <c r="AI404" s="87"/>
      <c r="AJ404" s="142"/>
      <c r="AK404" s="141"/>
      <c r="AL404" s="141"/>
      <c r="AM404" s="142"/>
      <c r="AN404" s="141"/>
      <c r="AO404" s="141"/>
      <c r="AP404" s="143"/>
    </row>
    <row r="405" customFormat="false" ht="12.75" hidden="false" customHeight="false" outlineLevel="0" collapsed="false">
      <c r="A405" s="112"/>
      <c r="H405" s="113"/>
      <c r="I405" s="113"/>
      <c r="L405" s="95"/>
      <c r="N405" s="95"/>
      <c r="AC405" s="92"/>
      <c r="AD405" s="8"/>
      <c r="AE405" s="140"/>
      <c r="AF405" s="87"/>
      <c r="AG405" s="141"/>
      <c r="AH405" s="141"/>
      <c r="AI405" s="87"/>
      <c r="AJ405" s="142"/>
      <c r="AK405" s="141"/>
      <c r="AL405" s="141"/>
      <c r="AM405" s="142"/>
      <c r="AN405" s="141"/>
      <c r="AO405" s="141"/>
      <c r="AP405" s="143"/>
    </row>
    <row r="406" customFormat="false" ht="12.75" hidden="false" customHeight="false" outlineLevel="0" collapsed="false">
      <c r="A406" s="112"/>
      <c r="H406" s="113"/>
      <c r="I406" s="113"/>
      <c r="L406" s="95"/>
      <c r="N406" s="95"/>
      <c r="AC406" s="92"/>
      <c r="AD406" s="8"/>
      <c r="AE406" s="140"/>
      <c r="AF406" s="87"/>
      <c r="AG406" s="141"/>
      <c r="AH406" s="141"/>
      <c r="AI406" s="87"/>
      <c r="AJ406" s="142"/>
      <c r="AK406" s="141"/>
      <c r="AL406" s="141"/>
      <c r="AM406" s="142"/>
      <c r="AN406" s="141"/>
      <c r="AO406" s="141"/>
      <c r="AP406" s="143"/>
    </row>
    <row r="407" customFormat="false" ht="12.75" hidden="false" customHeight="false" outlineLevel="0" collapsed="false">
      <c r="A407" s="112"/>
      <c r="H407" s="113"/>
      <c r="I407" s="113"/>
      <c r="L407" s="95"/>
      <c r="N407" s="95"/>
      <c r="AC407" s="92"/>
      <c r="AD407" s="8"/>
      <c r="AE407" s="140"/>
      <c r="AF407" s="87"/>
      <c r="AG407" s="141"/>
      <c r="AH407" s="141"/>
      <c r="AI407" s="87"/>
      <c r="AJ407" s="142"/>
      <c r="AK407" s="141"/>
      <c r="AL407" s="141"/>
      <c r="AM407" s="142"/>
      <c r="AN407" s="141"/>
      <c r="AO407" s="141"/>
      <c r="AP407" s="143"/>
    </row>
    <row r="408" customFormat="false" ht="12.75" hidden="false" customHeight="false" outlineLevel="0" collapsed="false">
      <c r="A408" s="112"/>
      <c r="H408" s="113"/>
      <c r="I408" s="113"/>
      <c r="L408" s="95"/>
      <c r="N408" s="95"/>
      <c r="AC408" s="92"/>
      <c r="AD408" s="8"/>
      <c r="AE408" s="140"/>
      <c r="AF408" s="87"/>
      <c r="AG408" s="141"/>
      <c r="AH408" s="141"/>
      <c r="AI408" s="87"/>
      <c r="AJ408" s="142"/>
      <c r="AK408" s="141"/>
      <c r="AL408" s="141"/>
      <c r="AM408" s="142"/>
      <c r="AN408" s="141"/>
      <c r="AO408" s="141"/>
      <c r="AP408" s="143"/>
    </row>
    <row r="409" customFormat="false" ht="12.75" hidden="false" customHeight="false" outlineLevel="0" collapsed="false">
      <c r="A409" s="112"/>
      <c r="H409" s="113"/>
      <c r="I409" s="113"/>
      <c r="L409" s="95"/>
      <c r="N409" s="95"/>
      <c r="AC409" s="92"/>
      <c r="AD409" s="8"/>
      <c r="AE409" s="140"/>
      <c r="AF409" s="87"/>
      <c r="AG409" s="141"/>
      <c r="AH409" s="141"/>
      <c r="AI409" s="87"/>
      <c r="AJ409" s="142"/>
      <c r="AK409" s="141"/>
      <c r="AL409" s="141"/>
      <c r="AM409" s="142"/>
      <c r="AN409" s="141"/>
      <c r="AO409" s="141"/>
      <c r="AP409" s="143"/>
    </row>
    <row r="410" customFormat="false" ht="12.75" hidden="false" customHeight="false" outlineLevel="0" collapsed="false">
      <c r="A410" s="112"/>
      <c r="H410" s="113"/>
      <c r="I410" s="113"/>
      <c r="L410" s="95"/>
      <c r="N410" s="95"/>
      <c r="AC410" s="92"/>
      <c r="AD410" s="8"/>
      <c r="AE410" s="140"/>
      <c r="AF410" s="87"/>
      <c r="AG410" s="141"/>
      <c r="AH410" s="141"/>
      <c r="AI410" s="87"/>
      <c r="AJ410" s="142"/>
      <c r="AK410" s="141"/>
      <c r="AL410" s="141"/>
      <c r="AM410" s="142"/>
      <c r="AN410" s="141"/>
      <c r="AO410" s="141"/>
      <c r="AP410" s="143"/>
    </row>
    <row r="411" customFormat="false" ht="12.75" hidden="false" customHeight="false" outlineLevel="0" collapsed="false">
      <c r="A411" s="112"/>
      <c r="H411" s="113"/>
      <c r="I411" s="113"/>
      <c r="L411" s="95"/>
      <c r="N411" s="95"/>
      <c r="AC411" s="92"/>
      <c r="AD411" s="8"/>
      <c r="AE411" s="140"/>
      <c r="AF411" s="87"/>
      <c r="AG411" s="141"/>
      <c r="AH411" s="141"/>
      <c r="AI411" s="87"/>
      <c r="AJ411" s="142"/>
      <c r="AK411" s="141"/>
      <c r="AL411" s="141"/>
      <c r="AM411" s="142"/>
      <c r="AN411" s="141"/>
      <c r="AO411" s="141"/>
      <c r="AP411" s="143"/>
    </row>
    <row r="412" customFormat="false" ht="12.75" hidden="false" customHeight="false" outlineLevel="0" collapsed="false">
      <c r="A412" s="112"/>
      <c r="H412" s="113"/>
      <c r="I412" s="113"/>
      <c r="L412" s="95"/>
      <c r="N412" s="95"/>
      <c r="AC412" s="92"/>
      <c r="AD412" s="8"/>
      <c r="AE412" s="140"/>
      <c r="AF412" s="87"/>
      <c r="AG412" s="141"/>
      <c r="AH412" s="141"/>
      <c r="AI412" s="87"/>
      <c r="AJ412" s="142"/>
      <c r="AK412" s="141"/>
      <c r="AL412" s="141"/>
      <c r="AM412" s="142"/>
      <c r="AN412" s="141"/>
      <c r="AO412" s="141"/>
      <c r="AP412" s="143"/>
    </row>
    <row r="413" customFormat="false" ht="12.75" hidden="false" customHeight="false" outlineLevel="0" collapsed="false">
      <c r="A413" s="112"/>
      <c r="H413" s="113"/>
      <c r="I413" s="113"/>
      <c r="L413" s="95"/>
      <c r="N413" s="95"/>
      <c r="AC413" s="92"/>
      <c r="AD413" s="8"/>
      <c r="AE413" s="140"/>
      <c r="AF413" s="87"/>
      <c r="AG413" s="141"/>
      <c r="AH413" s="141"/>
      <c r="AI413" s="87"/>
      <c r="AJ413" s="142"/>
      <c r="AK413" s="141"/>
      <c r="AL413" s="141"/>
      <c r="AM413" s="142"/>
      <c r="AN413" s="141"/>
      <c r="AO413" s="141"/>
      <c r="AP413" s="143"/>
    </row>
    <row r="414" customFormat="false" ht="12.75" hidden="false" customHeight="false" outlineLevel="0" collapsed="false">
      <c r="A414" s="112"/>
      <c r="H414" s="113"/>
      <c r="I414" s="113"/>
      <c r="L414" s="95"/>
      <c r="N414" s="95"/>
      <c r="AC414" s="92"/>
      <c r="AD414" s="8"/>
      <c r="AE414" s="140"/>
      <c r="AF414" s="87"/>
      <c r="AG414" s="141"/>
      <c r="AH414" s="141"/>
      <c r="AI414" s="87"/>
      <c r="AJ414" s="142"/>
      <c r="AK414" s="141"/>
      <c r="AL414" s="141"/>
      <c r="AM414" s="142"/>
      <c r="AN414" s="141"/>
      <c r="AO414" s="141"/>
      <c r="AP414" s="143"/>
    </row>
    <row r="415" customFormat="false" ht="12.75" hidden="false" customHeight="false" outlineLevel="0" collapsed="false">
      <c r="A415" s="112"/>
      <c r="H415" s="113"/>
      <c r="I415" s="113"/>
      <c r="L415" s="95"/>
      <c r="N415" s="95"/>
      <c r="AC415" s="92"/>
      <c r="AD415" s="8"/>
      <c r="AE415" s="140"/>
      <c r="AF415" s="87"/>
      <c r="AG415" s="141"/>
      <c r="AH415" s="141"/>
      <c r="AI415" s="87"/>
      <c r="AJ415" s="142"/>
      <c r="AK415" s="141"/>
      <c r="AL415" s="141"/>
      <c r="AM415" s="142"/>
      <c r="AN415" s="141"/>
      <c r="AO415" s="141"/>
      <c r="AP415" s="143"/>
    </row>
    <row r="416" customFormat="false" ht="12.75" hidden="false" customHeight="false" outlineLevel="0" collapsed="false">
      <c r="A416" s="112"/>
      <c r="H416" s="113"/>
      <c r="I416" s="113"/>
      <c r="L416" s="95"/>
      <c r="N416" s="95"/>
      <c r="AC416" s="92"/>
      <c r="AD416" s="8"/>
      <c r="AE416" s="140"/>
      <c r="AF416" s="87"/>
      <c r="AG416" s="141"/>
      <c r="AH416" s="141"/>
      <c r="AI416" s="87"/>
      <c r="AJ416" s="142"/>
      <c r="AK416" s="141"/>
      <c r="AL416" s="141"/>
      <c r="AM416" s="142"/>
      <c r="AN416" s="141"/>
      <c r="AO416" s="141"/>
      <c r="AP416" s="143"/>
    </row>
    <row r="417" customFormat="false" ht="12.75" hidden="false" customHeight="false" outlineLevel="0" collapsed="false">
      <c r="A417" s="112"/>
      <c r="H417" s="113"/>
      <c r="I417" s="113"/>
      <c r="L417" s="95"/>
      <c r="N417" s="95"/>
      <c r="AC417" s="92"/>
      <c r="AD417" s="8"/>
      <c r="AE417" s="140"/>
      <c r="AF417" s="87"/>
      <c r="AG417" s="141"/>
      <c r="AH417" s="141"/>
      <c r="AI417" s="87"/>
      <c r="AJ417" s="142"/>
      <c r="AK417" s="141"/>
      <c r="AL417" s="141"/>
      <c r="AM417" s="142"/>
      <c r="AN417" s="141"/>
      <c r="AO417" s="141"/>
      <c r="AP417" s="143"/>
    </row>
    <row r="418" customFormat="false" ht="12.75" hidden="false" customHeight="false" outlineLevel="0" collapsed="false">
      <c r="A418" s="112"/>
      <c r="H418" s="113"/>
      <c r="I418" s="113"/>
      <c r="L418" s="95"/>
      <c r="N418" s="95"/>
      <c r="AC418" s="92"/>
      <c r="AD418" s="8"/>
      <c r="AE418" s="140"/>
      <c r="AF418" s="87"/>
      <c r="AG418" s="141"/>
      <c r="AH418" s="141"/>
      <c r="AI418" s="87"/>
      <c r="AJ418" s="142"/>
      <c r="AK418" s="141"/>
      <c r="AL418" s="141"/>
      <c r="AM418" s="142"/>
      <c r="AN418" s="141"/>
      <c r="AO418" s="141"/>
      <c r="AP418" s="143"/>
    </row>
    <row r="419" customFormat="false" ht="12.75" hidden="false" customHeight="false" outlineLevel="0" collapsed="false">
      <c r="A419" s="112"/>
      <c r="H419" s="113"/>
      <c r="I419" s="113"/>
      <c r="L419" s="95"/>
      <c r="N419" s="95"/>
      <c r="AC419" s="92"/>
      <c r="AD419" s="8"/>
      <c r="AE419" s="140"/>
      <c r="AF419" s="87"/>
      <c r="AG419" s="141"/>
      <c r="AH419" s="141"/>
      <c r="AI419" s="87"/>
      <c r="AJ419" s="142"/>
      <c r="AK419" s="141"/>
      <c r="AL419" s="141"/>
      <c r="AM419" s="142"/>
      <c r="AN419" s="141"/>
      <c r="AO419" s="141"/>
      <c r="AP419" s="143"/>
    </row>
    <row r="420" customFormat="false" ht="12.75" hidden="false" customHeight="false" outlineLevel="0" collapsed="false">
      <c r="A420" s="112"/>
      <c r="H420" s="113"/>
      <c r="I420" s="113"/>
      <c r="L420" s="95"/>
      <c r="N420" s="95"/>
      <c r="AC420" s="92"/>
      <c r="AD420" s="8"/>
      <c r="AE420" s="140"/>
      <c r="AF420" s="87"/>
      <c r="AG420" s="141"/>
      <c r="AH420" s="141"/>
      <c r="AI420" s="87"/>
      <c r="AJ420" s="142"/>
      <c r="AK420" s="141"/>
      <c r="AL420" s="141"/>
      <c r="AM420" s="142"/>
      <c r="AN420" s="141"/>
      <c r="AO420" s="141"/>
      <c r="AP420" s="143"/>
    </row>
    <row r="421" customFormat="false" ht="12.75" hidden="false" customHeight="false" outlineLevel="0" collapsed="false">
      <c r="A421" s="112"/>
      <c r="H421" s="113"/>
      <c r="I421" s="113"/>
      <c r="L421" s="95"/>
      <c r="N421" s="95"/>
      <c r="AC421" s="92"/>
      <c r="AD421" s="8"/>
      <c r="AE421" s="140"/>
      <c r="AF421" s="87"/>
      <c r="AG421" s="141"/>
      <c r="AH421" s="141"/>
      <c r="AI421" s="87"/>
      <c r="AJ421" s="142"/>
      <c r="AK421" s="141"/>
      <c r="AL421" s="141"/>
      <c r="AM421" s="142"/>
      <c r="AN421" s="141"/>
      <c r="AO421" s="141"/>
      <c r="AP421" s="143"/>
    </row>
    <row r="422" customFormat="false" ht="12.75" hidden="false" customHeight="false" outlineLevel="0" collapsed="false">
      <c r="A422" s="112"/>
      <c r="H422" s="113"/>
      <c r="I422" s="113"/>
      <c r="L422" s="95"/>
      <c r="N422" s="95"/>
      <c r="AC422" s="92"/>
      <c r="AD422" s="8"/>
      <c r="AE422" s="140"/>
      <c r="AF422" s="87"/>
      <c r="AG422" s="141"/>
      <c r="AH422" s="141"/>
      <c r="AI422" s="87"/>
      <c r="AJ422" s="142"/>
      <c r="AK422" s="141"/>
      <c r="AL422" s="141"/>
      <c r="AM422" s="142"/>
      <c r="AN422" s="141"/>
      <c r="AO422" s="141"/>
      <c r="AP422" s="143"/>
    </row>
    <row r="423" customFormat="false" ht="12.75" hidden="false" customHeight="false" outlineLevel="0" collapsed="false">
      <c r="A423" s="112"/>
      <c r="H423" s="113"/>
      <c r="I423" s="113"/>
      <c r="L423" s="95"/>
      <c r="N423" s="95"/>
      <c r="AC423" s="92"/>
      <c r="AD423" s="8"/>
      <c r="AE423" s="140"/>
      <c r="AF423" s="87"/>
      <c r="AG423" s="141"/>
      <c r="AH423" s="141"/>
      <c r="AI423" s="87"/>
      <c r="AJ423" s="142"/>
      <c r="AK423" s="141"/>
      <c r="AL423" s="141"/>
      <c r="AM423" s="142"/>
      <c r="AN423" s="141"/>
      <c r="AO423" s="141"/>
      <c r="AP423" s="143"/>
    </row>
    <row r="424" customFormat="false" ht="12.75" hidden="false" customHeight="false" outlineLevel="0" collapsed="false">
      <c r="A424" s="112"/>
      <c r="H424" s="113"/>
      <c r="I424" s="113"/>
      <c r="L424" s="95"/>
      <c r="N424" s="95"/>
      <c r="AC424" s="92"/>
      <c r="AD424" s="8"/>
      <c r="AE424" s="140"/>
      <c r="AF424" s="87"/>
      <c r="AG424" s="141"/>
      <c r="AH424" s="141"/>
      <c r="AI424" s="87"/>
      <c r="AJ424" s="142"/>
      <c r="AK424" s="141"/>
      <c r="AL424" s="141"/>
      <c r="AM424" s="142"/>
      <c r="AN424" s="141"/>
      <c r="AO424" s="141"/>
      <c r="AP424" s="143"/>
    </row>
    <row r="425" customFormat="false" ht="12.75" hidden="false" customHeight="false" outlineLevel="0" collapsed="false">
      <c r="A425" s="112"/>
      <c r="H425" s="113"/>
      <c r="I425" s="113"/>
      <c r="L425" s="95"/>
      <c r="N425" s="95"/>
      <c r="AC425" s="92"/>
      <c r="AD425" s="8"/>
      <c r="AE425" s="140"/>
      <c r="AF425" s="87"/>
      <c r="AG425" s="141"/>
      <c r="AH425" s="141"/>
      <c r="AI425" s="87"/>
      <c r="AJ425" s="142"/>
      <c r="AK425" s="141"/>
      <c r="AL425" s="141"/>
      <c r="AM425" s="142"/>
      <c r="AN425" s="141"/>
      <c r="AO425" s="141"/>
      <c r="AP425" s="143"/>
    </row>
    <row r="426" customFormat="false" ht="12.75" hidden="false" customHeight="false" outlineLevel="0" collapsed="false">
      <c r="A426" s="112"/>
      <c r="H426" s="113"/>
      <c r="I426" s="113"/>
      <c r="L426" s="95"/>
      <c r="N426" s="95"/>
      <c r="AC426" s="92"/>
      <c r="AD426" s="8"/>
      <c r="AE426" s="140"/>
      <c r="AF426" s="87"/>
      <c r="AG426" s="141"/>
      <c r="AH426" s="141"/>
      <c r="AI426" s="87"/>
      <c r="AJ426" s="142"/>
      <c r="AK426" s="141"/>
      <c r="AL426" s="141"/>
      <c r="AM426" s="142"/>
      <c r="AN426" s="141"/>
      <c r="AO426" s="141"/>
      <c r="AP426" s="143"/>
    </row>
    <row r="427" customFormat="false" ht="12.75" hidden="false" customHeight="false" outlineLevel="0" collapsed="false">
      <c r="A427" s="112"/>
      <c r="H427" s="113"/>
      <c r="I427" s="113"/>
      <c r="L427" s="95"/>
      <c r="N427" s="95"/>
      <c r="AC427" s="92"/>
      <c r="AD427" s="8"/>
      <c r="AE427" s="140"/>
      <c r="AF427" s="87"/>
      <c r="AG427" s="141"/>
      <c r="AH427" s="141"/>
      <c r="AI427" s="87"/>
      <c r="AJ427" s="142"/>
      <c r="AK427" s="141"/>
      <c r="AL427" s="141"/>
      <c r="AM427" s="142"/>
      <c r="AN427" s="141"/>
      <c r="AO427" s="141"/>
      <c r="AP427" s="143"/>
    </row>
    <row r="428" customFormat="false" ht="12.75" hidden="false" customHeight="false" outlineLevel="0" collapsed="false">
      <c r="A428" s="112"/>
      <c r="H428" s="113"/>
      <c r="I428" s="113"/>
      <c r="L428" s="95"/>
      <c r="N428" s="95"/>
      <c r="AC428" s="92"/>
      <c r="AD428" s="8"/>
      <c r="AE428" s="140"/>
      <c r="AF428" s="87"/>
      <c r="AG428" s="141"/>
      <c r="AH428" s="141"/>
      <c r="AI428" s="87"/>
      <c r="AJ428" s="142"/>
      <c r="AK428" s="141"/>
      <c r="AL428" s="141"/>
      <c r="AM428" s="142"/>
      <c r="AN428" s="141"/>
      <c r="AO428" s="141"/>
      <c r="AP428" s="143"/>
    </row>
    <row r="429" customFormat="false" ht="12.75" hidden="false" customHeight="false" outlineLevel="0" collapsed="false">
      <c r="A429" s="112"/>
      <c r="H429" s="113"/>
      <c r="I429" s="113"/>
      <c r="L429" s="95"/>
      <c r="N429" s="95"/>
      <c r="AC429" s="92"/>
      <c r="AD429" s="8"/>
      <c r="AE429" s="140"/>
      <c r="AF429" s="87"/>
      <c r="AG429" s="141"/>
      <c r="AH429" s="141"/>
      <c r="AI429" s="87"/>
      <c r="AJ429" s="142"/>
      <c r="AK429" s="141"/>
      <c r="AL429" s="141"/>
      <c r="AM429" s="142"/>
      <c r="AN429" s="141"/>
      <c r="AO429" s="141"/>
      <c r="AP429" s="143"/>
    </row>
    <row r="430" customFormat="false" ht="12.75" hidden="false" customHeight="false" outlineLevel="0" collapsed="false">
      <c r="A430" s="112"/>
      <c r="H430" s="113"/>
      <c r="I430" s="113"/>
      <c r="L430" s="95"/>
      <c r="N430" s="95"/>
      <c r="AC430" s="92"/>
      <c r="AD430" s="8"/>
      <c r="AE430" s="140"/>
      <c r="AF430" s="87"/>
      <c r="AG430" s="141"/>
      <c r="AH430" s="141"/>
      <c r="AI430" s="87"/>
      <c r="AJ430" s="142"/>
      <c r="AK430" s="141"/>
      <c r="AL430" s="141"/>
      <c r="AM430" s="142"/>
      <c r="AN430" s="141"/>
      <c r="AO430" s="141"/>
      <c r="AP430" s="143"/>
    </row>
    <row r="431" customFormat="false" ht="12.75" hidden="false" customHeight="false" outlineLevel="0" collapsed="false">
      <c r="A431" s="112"/>
      <c r="H431" s="113"/>
      <c r="I431" s="113"/>
      <c r="L431" s="95"/>
      <c r="N431" s="95"/>
      <c r="AC431" s="92"/>
      <c r="AD431" s="8"/>
      <c r="AE431" s="140"/>
      <c r="AF431" s="87"/>
      <c r="AG431" s="141"/>
      <c r="AH431" s="141"/>
      <c r="AI431" s="87"/>
      <c r="AJ431" s="142"/>
      <c r="AK431" s="141"/>
      <c r="AL431" s="141"/>
      <c r="AM431" s="142"/>
      <c r="AN431" s="141"/>
      <c r="AO431" s="141"/>
      <c r="AP431" s="143"/>
    </row>
    <row r="432" customFormat="false" ht="12.75" hidden="false" customHeight="false" outlineLevel="0" collapsed="false">
      <c r="A432" s="112"/>
      <c r="H432" s="113"/>
      <c r="I432" s="113"/>
      <c r="L432" s="95"/>
      <c r="N432" s="95"/>
      <c r="AC432" s="92"/>
      <c r="AD432" s="8"/>
      <c r="AE432" s="140"/>
      <c r="AF432" s="87"/>
      <c r="AG432" s="141"/>
      <c r="AH432" s="141"/>
      <c r="AI432" s="87"/>
      <c r="AJ432" s="142"/>
      <c r="AK432" s="141"/>
      <c r="AL432" s="141"/>
      <c r="AM432" s="142"/>
      <c r="AN432" s="141"/>
      <c r="AO432" s="141"/>
      <c r="AP432" s="143"/>
    </row>
    <row r="433" customFormat="false" ht="12.75" hidden="false" customHeight="false" outlineLevel="0" collapsed="false">
      <c r="A433" s="112"/>
      <c r="H433" s="113"/>
      <c r="I433" s="113"/>
      <c r="L433" s="95"/>
      <c r="N433" s="95"/>
      <c r="AC433" s="92"/>
      <c r="AD433" s="8"/>
      <c r="AE433" s="140"/>
      <c r="AF433" s="87"/>
      <c r="AG433" s="141"/>
      <c r="AH433" s="141"/>
      <c r="AI433" s="87"/>
      <c r="AJ433" s="142"/>
      <c r="AK433" s="141"/>
      <c r="AL433" s="141"/>
      <c r="AM433" s="142"/>
      <c r="AN433" s="141"/>
      <c r="AO433" s="141"/>
      <c r="AP433" s="143"/>
    </row>
    <row r="434" customFormat="false" ht="12.75" hidden="false" customHeight="false" outlineLevel="0" collapsed="false">
      <c r="A434" s="112"/>
      <c r="H434" s="113"/>
      <c r="I434" s="113"/>
      <c r="L434" s="95"/>
      <c r="N434" s="95"/>
      <c r="AC434" s="92"/>
      <c r="AD434" s="8"/>
      <c r="AE434" s="140"/>
      <c r="AF434" s="87"/>
      <c r="AG434" s="141"/>
      <c r="AH434" s="141"/>
      <c r="AI434" s="87"/>
      <c r="AJ434" s="142"/>
      <c r="AK434" s="141"/>
      <c r="AL434" s="141"/>
      <c r="AM434" s="142"/>
      <c r="AN434" s="141"/>
      <c r="AO434" s="141"/>
      <c r="AP434" s="143"/>
    </row>
    <row r="435" customFormat="false" ht="12.75" hidden="false" customHeight="false" outlineLevel="0" collapsed="false">
      <c r="A435" s="112"/>
      <c r="H435" s="113"/>
      <c r="I435" s="113"/>
      <c r="L435" s="95"/>
      <c r="N435" s="95"/>
      <c r="AC435" s="92"/>
      <c r="AD435" s="8"/>
      <c r="AE435" s="140"/>
      <c r="AF435" s="87"/>
      <c r="AG435" s="141"/>
      <c r="AH435" s="141"/>
      <c r="AI435" s="87"/>
      <c r="AJ435" s="142"/>
      <c r="AK435" s="141"/>
      <c r="AL435" s="141"/>
      <c r="AM435" s="142"/>
      <c r="AN435" s="141"/>
      <c r="AO435" s="141"/>
      <c r="AP435" s="143"/>
    </row>
    <row r="436" customFormat="false" ht="12.75" hidden="false" customHeight="false" outlineLevel="0" collapsed="false">
      <c r="A436" s="112"/>
      <c r="H436" s="113"/>
      <c r="I436" s="113"/>
      <c r="L436" s="95"/>
      <c r="N436" s="95"/>
      <c r="AC436" s="92"/>
      <c r="AD436" s="8"/>
      <c r="AE436" s="140"/>
      <c r="AF436" s="87"/>
      <c r="AG436" s="141"/>
      <c r="AH436" s="141"/>
      <c r="AI436" s="87"/>
      <c r="AJ436" s="142"/>
      <c r="AK436" s="141"/>
      <c r="AL436" s="141"/>
      <c r="AM436" s="142"/>
      <c r="AN436" s="141"/>
      <c r="AO436" s="141"/>
      <c r="AP436" s="143"/>
    </row>
    <row r="437" customFormat="false" ht="12.75" hidden="false" customHeight="false" outlineLevel="0" collapsed="false">
      <c r="A437" s="112"/>
      <c r="H437" s="113"/>
      <c r="I437" s="113"/>
      <c r="L437" s="95"/>
      <c r="N437" s="95"/>
      <c r="AC437" s="92"/>
      <c r="AD437" s="8"/>
      <c r="AE437" s="140"/>
      <c r="AF437" s="87"/>
      <c r="AG437" s="141"/>
      <c r="AH437" s="141"/>
      <c r="AI437" s="87"/>
      <c r="AJ437" s="142"/>
      <c r="AK437" s="141"/>
      <c r="AL437" s="141"/>
      <c r="AM437" s="142"/>
      <c r="AN437" s="141"/>
      <c r="AO437" s="141"/>
      <c r="AP437" s="143"/>
    </row>
    <row r="438" customFormat="false" ht="12.75" hidden="false" customHeight="false" outlineLevel="0" collapsed="false">
      <c r="A438" s="112"/>
      <c r="H438" s="113"/>
      <c r="I438" s="113"/>
      <c r="L438" s="95"/>
      <c r="N438" s="95"/>
      <c r="AC438" s="92"/>
      <c r="AD438" s="8"/>
      <c r="AE438" s="140"/>
      <c r="AF438" s="87"/>
      <c r="AG438" s="141"/>
      <c r="AH438" s="141"/>
      <c r="AI438" s="87"/>
      <c r="AJ438" s="142"/>
      <c r="AK438" s="141"/>
      <c r="AL438" s="141"/>
      <c r="AM438" s="142"/>
      <c r="AN438" s="141"/>
      <c r="AO438" s="141"/>
      <c r="AP438" s="143"/>
    </row>
    <row r="439" customFormat="false" ht="12.75" hidden="false" customHeight="false" outlineLevel="0" collapsed="false">
      <c r="A439" s="112"/>
      <c r="H439" s="113"/>
      <c r="I439" s="113"/>
      <c r="L439" s="95"/>
      <c r="N439" s="95"/>
      <c r="AC439" s="92"/>
      <c r="AD439" s="8"/>
      <c r="AE439" s="140"/>
      <c r="AF439" s="87"/>
      <c r="AG439" s="141"/>
      <c r="AH439" s="141"/>
      <c r="AI439" s="87"/>
      <c r="AJ439" s="142"/>
      <c r="AK439" s="141"/>
      <c r="AL439" s="141"/>
      <c r="AM439" s="142"/>
      <c r="AN439" s="141"/>
      <c r="AO439" s="141"/>
      <c r="AP439" s="143"/>
    </row>
    <row r="440" customFormat="false" ht="12.75" hidden="false" customHeight="false" outlineLevel="0" collapsed="false">
      <c r="A440" s="112"/>
      <c r="H440" s="113"/>
      <c r="I440" s="113"/>
      <c r="L440" s="95"/>
      <c r="N440" s="95"/>
      <c r="AC440" s="92"/>
      <c r="AD440" s="8"/>
      <c r="AE440" s="140"/>
      <c r="AF440" s="87"/>
      <c r="AG440" s="141"/>
      <c r="AH440" s="141"/>
      <c r="AI440" s="87"/>
      <c r="AJ440" s="142"/>
      <c r="AK440" s="141"/>
      <c r="AL440" s="141"/>
      <c r="AM440" s="142"/>
      <c r="AN440" s="141"/>
      <c r="AO440" s="141"/>
      <c r="AP440" s="143"/>
    </row>
    <row r="441" customFormat="false" ht="12.75" hidden="false" customHeight="false" outlineLevel="0" collapsed="false">
      <c r="A441" s="112"/>
      <c r="H441" s="113"/>
      <c r="I441" s="113"/>
      <c r="L441" s="95"/>
      <c r="N441" s="95"/>
      <c r="AC441" s="92"/>
      <c r="AD441" s="8"/>
      <c r="AE441" s="140"/>
      <c r="AF441" s="87"/>
      <c r="AG441" s="141"/>
      <c r="AH441" s="141"/>
      <c r="AI441" s="87"/>
      <c r="AJ441" s="142"/>
      <c r="AK441" s="141"/>
      <c r="AL441" s="141"/>
      <c r="AM441" s="142"/>
      <c r="AN441" s="141"/>
      <c r="AO441" s="141"/>
      <c r="AP441" s="143"/>
    </row>
    <row r="442" customFormat="false" ht="12.75" hidden="false" customHeight="false" outlineLevel="0" collapsed="false">
      <c r="A442" s="112"/>
      <c r="H442" s="113"/>
      <c r="I442" s="113"/>
      <c r="L442" s="95"/>
      <c r="N442" s="95"/>
      <c r="AC442" s="92"/>
      <c r="AD442" s="8"/>
      <c r="AE442" s="140"/>
      <c r="AF442" s="87"/>
      <c r="AG442" s="141"/>
      <c r="AH442" s="141"/>
      <c r="AI442" s="87"/>
      <c r="AJ442" s="142"/>
      <c r="AK442" s="141"/>
      <c r="AL442" s="141"/>
      <c r="AM442" s="142"/>
      <c r="AN442" s="141"/>
      <c r="AO442" s="141"/>
      <c r="AP442" s="143"/>
    </row>
    <row r="443" customFormat="false" ht="12.75" hidden="false" customHeight="false" outlineLevel="0" collapsed="false">
      <c r="A443" s="112"/>
      <c r="H443" s="113"/>
      <c r="I443" s="113"/>
      <c r="L443" s="95"/>
      <c r="N443" s="95"/>
      <c r="AC443" s="92"/>
      <c r="AD443" s="8"/>
      <c r="AE443" s="140"/>
      <c r="AF443" s="87"/>
      <c r="AG443" s="141"/>
      <c r="AH443" s="141"/>
      <c r="AI443" s="87"/>
      <c r="AJ443" s="142"/>
      <c r="AK443" s="141"/>
      <c r="AL443" s="141"/>
      <c r="AM443" s="142"/>
      <c r="AN443" s="141"/>
      <c r="AO443" s="141"/>
      <c r="AP443" s="143"/>
    </row>
    <row r="444" customFormat="false" ht="12.75" hidden="false" customHeight="false" outlineLevel="0" collapsed="false">
      <c r="A444" s="112"/>
      <c r="H444" s="113"/>
      <c r="I444" s="113"/>
      <c r="L444" s="95"/>
      <c r="N444" s="95"/>
      <c r="AC444" s="92"/>
      <c r="AD444" s="8"/>
      <c r="AE444" s="140"/>
      <c r="AF444" s="87"/>
      <c r="AG444" s="141"/>
      <c r="AH444" s="141"/>
      <c r="AI444" s="87"/>
      <c r="AJ444" s="142"/>
      <c r="AK444" s="141"/>
      <c r="AL444" s="141"/>
      <c r="AM444" s="142"/>
      <c r="AN444" s="141"/>
      <c r="AO444" s="141"/>
      <c r="AP444" s="143"/>
    </row>
    <row r="445" customFormat="false" ht="12.75" hidden="false" customHeight="false" outlineLevel="0" collapsed="false">
      <c r="A445" s="112"/>
      <c r="H445" s="113"/>
      <c r="I445" s="113"/>
      <c r="L445" s="95"/>
      <c r="N445" s="95"/>
      <c r="AC445" s="92"/>
      <c r="AD445" s="8"/>
      <c r="AE445" s="140"/>
      <c r="AF445" s="87"/>
      <c r="AG445" s="141"/>
      <c r="AH445" s="141"/>
      <c r="AI445" s="87"/>
      <c r="AJ445" s="142"/>
      <c r="AK445" s="141"/>
      <c r="AL445" s="141"/>
      <c r="AM445" s="142"/>
      <c r="AN445" s="141"/>
      <c r="AO445" s="141"/>
      <c r="AP445" s="143"/>
    </row>
    <row r="446" customFormat="false" ht="12.75" hidden="false" customHeight="false" outlineLevel="0" collapsed="false">
      <c r="A446" s="112"/>
      <c r="H446" s="113"/>
      <c r="I446" s="113"/>
      <c r="L446" s="95"/>
      <c r="N446" s="95"/>
      <c r="AC446" s="92"/>
      <c r="AD446" s="8"/>
      <c r="AE446" s="140"/>
      <c r="AF446" s="87"/>
      <c r="AG446" s="141"/>
      <c r="AH446" s="141"/>
      <c r="AI446" s="87"/>
      <c r="AJ446" s="142"/>
      <c r="AK446" s="141"/>
      <c r="AL446" s="141"/>
      <c r="AM446" s="142"/>
      <c r="AN446" s="141"/>
      <c r="AO446" s="141"/>
      <c r="AP446" s="143"/>
    </row>
    <row r="447" customFormat="false" ht="12.75" hidden="false" customHeight="false" outlineLevel="0" collapsed="false">
      <c r="A447" s="112"/>
      <c r="H447" s="113"/>
      <c r="I447" s="113"/>
      <c r="L447" s="95"/>
      <c r="N447" s="95"/>
      <c r="AC447" s="92"/>
      <c r="AD447" s="8"/>
      <c r="AE447" s="140"/>
      <c r="AF447" s="87"/>
      <c r="AG447" s="141"/>
      <c r="AH447" s="141"/>
      <c r="AI447" s="87"/>
      <c r="AJ447" s="142"/>
      <c r="AK447" s="141"/>
      <c r="AL447" s="141"/>
      <c r="AM447" s="142"/>
      <c r="AN447" s="141"/>
      <c r="AO447" s="141"/>
      <c r="AP447" s="143"/>
    </row>
    <row r="448" customFormat="false" ht="12.75" hidden="false" customHeight="false" outlineLevel="0" collapsed="false">
      <c r="A448" s="112"/>
      <c r="H448" s="113"/>
      <c r="I448" s="113"/>
      <c r="L448" s="95"/>
      <c r="N448" s="95"/>
      <c r="AC448" s="92"/>
      <c r="AD448" s="8"/>
      <c r="AE448" s="140"/>
      <c r="AF448" s="87"/>
      <c r="AG448" s="141"/>
      <c r="AH448" s="141"/>
      <c r="AI448" s="87"/>
      <c r="AJ448" s="142"/>
      <c r="AK448" s="141"/>
      <c r="AL448" s="141"/>
      <c r="AM448" s="142"/>
      <c r="AN448" s="141"/>
      <c r="AO448" s="141"/>
      <c r="AP448" s="143"/>
    </row>
    <row r="449" customFormat="false" ht="12.75" hidden="false" customHeight="false" outlineLevel="0" collapsed="false">
      <c r="A449" s="112"/>
      <c r="H449" s="113"/>
      <c r="I449" s="113"/>
      <c r="L449" s="95"/>
      <c r="N449" s="95"/>
      <c r="AC449" s="92"/>
      <c r="AD449" s="8"/>
      <c r="AE449" s="140"/>
      <c r="AF449" s="87"/>
      <c r="AG449" s="141"/>
      <c r="AH449" s="141"/>
      <c r="AI449" s="87"/>
      <c r="AJ449" s="142"/>
      <c r="AK449" s="141"/>
      <c r="AL449" s="141"/>
      <c r="AM449" s="142"/>
      <c r="AN449" s="141"/>
      <c r="AO449" s="141"/>
      <c r="AP449" s="143"/>
    </row>
    <row r="450" customFormat="false" ht="12.75" hidden="false" customHeight="false" outlineLevel="0" collapsed="false">
      <c r="A450" s="112"/>
      <c r="H450" s="113"/>
      <c r="I450" s="113"/>
      <c r="L450" s="95"/>
      <c r="N450" s="95"/>
      <c r="AC450" s="92"/>
      <c r="AD450" s="8"/>
      <c r="AE450" s="140"/>
      <c r="AF450" s="87"/>
      <c r="AG450" s="141"/>
      <c r="AH450" s="141"/>
      <c r="AI450" s="87"/>
      <c r="AJ450" s="142"/>
      <c r="AK450" s="141"/>
      <c r="AL450" s="141"/>
      <c r="AM450" s="142"/>
      <c r="AN450" s="141"/>
      <c r="AO450" s="141"/>
      <c r="AP450" s="143"/>
    </row>
    <row r="451" customFormat="false" ht="12.75" hidden="false" customHeight="false" outlineLevel="0" collapsed="false">
      <c r="A451" s="112"/>
      <c r="H451" s="113"/>
      <c r="I451" s="113"/>
      <c r="L451" s="95"/>
      <c r="N451" s="95"/>
      <c r="AC451" s="92"/>
      <c r="AD451" s="8"/>
      <c r="AE451" s="140"/>
      <c r="AF451" s="87"/>
      <c r="AG451" s="141"/>
      <c r="AH451" s="141"/>
      <c r="AI451" s="87"/>
      <c r="AJ451" s="142"/>
      <c r="AK451" s="141"/>
      <c r="AL451" s="141"/>
      <c r="AM451" s="142"/>
      <c r="AN451" s="141"/>
      <c r="AO451" s="141"/>
      <c r="AP451" s="143"/>
    </row>
    <row r="452" customFormat="false" ht="12.75" hidden="false" customHeight="false" outlineLevel="0" collapsed="false">
      <c r="A452" s="112"/>
      <c r="H452" s="113"/>
      <c r="I452" s="113"/>
      <c r="L452" s="95"/>
      <c r="N452" s="95"/>
      <c r="AC452" s="92"/>
      <c r="AD452" s="8"/>
      <c r="AE452" s="140"/>
      <c r="AF452" s="87"/>
      <c r="AG452" s="141"/>
      <c r="AH452" s="141"/>
      <c r="AI452" s="87"/>
      <c r="AJ452" s="142"/>
      <c r="AK452" s="141"/>
      <c r="AL452" s="141"/>
      <c r="AM452" s="142"/>
      <c r="AN452" s="141"/>
      <c r="AO452" s="141"/>
      <c r="AP452" s="143"/>
    </row>
    <row r="453" customFormat="false" ht="12.75" hidden="false" customHeight="false" outlineLevel="0" collapsed="false">
      <c r="A453" s="112"/>
      <c r="H453" s="113"/>
      <c r="I453" s="113"/>
      <c r="L453" s="95"/>
      <c r="N453" s="95"/>
      <c r="AC453" s="92"/>
      <c r="AD453" s="8"/>
      <c r="AE453" s="140"/>
      <c r="AF453" s="87"/>
      <c r="AG453" s="141"/>
      <c r="AH453" s="141"/>
      <c r="AI453" s="87"/>
      <c r="AJ453" s="142"/>
      <c r="AK453" s="141"/>
      <c r="AL453" s="141"/>
      <c r="AM453" s="142"/>
      <c r="AN453" s="141"/>
      <c r="AO453" s="141"/>
      <c r="AP453" s="143"/>
    </row>
    <row r="454" customFormat="false" ht="12.75" hidden="false" customHeight="false" outlineLevel="0" collapsed="false">
      <c r="A454" s="112"/>
      <c r="H454" s="113"/>
      <c r="I454" s="113"/>
      <c r="L454" s="95"/>
      <c r="N454" s="95"/>
      <c r="AC454" s="92"/>
      <c r="AD454" s="8"/>
      <c r="AE454" s="140"/>
      <c r="AF454" s="87"/>
      <c r="AG454" s="141"/>
      <c r="AH454" s="141"/>
      <c r="AI454" s="87"/>
      <c r="AJ454" s="142"/>
      <c r="AK454" s="141"/>
      <c r="AL454" s="141"/>
      <c r="AM454" s="142"/>
      <c r="AN454" s="141"/>
      <c r="AO454" s="141"/>
      <c r="AP454" s="143"/>
    </row>
    <row r="455" customFormat="false" ht="12.75" hidden="false" customHeight="false" outlineLevel="0" collapsed="false">
      <c r="A455" s="112"/>
      <c r="H455" s="113"/>
      <c r="I455" s="113"/>
      <c r="L455" s="95"/>
      <c r="N455" s="95"/>
      <c r="AC455" s="92"/>
      <c r="AD455" s="8"/>
      <c r="AE455" s="140"/>
      <c r="AF455" s="87"/>
      <c r="AG455" s="141"/>
      <c r="AH455" s="141"/>
      <c r="AI455" s="87"/>
      <c r="AJ455" s="142"/>
      <c r="AK455" s="141"/>
      <c r="AL455" s="141"/>
      <c r="AM455" s="142"/>
      <c r="AN455" s="141"/>
      <c r="AO455" s="141"/>
      <c r="AP455" s="143"/>
    </row>
    <row r="456" customFormat="false" ht="12.75" hidden="false" customHeight="false" outlineLevel="0" collapsed="false">
      <c r="A456" s="112"/>
      <c r="H456" s="113"/>
      <c r="I456" s="113"/>
      <c r="L456" s="95"/>
      <c r="N456" s="95"/>
      <c r="AC456" s="92"/>
      <c r="AD456" s="8"/>
      <c r="AE456" s="140"/>
      <c r="AF456" s="87"/>
      <c r="AG456" s="141"/>
      <c r="AH456" s="141"/>
      <c r="AI456" s="87"/>
      <c r="AJ456" s="142"/>
      <c r="AK456" s="141"/>
      <c r="AL456" s="141"/>
      <c r="AM456" s="142"/>
      <c r="AN456" s="141"/>
      <c r="AO456" s="141"/>
      <c r="AP456" s="143"/>
    </row>
    <row r="457" customFormat="false" ht="12.75" hidden="false" customHeight="false" outlineLevel="0" collapsed="false">
      <c r="A457" s="112"/>
      <c r="H457" s="113"/>
      <c r="I457" s="113"/>
      <c r="L457" s="95"/>
      <c r="N457" s="95"/>
      <c r="AC457" s="92"/>
      <c r="AD457" s="8"/>
      <c r="AE457" s="140"/>
      <c r="AF457" s="87"/>
      <c r="AG457" s="141"/>
      <c r="AH457" s="141"/>
      <c r="AI457" s="87"/>
      <c r="AJ457" s="142"/>
      <c r="AK457" s="141"/>
      <c r="AL457" s="141"/>
      <c r="AM457" s="142"/>
      <c r="AN457" s="141"/>
      <c r="AO457" s="141"/>
      <c r="AP457" s="143"/>
    </row>
    <row r="458" customFormat="false" ht="12.75" hidden="false" customHeight="false" outlineLevel="0" collapsed="false">
      <c r="A458" s="112"/>
      <c r="H458" s="113"/>
      <c r="I458" s="113"/>
      <c r="L458" s="95"/>
      <c r="N458" s="95"/>
      <c r="AC458" s="92"/>
      <c r="AD458" s="8"/>
      <c r="AE458" s="140"/>
      <c r="AF458" s="87"/>
      <c r="AG458" s="141"/>
      <c r="AH458" s="141"/>
      <c r="AI458" s="87"/>
      <c r="AJ458" s="142"/>
      <c r="AK458" s="141"/>
      <c r="AL458" s="141"/>
      <c r="AM458" s="142"/>
      <c r="AN458" s="141"/>
      <c r="AO458" s="141"/>
      <c r="AP458" s="143"/>
    </row>
    <row r="459" customFormat="false" ht="12.75" hidden="false" customHeight="false" outlineLevel="0" collapsed="false">
      <c r="A459" s="112"/>
      <c r="H459" s="113"/>
      <c r="I459" s="113"/>
      <c r="L459" s="95"/>
      <c r="N459" s="95"/>
      <c r="AC459" s="92"/>
      <c r="AD459" s="8"/>
      <c r="AE459" s="140"/>
      <c r="AF459" s="87"/>
      <c r="AG459" s="141"/>
      <c r="AH459" s="141"/>
      <c r="AI459" s="87"/>
      <c r="AJ459" s="142"/>
      <c r="AK459" s="141"/>
      <c r="AL459" s="141"/>
      <c r="AM459" s="142"/>
      <c r="AN459" s="141"/>
      <c r="AO459" s="141"/>
      <c r="AP459" s="143"/>
    </row>
    <row r="460" customFormat="false" ht="12.75" hidden="false" customHeight="false" outlineLevel="0" collapsed="false">
      <c r="A460" s="112"/>
      <c r="H460" s="113"/>
      <c r="I460" s="113"/>
      <c r="L460" s="95"/>
      <c r="N460" s="95"/>
      <c r="AC460" s="92"/>
      <c r="AD460" s="8"/>
      <c r="AE460" s="140"/>
      <c r="AF460" s="87"/>
      <c r="AG460" s="141"/>
      <c r="AH460" s="141"/>
      <c r="AI460" s="87"/>
      <c r="AJ460" s="142"/>
      <c r="AK460" s="141"/>
      <c r="AL460" s="141"/>
      <c r="AM460" s="142"/>
      <c r="AN460" s="141"/>
      <c r="AO460" s="141"/>
      <c r="AP460" s="143"/>
    </row>
    <row r="461" customFormat="false" ht="12.75" hidden="false" customHeight="false" outlineLevel="0" collapsed="false">
      <c r="A461" s="112"/>
      <c r="H461" s="113"/>
      <c r="I461" s="113"/>
      <c r="L461" s="95"/>
      <c r="N461" s="95"/>
      <c r="AC461" s="92"/>
      <c r="AD461" s="8"/>
      <c r="AE461" s="140"/>
      <c r="AF461" s="87"/>
      <c r="AG461" s="141"/>
      <c r="AH461" s="141"/>
      <c r="AI461" s="87"/>
      <c r="AJ461" s="142"/>
      <c r="AK461" s="141"/>
      <c r="AL461" s="141"/>
      <c r="AM461" s="142"/>
      <c r="AN461" s="141"/>
      <c r="AO461" s="141"/>
      <c r="AP461" s="143"/>
    </row>
    <row r="462" customFormat="false" ht="12.75" hidden="false" customHeight="false" outlineLevel="0" collapsed="false">
      <c r="A462" s="112"/>
      <c r="H462" s="113"/>
      <c r="I462" s="113"/>
      <c r="L462" s="95"/>
      <c r="N462" s="95"/>
      <c r="AC462" s="92"/>
      <c r="AD462" s="8"/>
      <c r="AE462" s="140"/>
      <c r="AF462" s="87"/>
      <c r="AG462" s="141"/>
      <c r="AH462" s="141"/>
      <c r="AI462" s="87"/>
      <c r="AJ462" s="142"/>
      <c r="AK462" s="141"/>
      <c r="AL462" s="141"/>
      <c r="AM462" s="142"/>
      <c r="AN462" s="141"/>
      <c r="AO462" s="141"/>
      <c r="AP462" s="143"/>
    </row>
    <row r="463" customFormat="false" ht="12.75" hidden="false" customHeight="false" outlineLevel="0" collapsed="false">
      <c r="A463" s="112"/>
      <c r="H463" s="113"/>
      <c r="I463" s="113"/>
      <c r="L463" s="95"/>
      <c r="N463" s="95"/>
      <c r="AC463" s="92"/>
      <c r="AD463" s="8"/>
      <c r="AE463" s="140"/>
      <c r="AF463" s="87"/>
      <c r="AG463" s="141"/>
      <c r="AH463" s="141"/>
      <c r="AI463" s="87"/>
      <c r="AJ463" s="142"/>
      <c r="AK463" s="141"/>
      <c r="AL463" s="141"/>
      <c r="AM463" s="142"/>
      <c r="AN463" s="141"/>
      <c r="AO463" s="141"/>
      <c r="AP463" s="143"/>
    </row>
    <row r="464" customFormat="false" ht="12.75" hidden="false" customHeight="false" outlineLevel="0" collapsed="false">
      <c r="A464" s="112"/>
      <c r="H464" s="113"/>
      <c r="I464" s="113"/>
      <c r="L464" s="95"/>
      <c r="N464" s="95"/>
      <c r="AC464" s="92"/>
      <c r="AD464" s="8"/>
      <c r="AE464" s="140"/>
      <c r="AF464" s="87"/>
      <c r="AG464" s="141"/>
      <c r="AH464" s="141"/>
      <c r="AI464" s="87"/>
      <c r="AJ464" s="142"/>
      <c r="AK464" s="141"/>
      <c r="AL464" s="141"/>
      <c r="AM464" s="142"/>
      <c r="AN464" s="141"/>
      <c r="AO464" s="141"/>
      <c r="AP464" s="143"/>
    </row>
    <row r="465" customFormat="false" ht="12.75" hidden="false" customHeight="false" outlineLevel="0" collapsed="false">
      <c r="A465" s="112"/>
      <c r="H465" s="113"/>
      <c r="I465" s="113"/>
      <c r="L465" s="95"/>
      <c r="N465" s="95"/>
      <c r="AC465" s="92"/>
      <c r="AD465" s="8"/>
      <c r="AE465" s="140"/>
      <c r="AF465" s="87"/>
      <c r="AG465" s="141"/>
      <c r="AH465" s="141"/>
      <c r="AI465" s="87"/>
      <c r="AJ465" s="142"/>
      <c r="AK465" s="141"/>
      <c r="AL465" s="141"/>
      <c r="AM465" s="142"/>
      <c r="AN465" s="141"/>
      <c r="AO465" s="141"/>
      <c r="AP465" s="143"/>
    </row>
    <row r="466" customFormat="false" ht="12.75" hidden="false" customHeight="false" outlineLevel="0" collapsed="false">
      <c r="A466" s="112"/>
      <c r="H466" s="113"/>
      <c r="I466" s="113"/>
      <c r="L466" s="95"/>
      <c r="N466" s="95"/>
      <c r="AC466" s="92"/>
      <c r="AD466" s="8"/>
      <c r="AE466" s="140"/>
      <c r="AF466" s="87"/>
      <c r="AG466" s="141"/>
      <c r="AH466" s="141"/>
      <c r="AI466" s="87"/>
      <c r="AJ466" s="142"/>
      <c r="AK466" s="141"/>
      <c r="AL466" s="141"/>
      <c r="AM466" s="142"/>
      <c r="AN466" s="141"/>
      <c r="AO466" s="141"/>
      <c r="AP466" s="143"/>
    </row>
    <row r="467" customFormat="false" ht="12.75" hidden="false" customHeight="false" outlineLevel="0" collapsed="false">
      <c r="A467" s="112"/>
      <c r="H467" s="113"/>
      <c r="I467" s="113"/>
      <c r="L467" s="95"/>
      <c r="N467" s="95"/>
      <c r="AC467" s="92"/>
      <c r="AD467" s="8"/>
      <c r="AE467" s="140"/>
      <c r="AF467" s="87"/>
      <c r="AG467" s="141"/>
      <c r="AH467" s="141"/>
      <c r="AI467" s="87"/>
      <c r="AJ467" s="142"/>
      <c r="AK467" s="141"/>
      <c r="AL467" s="141"/>
      <c r="AM467" s="142"/>
      <c r="AN467" s="141"/>
      <c r="AO467" s="141"/>
      <c r="AP467" s="143"/>
    </row>
    <row r="468" customFormat="false" ht="12.75" hidden="false" customHeight="false" outlineLevel="0" collapsed="false">
      <c r="A468" s="112"/>
      <c r="H468" s="113"/>
      <c r="I468" s="113"/>
      <c r="L468" s="95"/>
      <c r="N468" s="95"/>
      <c r="AC468" s="92"/>
      <c r="AD468" s="8"/>
      <c r="AE468" s="140"/>
      <c r="AF468" s="87"/>
      <c r="AG468" s="141"/>
      <c r="AH468" s="141"/>
      <c r="AI468" s="87"/>
      <c r="AJ468" s="142"/>
      <c r="AK468" s="141"/>
      <c r="AL468" s="141"/>
      <c r="AM468" s="142"/>
      <c r="AN468" s="141"/>
      <c r="AO468" s="141"/>
      <c r="AP468" s="143"/>
    </row>
    <row r="469" customFormat="false" ht="12.75" hidden="false" customHeight="false" outlineLevel="0" collapsed="false">
      <c r="A469" s="112"/>
      <c r="H469" s="113"/>
      <c r="I469" s="113"/>
      <c r="L469" s="95"/>
      <c r="N469" s="95"/>
      <c r="AC469" s="92"/>
      <c r="AD469" s="8"/>
      <c r="AE469" s="140"/>
      <c r="AF469" s="87"/>
      <c r="AG469" s="141"/>
      <c r="AH469" s="141"/>
      <c r="AI469" s="87"/>
      <c r="AJ469" s="142"/>
      <c r="AK469" s="141"/>
      <c r="AL469" s="141"/>
      <c r="AM469" s="142"/>
      <c r="AN469" s="141"/>
      <c r="AO469" s="141"/>
      <c r="AP469" s="143"/>
    </row>
    <row r="470" customFormat="false" ht="12.75" hidden="false" customHeight="false" outlineLevel="0" collapsed="false">
      <c r="A470" s="112"/>
      <c r="H470" s="113"/>
      <c r="I470" s="113"/>
      <c r="L470" s="95"/>
      <c r="N470" s="95"/>
      <c r="AC470" s="92"/>
      <c r="AD470" s="8"/>
      <c r="AE470" s="140"/>
      <c r="AF470" s="87"/>
      <c r="AG470" s="141"/>
      <c r="AH470" s="141"/>
      <c r="AI470" s="87"/>
      <c r="AJ470" s="142"/>
      <c r="AK470" s="141"/>
      <c r="AL470" s="141"/>
      <c r="AM470" s="142"/>
      <c r="AN470" s="141"/>
      <c r="AO470" s="141"/>
      <c r="AP470" s="143"/>
    </row>
    <row r="471" customFormat="false" ht="12.75" hidden="false" customHeight="false" outlineLevel="0" collapsed="false">
      <c r="A471" s="112"/>
      <c r="H471" s="113"/>
      <c r="I471" s="113"/>
      <c r="L471" s="95"/>
      <c r="N471" s="95"/>
      <c r="AC471" s="92"/>
      <c r="AD471" s="8"/>
      <c r="AE471" s="140"/>
      <c r="AF471" s="87"/>
      <c r="AG471" s="141"/>
      <c r="AH471" s="141"/>
      <c r="AI471" s="87"/>
      <c r="AJ471" s="142"/>
      <c r="AK471" s="141"/>
      <c r="AL471" s="141"/>
      <c r="AM471" s="142"/>
      <c r="AN471" s="141"/>
      <c r="AO471" s="141"/>
      <c r="AP471" s="143"/>
    </row>
    <row r="472" customFormat="false" ht="12.75" hidden="false" customHeight="false" outlineLevel="0" collapsed="false">
      <c r="A472" s="112"/>
      <c r="H472" s="113"/>
      <c r="I472" s="113"/>
      <c r="L472" s="95"/>
      <c r="N472" s="95"/>
      <c r="AC472" s="92"/>
      <c r="AD472" s="8"/>
      <c r="AE472" s="140"/>
      <c r="AF472" s="87"/>
      <c r="AG472" s="141"/>
      <c r="AH472" s="141"/>
      <c r="AI472" s="87"/>
      <c r="AJ472" s="142"/>
      <c r="AK472" s="141"/>
      <c r="AL472" s="141"/>
      <c r="AM472" s="142"/>
      <c r="AN472" s="141"/>
      <c r="AO472" s="141"/>
      <c r="AP472" s="143"/>
    </row>
    <row r="473" customFormat="false" ht="12.75" hidden="false" customHeight="false" outlineLevel="0" collapsed="false">
      <c r="A473" s="112"/>
      <c r="H473" s="113"/>
      <c r="I473" s="113"/>
      <c r="L473" s="95"/>
      <c r="N473" s="95"/>
      <c r="AC473" s="92"/>
      <c r="AD473" s="8"/>
      <c r="AE473" s="140"/>
      <c r="AF473" s="87"/>
      <c r="AG473" s="141"/>
      <c r="AH473" s="141"/>
      <c r="AI473" s="87"/>
      <c r="AJ473" s="142"/>
      <c r="AK473" s="141"/>
      <c r="AL473" s="141"/>
      <c r="AM473" s="142"/>
      <c r="AN473" s="141"/>
      <c r="AO473" s="141"/>
      <c r="AP473" s="143"/>
    </row>
    <row r="474" customFormat="false" ht="12.75" hidden="false" customHeight="false" outlineLevel="0" collapsed="false">
      <c r="A474" s="112"/>
      <c r="H474" s="113"/>
      <c r="I474" s="113"/>
      <c r="L474" s="95"/>
      <c r="N474" s="95"/>
      <c r="AC474" s="92"/>
      <c r="AD474" s="8"/>
      <c r="AE474" s="140"/>
      <c r="AF474" s="87"/>
      <c r="AG474" s="141"/>
      <c r="AH474" s="141"/>
      <c r="AI474" s="87"/>
      <c r="AJ474" s="142"/>
      <c r="AK474" s="141"/>
      <c r="AL474" s="141"/>
      <c r="AM474" s="142"/>
      <c r="AN474" s="141"/>
      <c r="AO474" s="141"/>
      <c r="AP474" s="143"/>
    </row>
    <row r="475" customFormat="false" ht="12.75" hidden="false" customHeight="false" outlineLevel="0" collapsed="false">
      <c r="A475" s="112"/>
      <c r="H475" s="113"/>
      <c r="I475" s="113"/>
      <c r="L475" s="95"/>
      <c r="N475" s="95"/>
      <c r="AC475" s="92"/>
      <c r="AD475" s="8"/>
      <c r="AE475" s="140"/>
      <c r="AF475" s="87"/>
      <c r="AG475" s="141"/>
      <c r="AH475" s="141"/>
      <c r="AI475" s="87"/>
      <c r="AJ475" s="142"/>
      <c r="AK475" s="141"/>
      <c r="AL475" s="141"/>
      <c r="AM475" s="142"/>
      <c r="AN475" s="141"/>
      <c r="AO475" s="141"/>
      <c r="AP475" s="143"/>
    </row>
    <row r="476" customFormat="false" ht="12.75" hidden="false" customHeight="false" outlineLevel="0" collapsed="false">
      <c r="A476" s="112"/>
      <c r="H476" s="113"/>
      <c r="I476" s="113"/>
      <c r="L476" s="95"/>
      <c r="N476" s="95"/>
      <c r="AC476" s="92"/>
      <c r="AD476" s="8"/>
      <c r="AE476" s="140"/>
      <c r="AF476" s="87"/>
      <c r="AG476" s="141"/>
      <c r="AH476" s="141"/>
      <c r="AI476" s="87"/>
      <c r="AJ476" s="142"/>
      <c r="AK476" s="141"/>
      <c r="AL476" s="141"/>
      <c r="AM476" s="142"/>
      <c r="AN476" s="141"/>
      <c r="AO476" s="141"/>
      <c r="AP476" s="143"/>
    </row>
    <row r="477" customFormat="false" ht="12.75" hidden="false" customHeight="false" outlineLevel="0" collapsed="false">
      <c r="A477" s="112"/>
      <c r="H477" s="113"/>
      <c r="I477" s="113"/>
      <c r="L477" s="95"/>
      <c r="N477" s="95"/>
      <c r="AC477" s="92"/>
      <c r="AD477" s="8"/>
      <c r="AE477" s="140"/>
      <c r="AF477" s="87"/>
      <c r="AG477" s="141"/>
      <c r="AH477" s="141"/>
      <c r="AI477" s="87"/>
      <c r="AJ477" s="142"/>
      <c r="AK477" s="141"/>
      <c r="AL477" s="141"/>
      <c r="AM477" s="142"/>
      <c r="AN477" s="141"/>
      <c r="AO477" s="141"/>
      <c r="AP477" s="143"/>
    </row>
    <row r="478" customFormat="false" ht="12.75" hidden="false" customHeight="false" outlineLevel="0" collapsed="false">
      <c r="A478" s="112"/>
      <c r="H478" s="113"/>
      <c r="I478" s="113"/>
      <c r="L478" s="95"/>
      <c r="N478" s="95"/>
      <c r="AC478" s="92"/>
      <c r="AD478" s="8"/>
      <c r="AE478" s="140"/>
      <c r="AF478" s="87"/>
      <c r="AG478" s="141"/>
      <c r="AH478" s="141"/>
      <c r="AI478" s="87"/>
      <c r="AJ478" s="142"/>
      <c r="AK478" s="141"/>
      <c r="AL478" s="141"/>
      <c r="AM478" s="142"/>
      <c r="AN478" s="141"/>
      <c r="AO478" s="141"/>
      <c r="AP478" s="143"/>
    </row>
    <row r="479" customFormat="false" ht="12.75" hidden="false" customHeight="false" outlineLevel="0" collapsed="false">
      <c r="A479" s="112"/>
      <c r="H479" s="113"/>
      <c r="I479" s="113"/>
      <c r="L479" s="95"/>
      <c r="N479" s="95"/>
      <c r="AC479" s="92"/>
      <c r="AD479" s="8"/>
      <c r="AE479" s="140"/>
      <c r="AF479" s="87"/>
      <c r="AG479" s="141"/>
      <c r="AH479" s="141"/>
      <c r="AI479" s="87"/>
      <c r="AJ479" s="142"/>
      <c r="AK479" s="141"/>
      <c r="AL479" s="141"/>
      <c r="AM479" s="142"/>
      <c r="AN479" s="141"/>
      <c r="AO479" s="141"/>
      <c r="AP479" s="143"/>
    </row>
    <row r="480" customFormat="false" ht="12.75" hidden="false" customHeight="false" outlineLevel="0" collapsed="false">
      <c r="A480" s="112"/>
      <c r="H480" s="113"/>
      <c r="I480" s="113"/>
      <c r="L480" s="95"/>
      <c r="N480" s="95"/>
      <c r="AC480" s="92"/>
      <c r="AD480" s="8"/>
      <c r="AE480" s="140"/>
      <c r="AF480" s="87"/>
      <c r="AG480" s="141"/>
      <c r="AH480" s="141"/>
      <c r="AI480" s="87"/>
      <c r="AJ480" s="142"/>
      <c r="AK480" s="141"/>
      <c r="AL480" s="141"/>
      <c r="AM480" s="142"/>
      <c r="AN480" s="141"/>
      <c r="AO480" s="141"/>
      <c r="AP480" s="143"/>
    </row>
    <row r="481" customFormat="false" ht="12.75" hidden="false" customHeight="false" outlineLevel="0" collapsed="false">
      <c r="A481" s="112"/>
      <c r="H481" s="113"/>
      <c r="I481" s="113"/>
      <c r="L481" s="95"/>
      <c r="N481" s="95"/>
      <c r="AC481" s="92"/>
      <c r="AD481" s="8"/>
      <c r="AE481" s="140"/>
      <c r="AF481" s="87"/>
      <c r="AG481" s="141"/>
      <c r="AH481" s="141"/>
      <c r="AI481" s="87"/>
      <c r="AJ481" s="142"/>
      <c r="AK481" s="141"/>
      <c r="AL481" s="141"/>
      <c r="AM481" s="142"/>
      <c r="AN481" s="141"/>
      <c r="AO481" s="141"/>
      <c r="AP481" s="143"/>
    </row>
    <row r="482" customFormat="false" ht="12.75" hidden="false" customHeight="false" outlineLevel="0" collapsed="false">
      <c r="A482" s="112"/>
      <c r="H482" s="113"/>
      <c r="I482" s="113"/>
      <c r="L482" s="95"/>
      <c r="N482" s="95"/>
      <c r="AC482" s="92"/>
      <c r="AD482" s="8"/>
      <c r="AE482" s="140"/>
      <c r="AF482" s="87"/>
      <c r="AG482" s="141"/>
      <c r="AH482" s="141"/>
      <c r="AI482" s="87"/>
      <c r="AJ482" s="142"/>
      <c r="AK482" s="141"/>
      <c r="AL482" s="141"/>
      <c r="AM482" s="142"/>
      <c r="AN482" s="141"/>
      <c r="AO482" s="141"/>
      <c r="AP482" s="143"/>
    </row>
    <row r="483" customFormat="false" ht="12.75" hidden="false" customHeight="false" outlineLevel="0" collapsed="false">
      <c r="A483" s="112"/>
      <c r="H483" s="113"/>
      <c r="I483" s="113"/>
      <c r="L483" s="95"/>
      <c r="N483" s="95"/>
      <c r="AC483" s="92"/>
      <c r="AD483" s="8"/>
      <c r="AE483" s="140"/>
      <c r="AF483" s="87"/>
      <c r="AG483" s="141"/>
      <c r="AH483" s="141"/>
      <c r="AI483" s="87"/>
      <c r="AJ483" s="142"/>
      <c r="AK483" s="141"/>
      <c r="AL483" s="141"/>
      <c r="AM483" s="142"/>
      <c r="AN483" s="141"/>
      <c r="AO483" s="141"/>
      <c r="AP483" s="143"/>
    </row>
    <row r="484" customFormat="false" ht="12.75" hidden="false" customHeight="false" outlineLevel="0" collapsed="false">
      <c r="A484" s="112"/>
      <c r="H484" s="113"/>
      <c r="I484" s="113"/>
      <c r="L484" s="95"/>
      <c r="N484" s="95"/>
      <c r="AC484" s="92"/>
      <c r="AD484" s="8"/>
      <c r="AE484" s="140"/>
      <c r="AF484" s="87"/>
      <c r="AG484" s="141"/>
      <c r="AH484" s="141"/>
      <c r="AI484" s="87"/>
      <c r="AJ484" s="142"/>
      <c r="AK484" s="141"/>
      <c r="AL484" s="141"/>
      <c r="AM484" s="142"/>
      <c r="AN484" s="141"/>
      <c r="AO484" s="141"/>
      <c r="AP484" s="143"/>
    </row>
    <row r="485" customFormat="false" ht="12.75" hidden="false" customHeight="false" outlineLevel="0" collapsed="false">
      <c r="A485" s="112"/>
      <c r="H485" s="113"/>
      <c r="I485" s="113"/>
      <c r="L485" s="95"/>
      <c r="N485" s="95"/>
      <c r="AC485" s="92"/>
      <c r="AD485" s="8"/>
      <c r="AE485" s="140"/>
      <c r="AF485" s="87"/>
      <c r="AG485" s="141"/>
      <c r="AH485" s="141"/>
      <c r="AI485" s="87"/>
      <c r="AJ485" s="142"/>
      <c r="AK485" s="141"/>
      <c r="AL485" s="141"/>
      <c r="AM485" s="142"/>
      <c r="AN485" s="141"/>
      <c r="AO485" s="141"/>
      <c r="AP485" s="143"/>
    </row>
    <row r="486" customFormat="false" ht="12.75" hidden="false" customHeight="false" outlineLevel="0" collapsed="false">
      <c r="A486" s="112"/>
      <c r="H486" s="113"/>
      <c r="I486" s="113"/>
      <c r="L486" s="95"/>
      <c r="N486" s="95"/>
      <c r="AC486" s="92"/>
      <c r="AD486" s="8"/>
      <c r="AE486" s="140"/>
      <c r="AF486" s="87"/>
      <c r="AG486" s="141"/>
      <c r="AH486" s="141"/>
      <c r="AI486" s="87"/>
      <c r="AJ486" s="142"/>
      <c r="AK486" s="141"/>
      <c r="AL486" s="141"/>
      <c r="AM486" s="142"/>
      <c r="AN486" s="141"/>
      <c r="AO486" s="141"/>
      <c r="AP486" s="143"/>
    </row>
    <row r="487" customFormat="false" ht="12.75" hidden="false" customHeight="false" outlineLevel="0" collapsed="false">
      <c r="A487" s="112"/>
      <c r="H487" s="113"/>
      <c r="I487" s="113"/>
      <c r="L487" s="95"/>
      <c r="N487" s="95"/>
      <c r="AC487" s="92"/>
      <c r="AD487" s="8"/>
      <c r="AE487" s="140"/>
      <c r="AF487" s="87"/>
      <c r="AG487" s="141"/>
      <c r="AH487" s="141"/>
      <c r="AI487" s="87"/>
      <c r="AJ487" s="142"/>
      <c r="AK487" s="141"/>
      <c r="AL487" s="141"/>
      <c r="AM487" s="142"/>
      <c r="AN487" s="141"/>
      <c r="AO487" s="141"/>
      <c r="AP487" s="143"/>
    </row>
    <row r="488" customFormat="false" ht="12.75" hidden="false" customHeight="false" outlineLevel="0" collapsed="false">
      <c r="A488" s="112"/>
      <c r="H488" s="113"/>
      <c r="I488" s="113"/>
      <c r="L488" s="95"/>
      <c r="N488" s="95"/>
      <c r="AC488" s="92"/>
      <c r="AD488" s="8"/>
      <c r="AE488" s="140"/>
      <c r="AF488" s="87"/>
      <c r="AG488" s="141"/>
      <c r="AH488" s="141"/>
      <c r="AI488" s="87"/>
      <c r="AJ488" s="142"/>
      <c r="AK488" s="141"/>
      <c r="AL488" s="141"/>
      <c r="AM488" s="142"/>
      <c r="AN488" s="141"/>
      <c r="AO488" s="141"/>
      <c r="AP488" s="143"/>
    </row>
    <row r="489" customFormat="false" ht="12.75" hidden="false" customHeight="false" outlineLevel="0" collapsed="false">
      <c r="A489" s="112"/>
      <c r="H489" s="113"/>
      <c r="I489" s="113"/>
      <c r="L489" s="95"/>
      <c r="N489" s="95"/>
      <c r="AC489" s="92"/>
      <c r="AD489" s="8"/>
      <c r="AE489" s="140"/>
      <c r="AF489" s="87"/>
      <c r="AG489" s="141"/>
      <c r="AH489" s="141"/>
      <c r="AI489" s="87"/>
      <c r="AJ489" s="142"/>
      <c r="AK489" s="141"/>
      <c r="AL489" s="141"/>
      <c r="AM489" s="142"/>
      <c r="AN489" s="141"/>
      <c r="AO489" s="141"/>
      <c r="AP489" s="143"/>
    </row>
    <row r="490" customFormat="false" ht="12.75" hidden="false" customHeight="false" outlineLevel="0" collapsed="false">
      <c r="A490" s="112"/>
      <c r="H490" s="113"/>
      <c r="I490" s="113"/>
      <c r="L490" s="95"/>
      <c r="N490" s="95"/>
      <c r="AC490" s="92"/>
      <c r="AD490" s="8"/>
      <c r="AE490" s="140"/>
      <c r="AF490" s="87"/>
      <c r="AG490" s="141"/>
      <c r="AH490" s="141"/>
      <c r="AI490" s="87"/>
      <c r="AJ490" s="142"/>
      <c r="AK490" s="141"/>
      <c r="AL490" s="141"/>
      <c r="AM490" s="142"/>
      <c r="AN490" s="141"/>
      <c r="AO490" s="141"/>
      <c r="AP490" s="143"/>
    </row>
    <row r="491" customFormat="false" ht="12.75" hidden="false" customHeight="false" outlineLevel="0" collapsed="false">
      <c r="A491" s="112"/>
      <c r="H491" s="113"/>
      <c r="I491" s="113"/>
      <c r="L491" s="95"/>
      <c r="N491" s="95"/>
      <c r="AC491" s="92"/>
      <c r="AD491" s="8"/>
      <c r="AE491" s="140"/>
      <c r="AF491" s="87"/>
      <c r="AG491" s="141"/>
      <c r="AH491" s="141"/>
      <c r="AI491" s="87"/>
      <c r="AJ491" s="142"/>
      <c r="AK491" s="141"/>
      <c r="AL491" s="141"/>
      <c r="AM491" s="142"/>
      <c r="AN491" s="141"/>
      <c r="AO491" s="141"/>
      <c r="AP491" s="143"/>
    </row>
    <row r="492" customFormat="false" ht="12.75" hidden="false" customHeight="false" outlineLevel="0" collapsed="false">
      <c r="A492" s="112"/>
      <c r="H492" s="113"/>
      <c r="I492" s="113"/>
      <c r="L492" s="95"/>
      <c r="N492" s="95"/>
      <c r="AC492" s="92"/>
      <c r="AD492" s="8"/>
      <c r="AE492" s="140"/>
      <c r="AF492" s="87"/>
      <c r="AG492" s="141"/>
      <c r="AH492" s="141"/>
      <c r="AI492" s="87"/>
      <c r="AJ492" s="142"/>
      <c r="AK492" s="141"/>
      <c r="AL492" s="141"/>
      <c r="AM492" s="142"/>
      <c r="AN492" s="141"/>
      <c r="AO492" s="141"/>
      <c r="AP492" s="143"/>
    </row>
    <row r="493" customFormat="false" ht="12.75" hidden="false" customHeight="false" outlineLevel="0" collapsed="false">
      <c r="A493" s="112"/>
      <c r="H493" s="113"/>
      <c r="I493" s="113"/>
      <c r="L493" s="95"/>
      <c r="N493" s="95"/>
      <c r="AC493" s="92"/>
      <c r="AD493" s="8"/>
      <c r="AE493" s="140"/>
      <c r="AF493" s="87"/>
      <c r="AG493" s="141"/>
      <c r="AH493" s="141"/>
      <c r="AI493" s="87"/>
      <c r="AJ493" s="142"/>
      <c r="AK493" s="141"/>
      <c r="AL493" s="141"/>
      <c r="AM493" s="142"/>
      <c r="AN493" s="141"/>
      <c r="AO493" s="141"/>
      <c r="AP493" s="143"/>
    </row>
    <row r="494" customFormat="false" ht="12.75" hidden="false" customHeight="false" outlineLevel="0" collapsed="false">
      <c r="A494" s="112"/>
      <c r="H494" s="113"/>
      <c r="I494" s="113"/>
      <c r="L494" s="95"/>
      <c r="N494" s="95"/>
      <c r="AC494" s="92"/>
      <c r="AD494" s="8"/>
      <c r="AE494" s="140"/>
      <c r="AF494" s="87"/>
      <c r="AG494" s="141"/>
      <c r="AH494" s="141"/>
      <c r="AI494" s="87"/>
      <c r="AJ494" s="142"/>
      <c r="AK494" s="141"/>
      <c r="AL494" s="141"/>
      <c r="AM494" s="142"/>
      <c r="AN494" s="141"/>
      <c r="AO494" s="141"/>
      <c r="AP494" s="143"/>
    </row>
    <row r="495" customFormat="false" ht="12.75" hidden="false" customHeight="false" outlineLevel="0" collapsed="false">
      <c r="A495" s="112"/>
      <c r="H495" s="113"/>
      <c r="I495" s="113"/>
      <c r="L495" s="95"/>
      <c r="N495" s="95"/>
      <c r="AC495" s="92"/>
      <c r="AD495" s="8"/>
      <c r="AE495" s="140"/>
      <c r="AF495" s="87"/>
      <c r="AG495" s="141"/>
      <c r="AH495" s="141"/>
      <c r="AI495" s="87"/>
      <c r="AJ495" s="142"/>
      <c r="AK495" s="141"/>
      <c r="AL495" s="141"/>
      <c r="AM495" s="142"/>
      <c r="AN495" s="141"/>
      <c r="AO495" s="141"/>
      <c r="AP495" s="143"/>
    </row>
    <row r="496" customFormat="false" ht="12.75" hidden="false" customHeight="false" outlineLevel="0" collapsed="false">
      <c r="A496" s="112"/>
      <c r="H496" s="113"/>
      <c r="I496" s="113"/>
      <c r="L496" s="95"/>
      <c r="N496" s="95"/>
      <c r="AC496" s="92"/>
      <c r="AD496" s="8"/>
      <c r="AE496" s="140"/>
      <c r="AF496" s="87"/>
      <c r="AG496" s="141"/>
      <c r="AH496" s="141"/>
      <c r="AI496" s="87"/>
      <c r="AJ496" s="142"/>
      <c r="AK496" s="141"/>
      <c r="AL496" s="141"/>
      <c r="AM496" s="142"/>
      <c r="AN496" s="141"/>
      <c r="AO496" s="141"/>
      <c r="AP496" s="143"/>
    </row>
    <row r="497" customFormat="false" ht="12.75" hidden="false" customHeight="false" outlineLevel="0" collapsed="false">
      <c r="A497" s="112"/>
      <c r="H497" s="113"/>
      <c r="I497" s="113"/>
      <c r="L497" s="95"/>
      <c r="N497" s="95"/>
      <c r="AC497" s="92"/>
      <c r="AD497" s="8"/>
      <c r="AE497" s="140"/>
      <c r="AF497" s="87"/>
      <c r="AG497" s="141"/>
      <c r="AH497" s="141"/>
      <c r="AI497" s="87"/>
      <c r="AJ497" s="142"/>
      <c r="AK497" s="141"/>
      <c r="AL497" s="141"/>
      <c r="AM497" s="142"/>
      <c r="AN497" s="141"/>
      <c r="AO497" s="141"/>
      <c r="AP497" s="143"/>
    </row>
    <row r="498" customFormat="false" ht="12.75" hidden="false" customHeight="false" outlineLevel="0" collapsed="false">
      <c r="A498" s="112"/>
      <c r="H498" s="113"/>
      <c r="I498" s="113"/>
      <c r="L498" s="95"/>
      <c r="N498" s="95"/>
      <c r="AC498" s="92"/>
      <c r="AD498" s="8"/>
      <c r="AE498" s="140"/>
      <c r="AF498" s="87"/>
      <c r="AG498" s="141"/>
      <c r="AH498" s="141"/>
      <c r="AI498" s="87"/>
      <c r="AJ498" s="142"/>
      <c r="AK498" s="141"/>
      <c r="AL498" s="141"/>
      <c r="AM498" s="142"/>
      <c r="AN498" s="141"/>
      <c r="AO498" s="141"/>
      <c r="AP498" s="143"/>
    </row>
    <row r="499" customFormat="false" ht="12.75" hidden="false" customHeight="false" outlineLevel="0" collapsed="false">
      <c r="A499" s="112"/>
      <c r="H499" s="113"/>
      <c r="I499" s="113"/>
      <c r="L499" s="95"/>
      <c r="N499" s="95"/>
      <c r="AC499" s="92"/>
      <c r="AD499" s="8"/>
      <c r="AE499" s="140"/>
      <c r="AF499" s="87"/>
      <c r="AG499" s="141"/>
      <c r="AH499" s="141"/>
      <c r="AI499" s="87"/>
      <c r="AJ499" s="142"/>
      <c r="AK499" s="141"/>
      <c r="AL499" s="141"/>
      <c r="AM499" s="142"/>
      <c r="AN499" s="141"/>
      <c r="AO499" s="141"/>
      <c r="AP499" s="143"/>
    </row>
    <row r="500" customFormat="false" ht="12.75" hidden="false" customHeight="false" outlineLevel="0" collapsed="false">
      <c r="A500" s="112"/>
      <c r="H500" s="113"/>
      <c r="I500" s="113"/>
      <c r="L500" s="95"/>
      <c r="N500" s="95"/>
      <c r="AC500" s="92"/>
      <c r="AD500" s="8"/>
      <c r="AE500" s="140"/>
      <c r="AF500" s="87"/>
      <c r="AG500" s="141"/>
      <c r="AH500" s="141"/>
      <c r="AI500" s="87"/>
      <c r="AJ500" s="142"/>
      <c r="AK500" s="141"/>
      <c r="AL500" s="141"/>
      <c r="AM500" s="142"/>
      <c r="AN500" s="141"/>
      <c r="AO500" s="141"/>
      <c r="AP500" s="143"/>
    </row>
    <row r="501" customFormat="false" ht="12.75" hidden="false" customHeight="false" outlineLevel="0" collapsed="false">
      <c r="A501" s="112"/>
      <c r="H501" s="113"/>
      <c r="I501" s="113"/>
      <c r="L501" s="95"/>
      <c r="N501" s="95"/>
      <c r="AC501" s="92"/>
      <c r="AD501" s="8"/>
      <c r="AE501" s="140"/>
      <c r="AF501" s="87"/>
      <c r="AG501" s="141"/>
      <c r="AH501" s="141"/>
      <c r="AI501" s="87"/>
      <c r="AJ501" s="142"/>
      <c r="AK501" s="141"/>
      <c r="AL501" s="141"/>
      <c r="AM501" s="142"/>
      <c r="AN501" s="141"/>
      <c r="AO501" s="141"/>
      <c r="AP501" s="143"/>
    </row>
    <row r="502" customFormat="false" ht="12.75" hidden="false" customHeight="false" outlineLevel="0" collapsed="false">
      <c r="A502" s="112"/>
      <c r="H502" s="113"/>
      <c r="I502" s="113"/>
      <c r="L502" s="95"/>
      <c r="N502" s="95"/>
      <c r="AC502" s="92"/>
      <c r="AD502" s="8"/>
      <c r="AE502" s="140"/>
      <c r="AF502" s="87"/>
      <c r="AG502" s="141"/>
      <c r="AH502" s="141"/>
      <c r="AI502" s="87"/>
      <c r="AJ502" s="142"/>
      <c r="AK502" s="141"/>
      <c r="AL502" s="141"/>
      <c r="AM502" s="142"/>
      <c r="AN502" s="141"/>
      <c r="AO502" s="141"/>
      <c r="AP502" s="143"/>
    </row>
    <row r="503" customFormat="false" ht="12.75" hidden="false" customHeight="false" outlineLevel="0" collapsed="false">
      <c r="A503" s="112"/>
      <c r="H503" s="113"/>
      <c r="I503" s="113"/>
      <c r="L503" s="95"/>
      <c r="N503" s="95"/>
      <c r="AC503" s="92"/>
      <c r="AD503" s="8"/>
      <c r="AE503" s="140"/>
      <c r="AF503" s="87"/>
      <c r="AG503" s="141"/>
      <c r="AH503" s="141"/>
      <c r="AI503" s="87"/>
      <c r="AJ503" s="142"/>
      <c r="AK503" s="141"/>
      <c r="AL503" s="141"/>
      <c r="AM503" s="142"/>
      <c r="AN503" s="141"/>
      <c r="AO503" s="141"/>
      <c r="AP503" s="143"/>
    </row>
    <row r="504" customFormat="false" ht="12.75" hidden="false" customHeight="false" outlineLevel="0" collapsed="false">
      <c r="A504" s="112"/>
      <c r="H504" s="113"/>
      <c r="I504" s="113"/>
      <c r="L504" s="95"/>
      <c r="N504" s="95"/>
      <c r="AC504" s="92"/>
      <c r="AD504" s="8"/>
      <c r="AE504" s="140"/>
      <c r="AF504" s="87"/>
      <c r="AG504" s="141"/>
      <c r="AH504" s="141"/>
      <c r="AI504" s="87"/>
      <c r="AJ504" s="142"/>
      <c r="AK504" s="141"/>
      <c r="AL504" s="141"/>
      <c r="AM504" s="142"/>
      <c r="AN504" s="141"/>
      <c r="AO504" s="141"/>
      <c r="AP504" s="143"/>
    </row>
    <row r="505" customFormat="false" ht="12.75" hidden="false" customHeight="false" outlineLevel="0" collapsed="false">
      <c r="A505" s="112"/>
      <c r="H505" s="113"/>
      <c r="I505" s="113"/>
      <c r="L505" s="95"/>
      <c r="N505" s="95"/>
      <c r="AC505" s="92"/>
      <c r="AD505" s="8"/>
      <c r="AE505" s="140"/>
      <c r="AF505" s="87"/>
      <c r="AG505" s="141"/>
      <c r="AH505" s="141"/>
      <c r="AI505" s="87"/>
      <c r="AJ505" s="142"/>
      <c r="AK505" s="141"/>
      <c r="AL505" s="141"/>
      <c r="AM505" s="142"/>
      <c r="AN505" s="141"/>
      <c r="AO505" s="141"/>
      <c r="AP505" s="143"/>
    </row>
    <row r="506" customFormat="false" ht="12.75" hidden="false" customHeight="false" outlineLevel="0" collapsed="false">
      <c r="A506" s="112"/>
      <c r="H506" s="113"/>
      <c r="I506" s="113"/>
      <c r="L506" s="95"/>
      <c r="N506" s="95"/>
      <c r="AC506" s="92"/>
      <c r="AD506" s="8"/>
      <c r="AE506" s="140"/>
      <c r="AF506" s="87"/>
      <c r="AG506" s="141"/>
      <c r="AH506" s="141"/>
      <c r="AI506" s="87"/>
      <c r="AJ506" s="142"/>
      <c r="AK506" s="141"/>
      <c r="AL506" s="141"/>
      <c r="AM506" s="142"/>
      <c r="AN506" s="141"/>
      <c r="AO506" s="141"/>
      <c r="AP506" s="143"/>
    </row>
    <row r="507" customFormat="false" ht="12.75" hidden="false" customHeight="false" outlineLevel="0" collapsed="false">
      <c r="A507" s="112"/>
      <c r="H507" s="113"/>
      <c r="I507" s="113"/>
      <c r="L507" s="95"/>
      <c r="N507" s="95"/>
      <c r="AC507" s="92"/>
      <c r="AD507" s="8"/>
      <c r="AE507" s="140"/>
      <c r="AF507" s="87"/>
      <c r="AG507" s="141"/>
      <c r="AH507" s="141"/>
      <c r="AI507" s="87"/>
      <c r="AJ507" s="142"/>
      <c r="AK507" s="141"/>
      <c r="AL507" s="141"/>
      <c r="AM507" s="142"/>
      <c r="AN507" s="141"/>
      <c r="AO507" s="141"/>
      <c r="AP507" s="143"/>
    </row>
    <row r="508" customFormat="false" ht="12.75" hidden="false" customHeight="false" outlineLevel="0" collapsed="false">
      <c r="A508" s="112"/>
      <c r="H508" s="113"/>
      <c r="I508" s="113"/>
      <c r="L508" s="95"/>
      <c r="N508" s="95"/>
      <c r="AC508" s="92"/>
      <c r="AD508" s="8"/>
      <c r="AE508" s="140"/>
      <c r="AF508" s="87"/>
      <c r="AG508" s="141"/>
      <c r="AH508" s="141"/>
      <c r="AI508" s="87"/>
      <c r="AJ508" s="142"/>
      <c r="AK508" s="141"/>
      <c r="AL508" s="141"/>
      <c r="AM508" s="142"/>
      <c r="AN508" s="141"/>
      <c r="AO508" s="141"/>
      <c r="AP508" s="143"/>
    </row>
    <row r="509" customFormat="false" ht="12.75" hidden="false" customHeight="false" outlineLevel="0" collapsed="false">
      <c r="A509" s="112"/>
      <c r="H509" s="113"/>
      <c r="I509" s="113"/>
      <c r="L509" s="95"/>
      <c r="N509" s="95"/>
      <c r="AC509" s="92"/>
      <c r="AD509" s="8"/>
      <c r="AE509" s="140"/>
      <c r="AF509" s="87"/>
      <c r="AG509" s="141"/>
      <c r="AH509" s="141"/>
      <c r="AI509" s="87"/>
      <c r="AJ509" s="142"/>
      <c r="AK509" s="141"/>
      <c r="AL509" s="141"/>
      <c r="AM509" s="142"/>
      <c r="AN509" s="141"/>
      <c r="AO509" s="141"/>
      <c r="AP509" s="143"/>
    </row>
    <row r="510" customFormat="false" ht="12.75" hidden="false" customHeight="false" outlineLevel="0" collapsed="false">
      <c r="A510" s="112"/>
      <c r="H510" s="113"/>
      <c r="I510" s="113"/>
      <c r="L510" s="95"/>
      <c r="N510" s="95"/>
      <c r="AC510" s="92"/>
      <c r="AD510" s="8"/>
      <c r="AE510" s="140"/>
      <c r="AF510" s="87"/>
      <c r="AG510" s="141"/>
      <c r="AH510" s="141"/>
      <c r="AI510" s="87"/>
      <c r="AJ510" s="142"/>
      <c r="AK510" s="141"/>
      <c r="AL510" s="141"/>
      <c r="AM510" s="142"/>
      <c r="AN510" s="141"/>
      <c r="AO510" s="141"/>
      <c r="AP510" s="143"/>
    </row>
    <row r="511" customFormat="false" ht="12.75" hidden="false" customHeight="false" outlineLevel="0" collapsed="false">
      <c r="A511" s="112"/>
      <c r="H511" s="113"/>
      <c r="I511" s="113"/>
      <c r="L511" s="95"/>
      <c r="N511" s="95"/>
      <c r="AC511" s="92"/>
      <c r="AD511" s="8"/>
      <c r="AE511" s="140"/>
      <c r="AF511" s="87"/>
      <c r="AG511" s="141"/>
      <c r="AH511" s="141"/>
      <c r="AI511" s="87"/>
      <c r="AJ511" s="142"/>
      <c r="AK511" s="141"/>
      <c r="AL511" s="141"/>
      <c r="AM511" s="142"/>
      <c r="AN511" s="141"/>
      <c r="AO511" s="141"/>
      <c r="AP511" s="143"/>
    </row>
    <row r="512" customFormat="false" ht="12.75" hidden="false" customHeight="false" outlineLevel="0" collapsed="false">
      <c r="A512" s="112"/>
      <c r="H512" s="113"/>
      <c r="I512" s="113"/>
      <c r="L512" s="95"/>
      <c r="N512" s="95"/>
      <c r="AC512" s="92"/>
      <c r="AD512" s="8"/>
      <c r="AE512" s="140"/>
      <c r="AF512" s="87"/>
      <c r="AG512" s="141"/>
      <c r="AH512" s="141"/>
      <c r="AI512" s="87"/>
      <c r="AJ512" s="142"/>
      <c r="AK512" s="141"/>
      <c r="AL512" s="141"/>
      <c r="AM512" s="142"/>
      <c r="AN512" s="141"/>
      <c r="AO512" s="141"/>
      <c r="AP512" s="143"/>
    </row>
    <row r="513" customFormat="false" ht="12.75" hidden="false" customHeight="false" outlineLevel="0" collapsed="false">
      <c r="A513" s="112"/>
      <c r="H513" s="113"/>
      <c r="I513" s="113"/>
      <c r="L513" s="95"/>
      <c r="N513" s="95"/>
      <c r="AC513" s="92"/>
      <c r="AD513" s="8"/>
      <c r="AE513" s="140"/>
      <c r="AF513" s="87"/>
      <c r="AG513" s="141"/>
      <c r="AH513" s="141"/>
      <c r="AI513" s="87"/>
      <c r="AJ513" s="142"/>
      <c r="AK513" s="141"/>
      <c r="AL513" s="141"/>
      <c r="AM513" s="142"/>
      <c r="AN513" s="141"/>
      <c r="AO513" s="141"/>
      <c r="AP513" s="143"/>
    </row>
    <row r="514" customFormat="false" ht="12.75" hidden="false" customHeight="false" outlineLevel="0" collapsed="false">
      <c r="A514" s="112"/>
      <c r="H514" s="113"/>
      <c r="I514" s="113"/>
      <c r="L514" s="95"/>
      <c r="N514" s="95"/>
      <c r="AC514" s="92"/>
      <c r="AD514" s="8"/>
      <c r="AE514" s="140"/>
      <c r="AF514" s="87"/>
      <c r="AG514" s="141"/>
      <c r="AH514" s="141"/>
      <c r="AI514" s="87"/>
      <c r="AJ514" s="142"/>
      <c r="AK514" s="141"/>
      <c r="AL514" s="141"/>
      <c r="AM514" s="142"/>
      <c r="AN514" s="141"/>
      <c r="AO514" s="141"/>
      <c r="AP514" s="143"/>
    </row>
    <row r="515" customFormat="false" ht="12.75" hidden="false" customHeight="false" outlineLevel="0" collapsed="false">
      <c r="A515" s="112"/>
      <c r="H515" s="113"/>
      <c r="I515" s="113"/>
      <c r="L515" s="95"/>
      <c r="N515" s="95"/>
      <c r="AC515" s="92"/>
      <c r="AD515" s="8"/>
      <c r="AE515" s="140"/>
      <c r="AF515" s="87"/>
      <c r="AG515" s="141"/>
      <c r="AH515" s="141"/>
      <c r="AI515" s="87"/>
      <c r="AJ515" s="142"/>
      <c r="AK515" s="141"/>
      <c r="AL515" s="141"/>
      <c r="AM515" s="142"/>
      <c r="AN515" s="141"/>
      <c r="AO515" s="141"/>
      <c r="AP515" s="143"/>
    </row>
    <row r="516" customFormat="false" ht="12.75" hidden="false" customHeight="false" outlineLevel="0" collapsed="false">
      <c r="A516" s="112"/>
      <c r="H516" s="113"/>
      <c r="I516" s="113"/>
      <c r="L516" s="95"/>
      <c r="N516" s="95"/>
      <c r="AC516" s="92"/>
      <c r="AD516" s="8"/>
      <c r="AE516" s="140"/>
      <c r="AF516" s="87"/>
      <c r="AG516" s="141"/>
      <c r="AH516" s="141"/>
      <c r="AI516" s="87"/>
      <c r="AJ516" s="142"/>
      <c r="AK516" s="141"/>
      <c r="AL516" s="141"/>
      <c r="AM516" s="142"/>
      <c r="AN516" s="141"/>
      <c r="AO516" s="141"/>
      <c r="AP516" s="143"/>
    </row>
    <row r="517" customFormat="false" ht="12.75" hidden="false" customHeight="false" outlineLevel="0" collapsed="false">
      <c r="A517" s="112"/>
      <c r="H517" s="113"/>
      <c r="I517" s="113"/>
      <c r="L517" s="95"/>
      <c r="N517" s="95"/>
      <c r="AC517" s="92"/>
      <c r="AD517" s="8"/>
      <c r="AE517" s="140"/>
      <c r="AF517" s="87"/>
      <c r="AG517" s="141"/>
      <c r="AH517" s="141"/>
      <c r="AI517" s="87"/>
      <c r="AJ517" s="142"/>
      <c r="AK517" s="141"/>
      <c r="AL517" s="141"/>
      <c r="AM517" s="142"/>
      <c r="AN517" s="141"/>
      <c r="AO517" s="141"/>
      <c r="AP517" s="143"/>
    </row>
    <row r="518" customFormat="false" ht="12.75" hidden="false" customHeight="false" outlineLevel="0" collapsed="false">
      <c r="A518" s="112"/>
      <c r="H518" s="113"/>
      <c r="I518" s="113"/>
      <c r="L518" s="95"/>
      <c r="N518" s="95"/>
      <c r="AC518" s="92"/>
      <c r="AD518" s="8"/>
      <c r="AE518" s="140"/>
      <c r="AF518" s="87"/>
      <c r="AG518" s="141"/>
      <c r="AH518" s="141"/>
      <c r="AI518" s="87"/>
      <c r="AJ518" s="142"/>
      <c r="AK518" s="141"/>
      <c r="AL518" s="141"/>
      <c r="AM518" s="142"/>
      <c r="AN518" s="141"/>
      <c r="AO518" s="141"/>
      <c r="AP518" s="143"/>
    </row>
    <row r="519" customFormat="false" ht="12.75" hidden="false" customHeight="false" outlineLevel="0" collapsed="false">
      <c r="A519" s="112"/>
      <c r="H519" s="113"/>
      <c r="I519" s="113"/>
      <c r="L519" s="95"/>
      <c r="N519" s="95"/>
      <c r="AC519" s="92"/>
      <c r="AD519" s="8"/>
      <c r="AE519" s="140"/>
      <c r="AF519" s="87"/>
      <c r="AG519" s="141"/>
      <c r="AH519" s="141"/>
      <c r="AI519" s="87"/>
      <c r="AJ519" s="142"/>
      <c r="AK519" s="141"/>
      <c r="AL519" s="141"/>
      <c r="AM519" s="142"/>
      <c r="AN519" s="141"/>
      <c r="AO519" s="141"/>
      <c r="AP519" s="143"/>
    </row>
    <row r="520" customFormat="false" ht="12.75" hidden="false" customHeight="false" outlineLevel="0" collapsed="false">
      <c r="A520" s="112"/>
      <c r="H520" s="113"/>
      <c r="I520" s="113"/>
      <c r="L520" s="95"/>
      <c r="N520" s="95"/>
      <c r="AC520" s="92"/>
      <c r="AD520" s="8"/>
      <c r="AE520" s="140"/>
      <c r="AF520" s="87"/>
      <c r="AG520" s="141"/>
      <c r="AH520" s="141"/>
      <c r="AI520" s="87"/>
      <c r="AJ520" s="142"/>
      <c r="AK520" s="141"/>
      <c r="AL520" s="141"/>
      <c r="AM520" s="142"/>
      <c r="AN520" s="141"/>
      <c r="AO520" s="141"/>
      <c r="AP520" s="143"/>
    </row>
    <row r="521" customFormat="false" ht="12.75" hidden="false" customHeight="false" outlineLevel="0" collapsed="false">
      <c r="A521" s="112"/>
      <c r="H521" s="113"/>
      <c r="I521" s="113"/>
      <c r="L521" s="95"/>
      <c r="N521" s="95"/>
      <c r="AC521" s="92"/>
      <c r="AD521" s="8"/>
      <c r="AE521" s="140"/>
      <c r="AF521" s="87"/>
      <c r="AG521" s="141"/>
      <c r="AH521" s="141"/>
      <c r="AI521" s="87"/>
      <c r="AJ521" s="142"/>
      <c r="AK521" s="141"/>
      <c r="AL521" s="141"/>
      <c r="AM521" s="142"/>
      <c r="AN521" s="141"/>
      <c r="AO521" s="141"/>
      <c r="AP521" s="143"/>
    </row>
    <row r="522" customFormat="false" ht="12.75" hidden="false" customHeight="false" outlineLevel="0" collapsed="false">
      <c r="A522" s="112"/>
      <c r="H522" s="113"/>
      <c r="I522" s="113"/>
      <c r="L522" s="95"/>
      <c r="N522" s="95"/>
      <c r="AC522" s="92"/>
      <c r="AD522" s="8"/>
      <c r="AE522" s="140"/>
      <c r="AF522" s="87"/>
      <c r="AG522" s="141"/>
      <c r="AH522" s="141"/>
      <c r="AI522" s="87"/>
      <c r="AJ522" s="142"/>
      <c r="AK522" s="141"/>
      <c r="AL522" s="141"/>
      <c r="AM522" s="142"/>
      <c r="AN522" s="141"/>
      <c r="AO522" s="141"/>
      <c r="AP522" s="143"/>
    </row>
    <row r="523" customFormat="false" ht="12.75" hidden="false" customHeight="false" outlineLevel="0" collapsed="false">
      <c r="A523" s="112"/>
      <c r="H523" s="113"/>
      <c r="I523" s="113"/>
      <c r="L523" s="95"/>
      <c r="N523" s="95"/>
      <c r="AC523" s="92"/>
      <c r="AD523" s="8"/>
      <c r="AE523" s="140"/>
      <c r="AF523" s="87"/>
      <c r="AG523" s="141"/>
      <c r="AH523" s="141"/>
      <c r="AI523" s="87"/>
      <c r="AJ523" s="142"/>
      <c r="AK523" s="141"/>
      <c r="AL523" s="141"/>
      <c r="AM523" s="142"/>
      <c r="AN523" s="141"/>
      <c r="AO523" s="141"/>
      <c r="AP523" s="143"/>
    </row>
    <row r="524" customFormat="false" ht="12.75" hidden="false" customHeight="false" outlineLevel="0" collapsed="false">
      <c r="A524" s="112"/>
      <c r="H524" s="113"/>
      <c r="I524" s="113"/>
      <c r="L524" s="95"/>
      <c r="N524" s="95"/>
      <c r="AC524" s="92"/>
      <c r="AD524" s="8"/>
      <c r="AE524" s="140"/>
      <c r="AF524" s="87"/>
      <c r="AG524" s="141"/>
      <c r="AH524" s="141"/>
      <c r="AI524" s="87"/>
      <c r="AJ524" s="142"/>
      <c r="AK524" s="141"/>
      <c r="AL524" s="141"/>
      <c r="AM524" s="142"/>
      <c r="AN524" s="141"/>
      <c r="AO524" s="141"/>
      <c r="AP524" s="143"/>
    </row>
    <row r="525" customFormat="false" ht="12.75" hidden="false" customHeight="false" outlineLevel="0" collapsed="false">
      <c r="A525" s="112"/>
      <c r="H525" s="113"/>
      <c r="I525" s="113"/>
      <c r="L525" s="95"/>
      <c r="N525" s="95"/>
      <c r="AC525" s="92"/>
      <c r="AD525" s="8"/>
      <c r="AE525" s="140"/>
      <c r="AF525" s="87"/>
      <c r="AG525" s="141"/>
      <c r="AH525" s="141"/>
      <c r="AI525" s="87"/>
      <c r="AJ525" s="142"/>
      <c r="AK525" s="141"/>
      <c r="AL525" s="141"/>
      <c r="AM525" s="142"/>
      <c r="AN525" s="141"/>
      <c r="AO525" s="141"/>
      <c r="AP525" s="143"/>
    </row>
    <row r="526" customFormat="false" ht="12.75" hidden="false" customHeight="false" outlineLevel="0" collapsed="false">
      <c r="A526" s="112"/>
      <c r="H526" s="113"/>
      <c r="I526" s="113"/>
      <c r="L526" s="95"/>
      <c r="N526" s="95"/>
      <c r="AC526" s="92"/>
      <c r="AD526" s="8"/>
      <c r="AE526" s="140"/>
      <c r="AF526" s="87"/>
      <c r="AG526" s="141"/>
      <c r="AH526" s="141"/>
      <c r="AI526" s="87"/>
      <c r="AJ526" s="142"/>
      <c r="AK526" s="141"/>
      <c r="AL526" s="141"/>
      <c r="AM526" s="142"/>
      <c r="AN526" s="141"/>
      <c r="AO526" s="141"/>
      <c r="AP526" s="143"/>
    </row>
    <row r="527" customFormat="false" ht="12.75" hidden="false" customHeight="false" outlineLevel="0" collapsed="false">
      <c r="A527" s="112"/>
      <c r="H527" s="113"/>
      <c r="I527" s="113"/>
      <c r="L527" s="95"/>
      <c r="N527" s="95"/>
      <c r="AC527" s="92"/>
      <c r="AD527" s="8"/>
      <c r="AE527" s="140"/>
      <c r="AF527" s="87"/>
      <c r="AG527" s="141"/>
      <c r="AH527" s="141"/>
      <c r="AI527" s="87"/>
      <c r="AJ527" s="142"/>
      <c r="AK527" s="141"/>
      <c r="AL527" s="141"/>
      <c r="AM527" s="142"/>
      <c r="AN527" s="141"/>
      <c r="AO527" s="141"/>
      <c r="AP527" s="143"/>
    </row>
    <row r="528" customFormat="false" ht="12.75" hidden="false" customHeight="false" outlineLevel="0" collapsed="false">
      <c r="A528" s="112"/>
      <c r="H528" s="113"/>
      <c r="I528" s="113"/>
      <c r="L528" s="95"/>
      <c r="N528" s="95"/>
      <c r="AC528" s="92"/>
      <c r="AD528" s="8"/>
      <c r="AE528" s="140"/>
      <c r="AF528" s="87"/>
      <c r="AG528" s="141"/>
      <c r="AH528" s="141"/>
      <c r="AI528" s="87"/>
      <c r="AJ528" s="142"/>
      <c r="AK528" s="141"/>
      <c r="AL528" s="141"/>
      <c r="AM528" s="142"/>
      <c r="AN528" s="141"/>
      <c r="AO528" s="141"/>
      <c r="AP528" s="143"/>
    </row>
    <row r="529" customFormat="false" ht="12.75" hidden="false" customHeight="false" outlineLevel="0" collapsed="false">
      <c r="A529" s="112"/>
      <c r="H529" s="113"/>
      <c r="I529" s="113"/>
      <c r="L529" s="95"/>
      <c r="N529" s="95"/>
      <c r="AC529" s="92"/>
      <c r="AD529" s="8"/>
      <c r="AE529" s="140"/>
      <c r="AF529" s="87"/>
      <c r="AG529" s="141"/>
      <c r="AH529" s="141"/>
      <c r="AI529" s="87"/>
      <c r="AJ529" s="142"/>
      <c r="AK529" s="141"/>
      <c r="AL529" s="141"/>
      <c r="AM529" s="142"/>
      <c r="AN529" s="141"/>
      <c r="AO529" s="141"/>
      <c r="AP529" s="143"/>
    </row>
    <row r="530" customFormat="false" ht="12.75" hidden="false" customHeight="false" outlineLevel="0" collapsed="false">
      <c r="A530" s="112"/>
      <c r="H530" s="113"/>
      <c r="I530" s="113"/>
      <c r="L530" s="95"/>
      <c r="N530" s="95"/>
      <c r="AC530" s="92"/>
      <c r="AD530" s="8"/>
      <c r="AE530" s="140"/>
      <c r="AF530" s="87"/>
      <c r="AG530" s="141"/>
      <c r="AH530" s="141"/>
      <c r="AI530" s="87"/>
      <c r="AJ530" s="142"/>
      <c r="AK530" s="141"/>
      <c r="AL530" s="141"/>
      <c r="AM530" s="142"/>
      <c r="AN530" s="141"/>
      <c r="AO530" s="141"/>
      <c r="AP530" s="143"/>
    </row>
    <row r="531" customFormat="false" ht="12.75" hidden="false" customHeight="false" outlineLevel="0" collapsed="false">
      <c r="A531" s="112"/>
      <c r="H531" s="113"/>
      <c r="I531" s="113"/>
      <c r="L531" s="95"/>
      <c r="N531" s="95"/>
      <c r="AC531" s="92"/>
      <c r="AD531" s="8"/>
      <c r="AE531" s="140"/>
      <c r="AF531" s="87"/>
      <c r="AG531" s="141"/>
      <c r="AH531" s="141"/>
      <c r="AI531" s="87"/>
      <c r="AJ531" s="142"/>
      <c r="AK531" s="141"/>
      <c r="AL531" s="141"/>
      <c r="AM531" s="142"/>
      <c r="AN531" s="141"/>
      <c r="AO531" s="141"/>
      <c r="AP531" s="143"/>
    </row>
    <row r="532" customFormat="false" ht="12.75" hidden="false" customHeight="false" outlineLevel="0" collapsed="false">
      <c r="A532" s="112"/>
      <c r="H532" s="113"/>
      <c r="I532" s="113"/>
      <c r="L532" s="95"/>
      <c r="N532" s="95"/>
      <c r="AC532" s="92"/>
      <c r="AD532" s="8"/>
      <c r="AE532" s="140"/>
      <c r="AF532" s="87"/>
      <c r="AG532" s="141"/>
      <c r="AH532" s="141"/>
      <c r="AI532" s="87"/>
      <c r="AJ532" s="142"/>
      <c r="AK532" s="141"/>
      <c r="AL532" s="141"/>
      <c r="AM532" s="142"/>
      <c r="AN532" s="141"/>
      <c r="AO532" s="141"/>
      <c r="AP532" s="143"/>
    </row>
    <row r="533" customFormat="false" ht="12.75" hidden="false" customHeight="false" outlineLevel="0" collapsed="false">
      <c r="A533" s="112"/>
      <c r="H533" s="113"/>
      <c r="I533" s="113"/>
      <c r="L533" s="95"/>
      <c r="N533" s="95"/>
      <c r="AC533" s="92"/>
      <c r="AD533" s="8"/>
      <c r="AE533" s="140"/>
      <c r="AF533" s="87"/>
      <c r="AG533" s="141"/>
      <c r="AH533" s="141"/>
      <c r="AI533" s="87"/>
      <c r="AJ533" s="142"/>
      <c r="AK533" s="141"/>
      <c r="AL533" s="141"/>
      <c r="AM533" s="142"/>
      <c r="AN533" s="141"/>
      <c r="AO533" s="141"/>
      <c r="AP533" s="143"/>
    </row>
    <row r="534" customFormat="false" ht="12.75" hidden="false" customHeight="false" outlineLevel="0" collapsed="false">
      <c r="A534" s="112"/>
      <c r="H534" s="113"/>
      <c r="I534" s="113"/>
      <c r="L534" s="95"/>
      <c r="N534" s="95"/>
      <c r="AC534" s="92"/>
      <c r="AD534" s="8"/>
      <c r="AE534" s="140"/>
      <c r="AF534" s="87"/>
      <c r="AG534" s="141"/>
      <c r="AH534" s="141"/>
      <c r="AI534" s="87"/>
      <c r="AJ534" s="142"/>
      <c r="AK534" s="141"/>
      <c r="AL534" s="141"/>
      <c r="AM534" s="142"/>
      <c r="AN534" s="141"/>
      <c r="AO534" s="141"/>
      <c r="AP534" s="143"/>
    </row>
    <row r="535" customFormat="false" ht="12.75" hidden="false" customHeight="false" outlineLevel="0" collapsed="false">
      <c r="A535" s="112"/>
      <c r="H535" s="113"/>
      <c r="I535" s="113"/>
      <c r="L535" s="95"/>
      <c r="N535" s="95"/>
      <c r="AC535" s="92"/>
      <c r="AD535" s="8"/>
      <c r="AE535" s="140"/>
      <c r="AF535" s="87"/>
      <c r="AG535" s="141"/>
      <c r="AH535" s="141"/>
      <c r="AI535" s="87"/>
      <c r="AJ535" s="142"/>
      <c r="AK535" s="141"/>
      <c r="AL535" s="141"/>
      <c r="AM535" s="142"/>
      <c r="AN535" s="141"/>
      <c r="AO535" s="141"/>
      <c r="AP535" s="143"/>
    </row>
    <row r="536" customFormat="false" ht="12.75" hidden="false" customHeight="false" outlineLevel="0" collapsed="false">
      <c r="A536" s="112"/>
      <c r="H536" s="113"/>
      <c r="I536" s="113"/>
      <c r="L536" s="95"/>
      <c r="N536" s="95"/>
      <c r="AC536" s="92"/>
      <c r="AD536" s="8"/>
      <c r="AE536" s="140"/>
      <c r="AF536" s="87"/>
      <c r="AG536" s="141"/>
      <c r="AH536" s="141"/>
      <c r="AI536" s="87"/>
      <c r="AJ536" s="142"/>
      <c r="AK536" s="141"/>
      <c r="AL536" s="141"/>
      <c r="AM536" s="142"/>
      <c r="AN536" s="141"/>
      <c r="AO536" s="141"/>
      <c r="AP536" s="143"/>
    </row>
    <row r="537" customFormat="false" ht="12.75" hidden="false" customHeight="false" outlineLevel="0" collapsed="false">
      <c r="A537" s="112"/>
      <c r="H537" s="113"/>
      <c r="I537" s="113"/>
      <c r="L537" s="95"/>
      <c r="N537" s="95"/>
      <c r="AC537" s="92"/>
      <c r="AD537" s="8"/>
      <c r="AE537" s="140"/>
      <c r="AF537" s="87"/>
      <c r="AG537" s="141"/>
      <c r="AH537" s="141"/>
      <c r="AI537" s="87"/>
      <c r="AJ537" s="142"/>
      <c r="AK537" s="141"/>
      <c r="AL537" s="141"/>
      <c r="AM537" s="142"/>
      <c r="AN537" s="141"/>
      <c r="AO537" s="141"/>
      <c r="AP537" s="143"/>
    </row>
    <row r="538" customFormat="false" ht="12.75" hidden="false" customHeight="false" outlineLevel="0" collapsed="false">
      <c r="A538" s="112"/>
      <c r="H538" s="113"/>
      <c r="I538" s="113"/>
      <c r="L538" s="95"/>
      <c r="N538" s="95"/>
      <c r="AC538" s="92"/>
      <c r="AD538" s="8"/>
      <c r="AE538" s="140"/>
      <c r="AF538" s="87"/>
      <c r="AG538" s="141"/>
      <c r="AH538" s="141"/>
      <c r="AI538" s="87"/>
      <c r="AJ538" s="142"/>
      <c r="AK538" s="141"/>
      <c r="AL538" s="141"/>
      <c r="AM538" s="142"/>
      <c r="AN538" s="141"/>
      <c r="AO538" s="141"/>
      <c r="AP538" s="143"/>
    </row>
    <row r="539" customFormat="false" ht="12.75" hidden="false" customHeight="false" outlineLevel="0" collapsed="false">
      <c r="A539" s="112"/>
      <c r="H539" s="113"/>
      <c r="I539" s="113"/>
      <c r="L539" s="95"/>
      <c r="N539" s="95"/>
      <c r="AC539" s="92"/>
      <c r="AD539" s="8"/>
      <c r="AE539" s="140"/>
      <c r="AF539" s="87"/>
      <c r="AG539" s="141"/>
      <c r="AH539" s="141"/>
      <c r="AI539" s="87"/>
      <c r="AJ539" s="142"/>
      <c r="AK539" s="141"/>
      <c r="AL539" s="141"/>
      <c r="AM539" s="142"/>
      <c r="AN539" s="141"/>
      <c r="AO539" s="141"/>
      <c r="AP539" s="143"/>
    </row>
    <row r="540" customFormat="false" ht="12.75" hidden="false" customHeight="false" outlineLevel="0" collapsed="false">
      <c r="A540" s="112"/>
      <c r="H540" s="113"/>
      <c r="I540" s="113"/>
      <c r="L540" s="95"/>
      <c r="N540" s="95"/>
      <c r="AC540" s="92"/>
      <c r="AD540" s="8"/>
      <c r="AE540" s="140"/>
      <c r="AF540" s="87"/>
      <c r="AG540" s="141"/>
      <c r="AH540" s="141"/>
      <c r="AI540" s="87"/>
      <c r="AJ540" s="142"/>
      <c r="AK540" s="141"/>
      <c r="AL540" s="141"/>
      <c r="AM540" s="142"/>
      <c r="AN540" s="141"/>
      <c r="AO540" s="141"/>
      <c r="AP540" s="143"/>
    </row>
    <row r="541" customFormat="false" ht="12.75" hidden="false" customHeight="false" outlineLevel="0" collapsed="false">
      <c r="A541" s="112"/>
      <c r="H541" s="113"/>
      <c r="I541" s="113"/>
      <c r="L541" s="95"/>
      <c r="N541" s="95"/>
      <c r="AC541" s="92"/>
      <c r="AD541" s="8"/>
      <c r="AE541" s="140"/>
      <c r="AF541" s="87"/>
      <c r="AG541" s="141"/>
      <c r="AH541" s="141"/>
      <c r="AI541" s="87"/>
      <c r="AJ541" s="142"/>
      <c r="AK541" s="141"/>
      <c r="AL541" s="141"/>
      <c r="AM541" s="142"/>
      <c r="AN541" s="141"/>
      <c r="AO541" s="141"/>
      <c r="AP541" s="143"/>
    </row>
    <row r="542" customFormat="false" ht="12.75" hidden="false" customHeight="false" outlineLevel="0" collapsed="false">
      <c r="A542" s="112"/>
      <c r="H542" s="113"/>
      <c r="I542" s="113"/>
      <c r="L542" s="95"/>
      <c r="N542" s="95"/>
      <c r="AC542" s="92"/>
      <c r="AD542" s="8"/>
      <c r="AE542" s="140"/>
      <c r="AF542" s="87"/>
      <c r="AG542" s="141"/>
      <c r="AH542" s="141"/>
      <c r="AI542" s="87"/>
      <c r="AJ542" s="142"/>
      <c r="AK542" s="141"/>
      <c r="AL542" s="141"/>
      <c r="AM542" s="142"/>
      <c r="AN542" s="141"/>
      <c r="AO542" s="141"/>
      <c r="AP542" s="143"/>
    </row>
    <row r="543" customFormat="false" ht="12.75" hidden="false" customHeight="false" outlineLevel="0" collapsed="false">
      <c r="A543" s="112"/>
      <c r="H543" s="113"/>
      <c r="I543" s="113"/>
      <c r="L543" s="95"/>
      <c r="N543" s="95"/>
      <c r="AC543" s="92"/>
      <c r="AD543" s="8"/>
      <c r="AE543" s="140"/>
      <c r="AF543" s="87"/>
      <c r="AG543" s="141"/>
      <c r="AH543" s="141"/>
      <c r="AI543" s="87"/>
      <c r="AJ543" s="142"/>
      <c r="AK543" s="141"/>
      <c r="AL543" s="141"/>
      <c r="AM543" s="142"/>
      <c r="AN543" s="141"/>
      <c r="AO543" s="141"/>
      <c r="AP543" s="143"/>
    </row>
    <row r="544" customFormat="false" ht="12.75" hidden="false" customHeight="false" outlineLevel="0" collapsed="false">
      <c r="A544" s="112"/>
      <c r="H544" s="113"/>
      <c r="I544" s="113"/>
      <c r="L544" s="95"/>
      <c r="N544" s="95"/>
      <c r="AC544" s="92"/>
      <c r="AD544" s="8"/>
      <c r="AE544" s="140"/>
      <c r="AF544" s="87"/>
      <c r="AG544" s="141"/>
      <c r="AH544" s="141"/>
      <c r="AI544" s="87"/>
      <c r="AJ544" s="142"/>
      <c r="AK544" s="141"/>
      <c r="AL544" s="141"/>
      <c r="AM544" s="142"/>
      <c r="AN544" s="141"/>
      <c r="AO544" s="141"/>
      <c r="AP544" s="143"/>
    </row>
    <row r="545" customFormat="false" ht="12.75" hidden="false" customHeight="false" outlineLevel="0" collapsed="false">
      <c r="A545" s="112"/>
      <c r="H545" s="113"/>
      <c r="I545" s="113"/>
      <c r="L545" s="95"/>
      <c r="N545" s="95"/>
      <c r="AC545" s="92"/>
      <c r="AD545" s="8"/>
      <c r="AE545" s="140"/>
      <c r="AF545" s="87"/>
      <c r="AG545" s="141"/>
      <c r="AH545" s="141"/>
      <c r="AI545" s="87"/>
      <c r="AJ545" s="142"/>
      <c r="AK545" s="141"/>
      <c r="AL545" s="141"/>
      <c r="AM545" s="142"/>
      <c r="AN545" s="141"/>
      <c r="AO545" s="141"/>
      <c r="AP545" s="143"/>
    </row>
    <row r="546" customFormat="false" ht="12.75" hidden="false" customHeight="false" outlineLevel="0" collapsed="false">
      <c r="A546" s="112"/>
      <c r="H546" s="113"/>
      <c r="I546" s="113"/>
      <c r="L546" s="95"/>
      <c r="N546" s="95"/>
      <c r="AC546" s="92"/>
      <c r="AD546" s="8"/>
      <c r="AE546" s="140"/>
      <c r="AF546" s="87"/>
      <c r="AG546" s="141"/>
      <c r="AH546" s="141"/>
      <c r="AI546" s="87"/>
      <c r="AJ546" s="142"/>
      <c r="AK546" s="141"/>
      <c r="AL546" s="141"/>
      <c r="AM546" s="142"/>
      <c r="AN546" s="141"/>
      <c r="AO546" s="141"/>
      <c r="AP546" s="143"/>
    </row>
    <row r="547" customFormat="false" ht="12.75" hidden="false" customHeight="false" outlineLevel="0" collapsed="false">
      <c r="A547" s="112"/>
      <c r="H547" s="113"/>
      <c r="I547" s="113"/>
      <c r="L547" s="95"/>
      <c r="N547" s="95"/>
      <c r="AC547" s="92"/>
      <c r="AD547" s="8"/>
      <c r="AE547" s="140"/>
      <c r="AF547" s="87"/>
      <c r="AG547" s="141"/>
      <c r="AH547" s="141"/>
      <c r="AI547" s="87"/>
      <c r="AJ547" s="142"/>
      <c r="AK547" s="141"/>
      <c r="AL547" s="141"/>
      <c r="AM547" s="142"/>
      <c r="AN547" s="141"/>
      <c r="AO547" s="141"/>
      <c r="AP547" s="143"/>
    </row>
    <row r="548" customFormat="false" ht="12.75" hidden="false" customHeight="false" outlineLevel="0" collapsed="false">
      <c r="A548" s="112"/>
      <c r="H548" s="113"/>
      <c r="I548" s="113"/>
      <c r="L548" s="95"/>
      <c r="N548" s="95"/>
      <c r="AC548" s="92"/>
      <c r="AD548" s="8"/>
      <c r="AE548" s="140"/>
      <c r="AF548" s="87"/>
      <c r="AG548" s="141"/>
      <c r="AH548" s="141"/>
      <c r="AI548" s="87"/>
      <c r="AJ548" s="142"/>
      <c r="AK548" s="141"/>
      <c r="AL548" s="141"/>
      <c r="AM548" s="142"/>
      <c r="AN548" s="141"/>
      <c r="AO548" s="141"/>
      <c r="AP548" s="143"/>
    </row>
    <row r="549" customFormat="false" ht="12.75" hidden="false" customHeight="false" outlineLevel="0" collapsed="false">
      <c r="A549" s="112"/>
      <c r="H549" s="113"/>
      <c r="I549" s="113"/>
      <c r="L549" s="95"/>
      <c r="N549" s="95"/>
      <c r="AC549" s="92"/>
      <c r="AD549" s="8"/>
      <c r="AE549" s="140"/>
      <c r="AF549" s="87"/>
      <c r="AG549" s="141"/>
      <c r="AH549" s="141"/>
      <c r="AI549" s="87"/>
      <c r="AJ549" s="142"/>
      <c r="AK549" s="141"/>
      <c r="AL549" s="141"/>
      <c r="AM549" s="142"/>
      <c r="AN549" s="141"/>
      <c r="AO549" s="141"/>
      <c r="AP549" s="143"/>
    </row>
    <row r="550" customFormat="false" ht="12.75" hidden="false" customHeight="false" outlineLevel="0" collapsed="false">
      <c r="A550" s="112"/>
      <c r="H550" s="113"/>
      <c r="I550" s="113"/>
      <c r="L550" s="95"/>
      <c r="N550" s="95"/>
      <c r="AC550" s="92"/>
      <c r="AD550" s="8"/>
      <c r="AE550" s="140"/>
      <c r="AF550" s="87"/>
      <c r="AG550" s="141"/>
      <c r="AH550" s="141"/>
      <c r="AI550" s="87"/>
      <c r="AJ550" s="142"/>
      <c r="AK550" s="141"/>
      <c r="AL550" s="141"/>
      <c r="AM550" s="142"/>
      <c r="AN550" s="141"/>
      <c r="AO550" s="141"/>
      <c r="AP550" s="143"/>
    </row>
    <row r="551" customFormat="false" ht="12.75" hidden="false" customHeight="false" outlineLevel="0" collapsed="false">
      <c r="A551" s="112"/>
      <c r="H551" s="113"/>
      <c r="I551" s="113"/>
      <c r="L551" s="95"/>
      <c r="N551" s="95"/>
      <c r="AC551" s="92"/>
      <c r="AD551" s="8"/>
      <c r="AE551" s="140"/>
      <c r="AF551" s="87"/>
      <c r="AG551" s="141"/>
      <c r="AH551" s="141"/>
      <c r="AI551" s="87"/>
      <c r="AJ551" s="142"/>
      <c r="AK551" s="141"/>
      <c r="AL551" s="141"/>
      <c r="AM551" s="142"/>
      <c r="AN551" s="141"/>
      <c r="AO551" s="141"/>
      <c r="AP551" s="143"/>
    </row>
    <row r="552" customFormat="false" ht="12.75" hidden="false" customHeight="false" outlineLevel="0" collapsed="false">
      <c r="A552" s="112"/>
      <c r="H552" s="113"/>
      <c r="I552" s="113"/>
      <c r="L552" s="95"/>
      <c r="N552" s="95"/>
      <c r="AC552" s="92"/>
      <c r="AD552" s="8"/>
      <c r="AE552" s="140"/>
      <c r="AF552" s="87"/>
      <c r="AG552" s="141"/>
      <c r="AH552" s="141"/>
      <c r="AI552" s="87"/>
      <c r="AJ552" s="142"/>
      <c r="AK552" s="141"/>
      <c r="AL552" s="141"/>
      <c r="AM552" s="142"/>
      <c r="AN552" s="141"/>
      <c r="AO552" s="141"/>
      <c r="AP552" s="143"/>
    </row>
    <row r="553" customFormat="false" ht="12.75" hidden="false" customHeight="false" outlineLevel="0" collapsed="false">
      <c r="A553" s="112"/>
      <c r="H553" s="113"/>
      <c r="I553" s="113"/>
      <c r="L553" s="95"/>
      <c r="N553" s="95"/>
      <c r="AC553" s="92"/>
      <c r="AD553" s="8"/>
      <c r="AE553" s="140"/>
      <c r="AF553" s="87"/>
      <c r="AG553" s="141"/>
      <c r="AH553" s="141"/>
      <c r="AI553" s="87"/>
      <c r="AJ553" s="142"/>
      <c r="AK553" s="141"/>
      <c r="AL553" s="141"/>
      <c r="AM553" s="142"/>
      <c r="AN553" s="141"/>
      <c r="AO553" s="141"/>
      <c r="AP553" s="143"/>
    </row>
    <row r="554" customFormat="false" ht="12.75" hidden="false" customHeight="false" outlineLevel="0" collapsed="false">
      <c r="A554" s="112"/>
      <c r="H554" s="113"/>
      <c r="I554" s="113"/>
      <c r="L554" s="95"/>
      <c r="N554" s="95"/>
      <c r="AC554" s="92"/>
      <c r="AD554" s="8"/>
      <c r="AE554" s="140"/>
      <c r="AF554" s="87"/>
      <c r="AG554" s="141"/>
      <c r="AH554" s="141"/>
      <c r="AI554" s="87"/>
      <c r="AJ554" s="142"/>
      <c r="AK554" s="141"/>
      <c r="AL554" s="141"/>
      <c r="AM554" s="142"/>
      <c r="AN554" s="141"/>
      <c r="AO554" s="141"/>
      <c r="AP554" s="143"/>
    </row>
    <row r="555" customFormat="false" ht="12.75" hidden="false" customHeight="false" outlineLevel="0" collapsed="false">
      <c r="A555" s="112"/>
      <c r="H555" s="113"/>
      <c r="I555" s="113"/>
      <c r="L555" s="95"/>
      <c r="N555" s="95"/>
      <c r="AC555" s="92"/>
      <c r="AD555" s="8"/>
      <c r="AE555" s="140"/>
      <c r="AF555" s="87"/>
      <c r="AG555" s="141"/>
      <c r="AH555" s="141"/>
      <c r="AI555" s="87"/>
      <c r="AJ555" s="142"/>
      <c r="AK555" s="141"/>
      <c r="AL555" s="141"/>
      <c r="AM555" s="142"/>
      <c r="AN555" s="141"/>
      <c r="AO555" s="141"/>
      <c r="AP555" s="143"/>
    </row>
    <row r="556" customFormat="false" ht="12.75" hidden="false" customHeight="false" outlineLevel="0" collapsed="false">
      <c r="A556" s="112"/>
      <c r="H556" s="113"/>
      <c r="I556" s="113"/>
      <c r="AC556" s="92"/>
      <c r="AD556" s="8"/>
      <c r="AE556" s="140"/>
      <c r="AF556" s="87"/>
      <c r="AG556" s="141"/>
      <c r="AH556" s="141"/>
      <c r="AI556" s="87"/>
      <c r="AJ556" s="142"/>
      <c r="AK556" s="141"/>
      <c r="AL556" s="141"/>
      <c r="AM556" s="142"/>
      <c r="AN556" s="141"/>
      <c r="AO556" s="141"/>
      <c r="AP556" s="143"/>
    </row>
    <row r="557" customFormat="false" ht="12.75" hidden="false" customHeight="false" outlineLevel="0" collapsed="false">
      <c r="A557" s="112"/>
      <c r="H557" s="113"/>
      <c r="I557" s="113"/>
      <c r="AC557" s="92"/>
      <c r="AD557" s="8"/>
      <c r="AE557" s="140"/>
      <c r="AF557" s="87"/>
      <c r="AG557" s="141"/>
      <c r="AH557" s="141"/>
      <c r="AI557" s="87"/>
      <c r="AJ557" s="142"/>
      <c r="AK557" s="141"/>
      <c r="AL557" s="141"/>
      <c r="AM557" s="142"/>
      <c r="AN557" s="141"/>
      <c r="AO557" s="141"/>
      <c r="AP557" s="143"/>
    </row>
    <row r="558" customFormat="false" ht="12.75" hidden="false" customHeight="false" outlineLevel="0" collapsed="false">
      <c r="A558" s="112"/>
      <c r="H558" s="113"/>
      <c r="I558" s="113"/>
      <c r="AC558" s="92"/>
      <c r="AD558" s="8"/>
      <c r="AE558" s="140"/>
      <c r="AF558" s="87"/>
      <c r="AG558" s="141"/>
      <c r="AH558" s="141"/>
      <c r="AI558" s="87"/>
      <c r="AJ558" s="142"/>
      <c r="AK558" s="141"/>
      <c r="AL558" s="141"/>
      <c r="AM558" s="142"/>
      <c r="AN558" s="141"/>
      <c r="AO558" s="141"/>
      <c r="AP558" s="143"/>
    </row>
    <row r="559" customFormat="false" ht="12.75" hidden="false" customHeight="false" outlineLevel="0" collapsed="false">
      <c r="A559" s="112"/>
      <c r="H559" s="113"/>
      <c r="I559" s="113"/>
      <c r="AC559" s="92"/>
      <c r="AD559" s="8"/>
      <c r="AE559" s="140"/>
      <c r="AF559" s="87"/>
      <c r="AG559" s="141"/>
      <c r="AH559" s="141"/>
      <c r="AI559" s="87"/>
      <c r="AJ559" s="142"/>
      <c r="AK559" s="141"/>
      <c r="AL559" s="141"/>
      <c r="AM559" s="142"/>
      <c r="AN559" s="141"/>
      <c r="AO559" s="141"/>
      <c r="AP559" s="143"/>
    </row>
    <row r="560" customFormat="false" ht="12.75" hidden="false" customHeight="false" outlineLevel="0" collapsed="false">
      <c r="A560" s="112"/>
      <c r="H560" s="113"/>
      <c r="I560" s="113"/>
      <c r="AC560" s="92"/>
      <c r="AD560" s="8"/>
      <c r="AE560" s="140"/>
      <c r="AF560" s="87"/>
      <c r="AG560" s="141"/>
      <c r="AH560" s="141"/>
      <c r="AI560" s="87"/>
      <c r="AJ560" s="142"/>
      <c r="AK560" s="141"/>
      <c r="AL560" s="141"/>
      <c r="AM560" s="142"/>
      <c r="AN560" s="141"/>
      <c r="AO560" s="141"/>
      <c r="AP560" s="143"/>
    </row>
    <row r="561" customFormat="false" ht="12.75" hidden="false" customHeight="false" outlineLevel="0" collapsed="false">
      <c r="A561" s="112"/>
      <c r="H561" s="113"/>
      <c r="I561" s="113"/>
      <c r="AC561" s="92"/>
      <c r="AD561" s="8"/>
      <c r="AE561" s="140"/>
      <c r="AF561" s="87"/>
      <c r="AG561" s="141"/>
      <c r="AH561" s="141"/>
      <c r="AI561" s="87"/>
      <c r="AJ561" s="142"/>
      <c r="AK561" s="141"/>
      <c r="AL561" s="141"/>
      <c r="AM561" s="142"/>
      <c r="AN561" s="141"/>
      <c r="AO561" s="141"/>
      <c r="AP561" s="143"/>
    </row>
    <row r="562" customFormat="false" ht="12.75" hidden="false" customHeight="false" outlineLevel="0" collapsed="false">
      <c r="A562" s="112"/>
      <c r="H562" s="113"/>
      <c r="I562" s="113"/>
      <c r="AC562" s="92"/>
      <c r="AD562" s="8"/>
      <c r="AE562" s="140"/>
      <c r="AF562" s="87"/>
      <c r="AG562" s="141"/>
      <c r="AH562" s="141"/>
      <c r="AI562" s="87"/>
      <c r="AJ562" s="142"/>
      <c r="AK562" s="141"/>
      <c r="AL562" s="141"/>
      <c r="AM562" s="142"/>
      <c r="AN562" s="141"/>
      <c r="AO562" s="141"/>
      <c r="AP562" s="143"/>
    </row>
    <row r="563" customFormat="false" ht="12.75" hidden="false" customHeight="false" outlineLevel="0" collapsed="false">
      <c r="A563" s="112"/>
      <c r="H563" s="113"/>
      <c r="I563" s="113"/>
      <c r="AC563" s="92"/>
      <c r="AD563" s="8"/>
      <c r="AE563" s="140"/>
      <c r="AF563" s="87"/>
      <c r="AG563" s="141"/>
      <c r="AH563" s="141"/>
      <c r="AI563" s="87"/>
      <c r="AJ563" s="142"/>
      <c r="AK563" s="141"/>
      <c r="AL563" s="141"/>
      <c r="AM563" s="142"/>
      <c r="AN563" s="141"/>
      <c r="AO563" s="141"/>
      <c r="AP563" s="143"/>
    </row>
    <row r="564" customFormat="false" ht="12.75" hidden="false" customHeight="false" outlineLevel="0" collapsed="false">
      <c r="A564" s="112"/>
      <c r="H564" s="113"/>
      <c r="I564" s="113"/>
      <c r="AC564" s="92"/>
      <c r="AD564" s="8"/>
      <c r="AE564" s="140"/>
      <c r="AF564" s="87"/>
      <c r="AG564" s="141"/>
      <c r="AH564" s="141"/>
      <c r="AI564" s="87"/>
      <c r="AJ564" s="142"/>
      <c r="AK564" s="141"/>
      <c r="AL564" s="141"/>
      <c r="AM564" s="142"/>
      <c r="AN564" s="141"/>
      <c r="AO564" s="141"/>
      <c r="AP564" s="143"/>
    </row>
    <row r="565" customFormat="false" ht="12.75" hidden="false" customHeight="false" outlineLevel="0" collapsed="false">
      <c r="A565" s="112"/>
      <c r="H565" s="113"/>
      <c r="I565" s="113"/>
      <c r="AC565" s="92"/>
      <c r="AD565" s="8"/>
      <c r="AE565" s="140"/>
      <c r="AF565" s="87"/>
      <c r="AG565" s="141"/>
      <c r="AH565" s="141"/>
      <c r="AI565" s="87"/>
      <c r="AJ565" s="142"/>
      <c r="AK565" s="141"/>
      <c r="AL565" s="141"/>
      <c r="AM565" s="142"/>
      <c r="AN565" s="141"/>
      <c r="AO565" s="141"/>
      <c r="AP565" s="143"/>
    </row>
    <row r="566" customFormat="false" ht="12.75" hidden="false" customHeight="false" outlineLevel="0" collapsed="false">
      <c r="A566" s="112"/>
      <c r="H566" s="113"/>
      <c r="I566" s="113"/>
      <c r="AC566" s="92"/>
      <c r="AD566" s="8"/>
      <c r="AE566" s="140"/>
      <c r="AF566" s="87"/>
      <c r="AG566" s="141"/>
      <c r="AH566" s="141"/>
      <c r="AI566" s="87"/>
      <c r="AJ566" s="142"/>
      <c r="AK566" s="141"/>
      <c r="AL566" s="141"/>
      <c r="AM566" s="142"/>
      <c r="AN566" s="141"/>
      <c r="AO566" s="141"/>
      <c r="AP566" s="143"/>
    </row>
    <row r="567" customFormat="false" ht="12.75" hidden="false" customHeight="false" outlineLevel="0" collapsed="false">
      <c r="A567" s="112"/>
      <c r="H567" s="113"/>
      <c r="I567" s="113"/>
      <c r="AC567" s="92"/>
      <c r="AD567" s="8"/>
      <c r="AE567" s="140"/>
      <c r="AF567" s="87"/>
      <c r="AG567" s="141"/>
      <c r="AH567" s="141"/>
      <c r="AI567" s="87"/>
      <c r="AJ567" s="142"/>
      <c r="AK567" s="141"/>
      <c r="AL567" s="141"/>
      <c r="AM567" s="142"/>
      <c r="AN567" s="141"/>
      <c r="AO567" s="141"/>
      <c r="AP567" s="143"/>
    </row>
    <row r="568" customFormat="false" ht="12.75" hidden="false" customHeight="false" outlineLevel="0" collapsed="false">
      <c r="A568" s="112"/>
      <c r="H568" s="113"/>
      <c r="I568" s="113"/>
      <c r="AC568" s="92"/>
      <c r="AD568" s="8"/>
      <c r="AE568" s="140"/>
      <c r="AF568" s="87"/>
      <c r="AG568" s="141"/>
      <c r="AH568" s="141"/>
      <c r="AI568" s="87"/>
      <c r="AJ568" s="142"/>
      <c r="AK568" s="141"/>
      <c r="AL568" s="141"/>
      <c r="AM568" s="142"/>
      <c r="AN568" s="141"/>
      <c r="AO568" s="141"/>
      <c r="AP568" s="143"/>
    </row>
    <row r="569" customFormat="false" ht="12.75" hidden="false" customHeight="false" outlineLevel="0" collapsed="false">
      <c r="A569" s="112"/>
      <c r="H569" s="113"/>
      <c r="I569" s="113"/>
      <c r="AC569" s="92"/>
      <c r="AD569" s="8"/>
      <c r="AE569" s="140"/>
      <c r="AF569" s="87"/>
      <c r="AG569" s="141"/>
      <c r="AH569" s="141"/>
      <c r="AI569" s="87"/>
      <c r="AJ569" s="142"/>
      <c r="AK569" s="141"/>
      <c r="AL569" s="141"/>
      <c r="AM569" s="142"/>
      <c r="AN569" s="141"/>
      <c r="AO569" s="141"/>
      <c r="AP569" s="143"/>
    </row>
    <row r="570" customFormat="false" ht="12.75" hidden="false" customHeight="false" outlineLevel="0" collapsed="false">
      <c r="A570" s="112"/>
      <c r="H570" s="113"/>
      <c r="I570" s="113"/>
      <c r="AC570" s="92"/>
      <c r="AD570" s="8"/>
      <c r="AE570" s="140"/>
      <c r="AF570" s="87"/>
      <c r="AG570" s="141"/>
      <c r="AH570" s="141"/>
      <c r="AI570" s="87"/>
      <c r="AJ570" s="142"/>
      <c r="AK570" s="141"/>
      <c r="AL570" s="141"/>
      <c r="AM570" s="142"/>
      <c r="AN570" s="141"/>
      <c r="AO570" s="141"/>
      <c r="AP570" s="143"/>
    </row>
    <row r="571" customFormat="false" ht="12.75" hidden="false" customHeight="false" outlineLevel="0" collapsed="false">
      <c r="A571" s="112"/>
      <c r="H571" s="113"/>
      <c r="I571" s="113"/>
      <c r="AC571" s="92"/>
      <c r="AD571" s="8"/>
      <c r="AE571" s="140"/>
      <c r="AF571" s="87"/>
      <c r="AG571" s="141"/>
      <c r="AH571" s="141"/>
      <c r="AI571" s="87"/>
      <c r="AJ571" s="142"/>
      <c r="AK571" s="141"/>
      <c r="AL571" s="141"/>
      <c r="AM571" s="142"/>
      <c r="AN571" s="141"/>
      <c r="AO571" s="141"/>
      <c r="AP571" s="143"/>
    </row>
    <row r="572" customFormat="false" ht="12.75" hidden="false" customHeight="false" outlineLevel="0" collapsed="false">
      <c r="A572" s="112"/>
      <c r="H572" s="113"/>
      <c r="I572" s="113"/>
      <c r="AC572" s="92"/>
      <c r="AD572" s="8"/>
      <c r="AE572" s="140"/>
      <c r="AF572" s="87"/>
      <c r="AG572" s="141"/>
      <c r="AH572" s="141"/>
      <c r="AI572" s="87"/>
      <c r="AJ572" s="142"/>
      <c r="AK572" s="141"/>
      <c r="AL572" s="141"/>
      <c r="AM572" s="142"/>
      <c r="AN572" s="141"/>
      <c r="AO572" s="141"/>
      <c r="AP572" s="143"/>
    </row>
    <row r="573" customFormat="false" ht="12.75" hidden="false" customHeight="false" outlineLevel="0" collapsed="false">
      <c r="A573" s="112"/>
      <c r="H573" s="113"/>
      <c r="I573" s="113"/>
      <c r="AC573" s="92"/>
      <c r="AD573" s="8"/>
      <c r="AE573" s="140"/>
      <c r="AF573" s="87"/>
      <c r="AG573" s="141"/>
      <c r="AH573" s="141"/>
      <c r="AI573" s="87"/>
      <c r="AJ573" s="142"/>
      <c r="AK573" s="141"/>
      <c r="AL573" s="141"/>
      <c r="AM573" s="142"/>
      <c r="AN573" s="141"/>
      <c r="AO573" s="141"/>
      <c r="AP573" s="143"/>
    </row>
    <row r="574" customFormat="false" ht="12.75" hidden="false" customHeight="false" outlineLevel="0" collapsed="false">
      <c r="A574" s="112"/>
      <c r="H574" s="113"/>
      <c r="I574" s="113"/>
      <c r="AC574" s="92"/>
      <c r="AD574" s="8"/>
      <c r="AE574" s="140"/>
      <c r="AF574" s="87"/>
      <c r="AG574" s="141"/>
      <c r="AH574" s="141"/>
      <c r="AI574" s="87"/>
      <c r="AJ574" s="142"/>
      <c r="AK574" s="141"/>
      <c r="AL574" s="141"/>
      <c r="AM574" s="142"/>
      <c r="AN574" s="141"/>
      <c r="AO574" s="141"/>
      <c r="AP574" s="143"/>
    </row>
    <row r="575" customFormat="false" ht="12.75" hidden="false" customHeight="false" outlineLevel="0" collapsed="false">
      <c r="A575" s="112"/>
      <c r="H575" s="113"/>
      <c r="I575" s="113"/>
      <c r="AC575" s="92"/>
      <c r="AD575" s="8"/>
      <c r="AE575" s="140"/>
      <c r="AF575" s="87"/>
      <c r="AG575" s="141"/>
      <c r="AH575" s="141"/>
      <c r="AI575" s="87"/>
      <c r="AJ575" s="142"/>
      <c r="AK575" s="141"/>
      <c r="AL575" s="141"/>
      <c r="AM575" s="142"/>
      <c r="AN575" s="141"/>
      <c r="AO575" s="141"/>
      <c r="AP575" s="143"/>
    </row>
    <row r="576" customFormat="false" ht="12.75" hidden="false" customHeight="false" outlineLevel="0" collapsed="false">
      <c r="A576" s="112"/>
      <c r="H576" s="113"/>
      <c r="I576" s="113"/>
      <c r="AC576" s="92"/>
      <c r="AD576" s="8"/>
      <c r="AE576" s="140"/>
      <c r="AF576" s="87"/>
      <c r="AG576" s="141"/>
      <c r="AH576" s="141"/>
      <c r="AI576" s="87"/>
      <c r="AJ576" s="142"/>
      <c r="AK576" s="141"/>
      <c r="AL576" s="141"/>
      <c r="AM576" s="142"/>
      <c r="AN576" s="141"/>
      <c r="AO576" s="141"/>
      <c r="AP576" s="143"/>
    </row>
    <row r="577" customFormat="false" ht="12.75" hidden="false" customHeight="false" outlineLevel="0" collapsed="false">
      <c r="A577" s="112"/>
      <c r="H577" s="113"/>
      <c r="I577" s="113"/>
      <c r="AC577" s="92"/>
      <c r="AD577" s="8"/>
      <c r="AE577" s="140"/>
      <c r="AF577" s="87"/>
      <c r="AG577" s="141"/>
      <c r="AH577" s="141"/>
      <c r="AI577" s="87"/>
      <c r="AJ577" s="142"/>
      <c r="AK577" s="141"/>
      <c r="AL577" s="141"/>
      <c r="AM577" s="142"/>
      <c r="AN577" s="141"/>
      <c r="AO577" s="141"/>
      <c r="AP577" s="143"/>
    </row>
    <row r="578" customFormat="false" ht="12.75" hidden="false" customHeight="false" outlineLevel="0" collapsed="false">
      <c r="A578" s="112"/>
      <c r="H578" s="113"/>
      <c r="I578" s="113"/>
      <c r="AC578" s="92"/>
      <c r="AD578" s="8"/>
      <c r="AE578" s="140"/>
      <c r="AF578" s="87"/>
      <c r="AG578" s="141"/>
      <c r="AH578" s="141"/>
      <c r="AI578" s="87"/>
      <c r="AJ578" s="142"/>
      <c r="AK578" s="141"/>
      <c r="AL578" s="141"/>
      <c r="AM578" s="142"/>
      <c r="AN578" s="141"/>
      <c r="AO578" s="141"/>
      <c r="AP578" s="143"/>
    </row>
    <row r="579" customFormat="false" ht="12.75" hidden="false" customHeight="false" outlineLevel="0" collapsed="false">
      <c r="A579" s="112"/>
      <c r="H579" s="113"/>
      <c r="I579" s="113"/>
      <c r="AC579" s="92"/>
      <c r="AD579" s="8"/>
      <c r="AE579" s="140"/>
      <c r="AF579" s="87"/>
      <c r="AG579" s="141"/>
      <c r="AH579" s="141"/>
      <c r="AI579" s="87"/>
      <c r="AJ579" s="142"/>
      <c r="AK579" s="141"/>
      <c r="AL579" s="141"/>
      <c r="AM579" s="142"/>
      <c r="AN579" s="141"/>
      <c r="AO579" s="141"/>
      <c r="AP579" s="143"/>
    </row>
    <row r="580" customFormat="false" ht="12.75" hidden="false" customHeight="false" outlineLevel="0" collapsed="false">
      <c r="A580" s="112"/>
      <c r="H580" s="113"/>
      <c r="I580" s="113"/>
      <c r="AC580" s="92"/>
      <c r="AD580" s="8"/>
      <c r="AE580" s="140"/>
      <c r="AF580" s="87"/>
      <c r="AG580" s="141"/>
      <c r="AH580" s="141"/>
      <c r="AI580" s="87"/>
      <c r="AJ580" s="142"/>
      <c r="AK580" s="141"/>
      <c r="AL580" s="141"/>
      <c r="AM580" s="142"/>
      <c r="AN580" s="141"/>
      <c r="AO580" s="141"/>
      <c r="AP580" s="143"/>
    </row>
    <row r="581" customFormat="false" ht="12.75" hidden="false" customHeight="false" outlineLevel="0" collapsed="false">
      <c r="A581" s="112"/>
      <c r="H581" s="113"/>
      <c r="I581" s="113"/>
      <c r="AC581" s="92"/>
      <c r="AD581" s="8"/>
      <c r="AE581" s="140"/>
      <c r="AF581" s="87"/>
      <c r="AG581" s="141"/>
      <c r="AH581" s="141"/>
      <c r="AI581" s="87"/>
      <c r="AJ581" s="142"/>
      <c r="AK581" s="141"/>
      <c r="AL581" s="141"/>
      <c r="AM581" s="142"/>
      <c r="AN581" s="141"/>
      <c r="AO581" s="141"/>
      <c r="AP581" s="143"/>
    </row>
    <row r="582" customFormat="false" ht="12.75" hidden="false" customHeight="false" outlineLevel="0" collapsed="false">
      <c r="A582" s="112"/>
      <c r="H582" s="113"/>
      <c r="I582" s="113"/>
      <c r="AC582" s="92"/>
      <c r="AD582" s="8"/>
      <c r="AE582" s="140"/>
      <c r="AF582" s="87"/>
      <c r="AG582" s="141"/>
      <c r="AH582" s="141"/>
      <c r="AI582" s="87"/>
      <c r="AJ582" s="142"/>
      <c r="AK582" s="141"/>
      <c r="AL582" s="141"/>
      <c r="AM582" s="142"/>
      <c r="AN582" s="141"/>
      <c r="AO582" s="141"/>
      <c r="AP582" s="143"/>
    </row>
    <row r="583" customFormat="false" ht="12.75" hidden="false" customHeight="false" outlineLevel="0" collapsed="false">
      <c r="A583" s="112"/>
      <c r="H583" s="113"/>
      <c r="I583" s="113"/>
      <c r="AC583" s="92"/>
      <c r="AD583" s="8"/>
      <c r="AE583" s="140"/>
      <c r="AF583" s="87"/>
      <c r="AG583" s="141"/>
      <c r="AH583" s="141"/>
      <c r="AI583" s="87"/>
      <c r="AJ583" s="142"/>
      <c r="AK583" s="141"/>
      <c r="AL583" s="141"/>
      <c r="AM583" s="142"/>
      <c r="AN583" s="141"/>
      <c r="AO583" s="141"/>
      <c r="AP583" s="143"/>
    </row>
    <row r="584" customFormat="false" ht="12.75" hidden="false" customHeight="false" outlineLevel="0" collapsed="false">
      <c r="A584" s="112"/>
      <c r="H584" s="113"/>
      <c r="I584" s="113"/>
      <c r="AC584" s="92"/>
      <c r="AD584" s="8"/>
      <c r="AE584" s="140"/>
      <c r="AF584" s="87"/>
      <c r="AG584" s="141"/>
      <c r="AH584" s="141"/>
      <c r="AI584" s="87"/>
      <c r="AJ584" s="142"/>
      <c r="AK584" s="141"/>
      <c r="AL584" s="141"/>
      <c r="AM584" s="142"/>
      <c r="AN584" s="141"/>
      <c r="AO584" s="141"/>
      <c r="AP584" s="143"/>
    </row>
    <row r="585" customFormat="false" ht="12.75" hidden="false" customHeight="false" outlineLevel="0" collapsed="false">
      <c r="A585" s="112"/>
      <c r="H585" s="113"/>
      <c r="I585" s="113"/>
      <c r="AC585" s="92"/>
      <c r="AD585" s="8"/>
      <c r="AE585" s="140"/>
      <c r="AF585" s="87"/>
      <c r="AG585" s="141"/>
      <c r="AH585" s="141"/>
      <c r="AI585" s="87"/>
      <c r="AJ585" s="142"/>
      <c r="AK585" s="141"/>
      <c r="AL585" s="141"/>
      <c r="AM585" s="142"/>
      <c r="AN585" s="141"/>
      <c r="AO585" s="141"/>
      <c r="AP585" s="143"/>
    </row>
    <row r="586" customFormat="false" ht="12.75" hidden="false" customHeight="false" outlineLevel="0" collapsed="false">
      <c r="A586" s="112"/>
      <c r="H586" s="113"/>
      <c r="I586" s="113"/>
      <c r="AC586" s="92"/>
      <c r="AD586" s="8"/>
      <c r="AE586" s="140"/>
      <c r="AF586" s="87"/>
      <c r="AG586" s="141"/>
      <c r="AH586" s="141"/>
      <c r="AI586" s="87"/>
      <c r="AJ586" s="142"/>
      <c r="AK586" s="141"/>
      <c r="AL586" s="141"/>
      <c r="AM586" s="142"/>
      <c r="AN586" s="141"/>
      <c r="AO586" s="141"/>
      <c r="AP586" s="143"/>
    </row>
    <row r="587" customFormat="false" ht="12.75" hidden="false" customHeight="false" outlineLevel="0" collapsed="false">
      <c r="A587" s="112"/>
      <c r="H587" s="113"/>
      <c r="I587" s="113"/>
      <c r="AC587" s="92"/>
      <c r="AD587" s="8"/>
      <c r="AE587" s="140"/>
      <c r="AF587" s="87"/>
      <c r="AG587" s="141"/>
      <c r="AH587" s="141"/>
      <c r="AI587" s="87"/>
      <c r="AJ587" s="142"/>
      <c r="AK587" s="141"/>
      <c r="AL587" s="141"/>
      <c r="AM587" s="142"/>
      <c r="AN587" s="141"/>
      <c r="AO587" s="141"/>
      <c r="AP587" s="143"/>
    </row>
    <row r="588" customFormat="false" ht="12.75" hidden="false" customHeight="false" outlineLevel="0" collapsed="false">
      <c r="A588" s="112"/>
      <c r="H588" s="113"/>
      <c r="I588" s="113"/>
      <c r="AC588" s="92"/>
      <c r="AD588" s="8"/>
      <c r="AE588" s="140"/>
      <c r="AF588" s="87"/>
      <c r="AG588" s="141"/>
      <c r="AH588" s="141"/>
      <c r="AI588" s="87"/>
      <c r="AJ588" s="142"/>
      <c r="AK588" s="141"/>
      <c r="AL588" s="141"/>
      <c r="AM588" s="142"/>
      <c r="AN588" s="141"/>
      <c r="AO588" s="141"/>
      <c r="AP588" s="143"/>
    </row>
    <row r="589" customFormat="false" ht="12.75" hidden="false" customHeight="false" outlineLevel="0" collapsed="false">
      <c r="A589" s="112"/>
      <c r="H589" s="113"/>
      <c r="I589" s="113"/>
      <c r="AC589" s="92"/>
      <c r="AD589" s="8"/>
      <c r="AE589" s="140"/>
      <c r="AF589" s="87"/>
      <c r="AG589" s="141"/>
      <c r="AH589" s="141"/>
      <c r="AI589" s="87"/>
      <c r="AJ589" s="142"/>
      <c r="AK589" s="141"/>
      <c r="AL589" s="141"/>
      <c r="AM589" s="142"/>
      <c r="AN589" s="141"/>
      <c r="AO589" s="141"/>
      <c r="AP589" s="143"/>
    </row>
    <row r="590" customFormat="false" ht="12.75" hidden="false" customHeight="false" outlineLevel="0" collapsed="false">
      <c r="A590" s="112"/>
      <c r="H590" s="113"/>
      <c r="I590" s="113"/>
      <c r="AC590" s="92"/>
      <c r="AD590" s="8"/>
      <c r="AE590" s="140"/>
      <c r="AF590" s="87"/>
      <c r="AG590" s="141"/>
      <c r="AH590" s="141"/>
      <c r="AI590" s="87"/>
      <c r="AJ590" s="142"/>
      <c r="AK590" s="141"/>
      <c r="AL590" s="141"/>
      <c r="AM590" s="142"/>
      <c r="AN590" s="141"/>
      <c r="AO590" s="141"/>
      <c r="AP590" s="143"/>
    </row>
    <row r="591" customFormat="false" ht="12.75" hidden="false" customHeight="false" outlineLevel="0" collapsed="false">
      <c r="A591" s="112"/>
      <c r="H591" s="113"/>
      <c r="I591" s="113"/>
      <c r="AC591" s="92"/>
      <c r="AD591" s="8"/>
      <c r="AE591" s="140"/>
      <c r="AF591" s="87"/>
      <c r="AG591" s="141"/>
      <c r="AH591" s="141"/>
      <c r="AI591" s="87"/>
      <c r="AJ591" s="142"/>
      <c r="AK591" s="141"/>
      <c r="AL591" s="141"/>
      <c r="AM591" s="142"/>
      <c r="AN591" s="141"/>
      <c r="AO591" s="141"/>
      <c r="AP591" s="143"/>
    </row>
    <row r="592" customFormat="false" ht="12.75" hidden="false" customHeight="false" outlineLevel="0" collapsed="false">
      <c r="A592" s="112"/>
      <c r="H592" s="113"/>
      <c r="I592" s="113"/>
      <c r="AC592" s="92"/>
      <c r="AD592" s="8"/>
      <c r="AE592" s="140"/>
      <c r="AF592" s="87"/>
      <c r="AG592" s="141"/>
      <c r="AH592" s="141"/>
      <c r="AI592" s="87"/>
      <c r="AJ592" s="142"/>
      <c r="AK592" s="141"/>
      <c r="AL592" s="141"/>
      <c r="AM592" s="142"/>
      <c r="AN592" s="141"/>
      <c r="AO592" s="141"/>
      <c r="AP592" s="143"/>
    </row>
    <row r="593" customFormat="false" ht="12.75" hidden="false" customHeight="false" outlineLevel="0" collapsed="false">
      <c r="A593" s="112"/>
      <c r="H593" s="113"/>
      <c r="I593" s="113"/>
      <c r="AC593" s="92"/>
      <c r="AD593" s="8"/>
      <c r="AE593" s="140"/>
      <c r="AF593" s="87"/>
      <c r="AG593" s="141"/>
      <c r="AH593" s="141"/>
      <c r="AI593" s="87"/>
      <c r="AJ593" s="142"/>
      <c r="AK593" s="141"/>
      <c r="AL593" s="141"/>
      <c r="AM593" s="142"/>
      <c r="AN593" s="141"/>
      <c r="AO593" s="141"/>
      <c r="AP593" s="143"/>
    </row>
    <row r="594" customFormat="false" ht="12.75" hidden="false" customHeight="false" outlineLevel="0" collapsed="false">
      <c r="A594" s="112"/>
      <c r="H594" s="113"/>
      <c r="I594" s="113"/>
      <c r="AC594" s="92"/>
      <c r="AD594" s="8"/>
      <c r="AE594" s="140"/>
      <c r="AF594" s="87"/>
      <c r="AG594" s="141"/>
      <c r="AH594" s="141"/>
      <c r="AI594" s="87"/>
      <c r="AJ594" s="142"/>
      <c r="AK594" s="141"/>
      <c r="AL594" s="141"/>
      <c r="AM594" s="142"/>
      <c r="AN594" s="141"/>
      <c r="AO594" s="141"/>
      <c r="AP594" s="143"/>
    </row>
    <row r="595" customFormat="false" ht="12.75" hidden="false" customHeight="false" outlineLevel="0" collapsed="false">
      <c r="A595" s="112"/>
      <c r="H595" s="113"/>
      <c r="I595" s="113"/>
      <c r="AC595" s="92"/>
      <c r="AD595" s="8"/>
      <c r="AE595" s="140"/>
      <c r="AF595" s="87"/>
      <c r="AG595" s="141"/>
      <c r="AH595" s="141"/>
      <c r="AI595" s="87"/>
      <c r="AJ595" s="142"/>
      <c r="AK595" s="141"/>
      <c r="AL595" s="141"/>
      <c r="AM595" s="142"/>
      <c r="AN595" s="141"/>
      <c r="AO595" s="141"/>
      <c r="AP595" s="143"/>
    </row>
    <row r="596" customFormat="false" ht="12.75" hidden="false" customHeight="false" outlineLevel="0" collapsed="false">
      <c r="A596" s="112"/>
      <c r="H596" s="113"/>
      <c r="I596" s="113"/>
      <c r="AC596" s="92"/>
      <c r="AD596" s="8"/>
      <c r="AE596" s="140"/>
      <c r="AF596" s="87"/>
      <c r="AG596" s="141"/>
      <c r="AH596" s="141"/>
      <c r="AI596" s="87"/>
      <c r="AJ596" s="142"/>
      <c r="AK596" s="141"/>
      <c r="AL596" s="141"/>
      <c r="AM596" s="142"/>
      <c r="AN596" s="141"/>
      <c r="AO596" s="141"/>
      <c r="AP596" s="143"/>
    </row>
    <row r="597" customFormat="false" ht="12.75" hidden="false" customHeight="false" outlineLevel="0" collapsed="false">
      <c r="A597" s="112"/>
      <c r="H597" s="113"/>
      <c r="I597" s="113"/>
      <c r="AC597" s="92"/>
      <c r="AD597" s="8"/>
      <c r="AE597" s="140"/>
      <c r="AF597" s="87"/>
      <c r="AG597" s="141"/>
      <c r="AH597" s="141"/>
      <c r="AI597" s="87"/>
      <c r="AJ597" s="142"/>
      <c r="AK597" s="141"/>
      <c r="AL597" s="141"/>
      <c r="AM597" s="142"/>
      <c r="AN597" s="141"/>
      <c r="AO597" s="141"/>
      <c r="AP597" s="143"/>
    </row>
    <row r="598" customFormat="false" ht="12.75" hidden="false" customHeight="false" outlineLevel="0" collapsed="false">
      <c r="A598" s="112"/>
      <c r="H598" s="113"/>
      <c r="I598" s="113"/>
      <c r="AC598" s="92"/>
      <c r="AD598" s="8"/>
      <c r="AE598" s="140"/>
      <c r="AF598" s="87"/>
      <c r="AG598" s="141"/>
      <c r="AH598" s="141"/>
      <c r="AI598" s="87"/>
      <c r="AJ598" s="142"/>
      <c r="AK598" s="141"/>
      <c r="AL598" s="141"/>
      <c r="AM598" s="142"/>
      <c r="AN598" s="141"/>
      <c r="AO598" s="141"/>
      <c r="AP598" s="143"/>
    </row>
    <row r="599" customFormat="false" ht="12.75" hidden="false" customHeight="false" outlineLevel="0" collapsed="false">
      <c r="A599" s="112"/>
      <c r="H599" s="113"/>
      <c r="I599" s="113"/>
      <c r="AC599" s="92"/>
      <c r="AD599" s="8"/>
      <c r="AE599" s="140"/>
      <c r="AF599" s="87"/>
      <c r="AG599" s="141"/>
      <c r="AH599" s="141"/>
      <c r="AI599" s="87"/>
      <c r="AJ599" s="142"/>
      <c r="AK599" s="141"/>
      <c r="AL599" s="141"/>
      <c r="AM599" s="142"/>
      <c r="AN599" s="141"/>
      <c r="AO599" s="141"/>
      <c r="AP599" s="143"/>
    </row>
    <row r="600" customFormat="false" ht="12.75" hidden="false" customHeight="false" outlineLevel="0" collapsed="false">
      <c r="A600" s="112"/>
      <c r="H600" s="113"/>
      <c r="I600" s="113"/>
      <c r="AC600" s="92"/>
      <c r="AD600" s="8"/>
      <c r="AE600" s="140"/>
      <c r="AF600" s="87"/>
      <c r="AG600" s="141"/>
      <c r="AH600" s="141"/>
      <c r="AI600" s="87"/>
      <c r="AJ600" s="142"/>
      <c r="AK600" s="141"/>
      <c r="AL600" s="141"/>
      <c r="AM600" s="142"/>
      <c r="AN600" s="141"/>
      <c r="AO600" s="141"/>
      <c r="AP600" s="143"/>
    </row>
    <row r="601" customFormat="false" ht="12.75" hidden="false" customHeight="false" outlineLevel="0" collapsed="false">
      <c r="A601" s="112"/>
      <c r="H601" s="113"/>
      <c r="I601" s="113"/>
      <c r="AC601" s="92"/>
      <c r="AD601" s="8"/>
      <c r="AE601" s="140"/>
      <c r="AF601" s="87"/>
      <c r="AG601" s="141"/>
      <c r="AH601" s="141"/>
      <c r="AI601" s="87"/>
      <c r="AJ601" s="142"/>
      <c r="AK601" s="141"/>
      <c r="AL601" s="141"/>
      <c r="AM601" s="142"/>
      <c r="AN601" s="141"/>
      <c r="AO601" s="141"/>
      <c r="AP601" s="143"/>
    </row>
    <row r="602" customFormat="false" ht="12.75" hidden="false" customHeight="false" outlineLevel="0" collapsed="false">
      <c r="A602" s="112"/>
      <c r="H602" s="113"/>
      <c r="I602" s="113"/>
      <c r="AC602" s="92"/>
      <c r="AD602" s="8"/>
      <c r="AE602" s="140"/>
      <c r="AF602" s="87"/>
      <c r="AG602" s="141"/>
      <c r="AH602" s="141"/>
      <c r="AI602" s="87"/>
      <c r="AJ602" s="142"/>
      <c r="AK602" s="141"/>
      <c r="AL602" s="141"/>
      <c r="AM602" s="142"/>
      <c r="AN602" s="141"/>
      <c r="AO602" s="141"/>
      <c r="AP602" s="143"/>
    </row>
    <row r="603" customFormat="false" ht="12.75" hidden="false" customHeight="false" outlineLevel="0" collapsed="false">
      <c r="A603" s="112"/>
      <c r="H603" s="113"/>
      <c r="I603" s="113"/>
      <c r="AC603" s="92"/>
      <c r="AD603" s="8"/>
      <c r="AE603" s="140"/>
      <c r="AF603" s="87"/>
      <c r="AG603" s="141"/>
      <c r="AH603" s="141"/>
      <c r="AI603" s="87"/>
      <c r="AJ603" s="142"/>
      <c r="AK603" s="141"/>
      <c r="AL603" s="141"/>
      <c r="AM603" s="142"/>
      <c r="AN603" s="141"/>
      <c r="AO603" s="141"/>
      <c r="AP603" s="143"/>
    </row>
    <row r="604" customFormat="false" ht="12.75" hidden="false" customHeight="false" outlineLevel="0" collapsed="false">
      <c r="A604" s="112"/>
      <c r="H604" s="113"/>
      <c r="I604" s="113"/>
      <c r="AC604" s="92"/>
      <c r="AD604" s="8"/>
      <c r="AE604" s="140"/>
      <c r="AF604" s="87"/>
      <c r="AG604" s="141"/>
      <c r="AH604" s="141"/>
      <c r="AI604" s="87"/>
      <c r="AJ604" s="142"/>
      <c r="AK604" s="141"/>
      <c r="AL604" s="141"/>
      <c r="AM604" s="142"/>
      <c r="AN604" s="141"/>
      <c r="AO604" s="141"/>
      <c r="AP604" s="143"/>
    </row>
    <row r="605" customFormat="false" ht="12.75" hidden="false" customHeight="false" outlineLevel="0" collapsed="false">
      <c r="A605" s="112"/>
      <c r="H605" s="113"/>
      <c r="I605" s="113"/>
      <c r="AC605" s="92"/>
      <c r="AD605" s="8"/>
      <c r="AE605" s="140"/>
      <c r="AF605" s="87"/>
      <c r="AG605" s="141"/>
      <c r="AH605" s="141"/>
      <c r="AI605" s="87"/>
      <c r="AJ605" s="142"/>
      <c r="AK605" s="141"/>
      <c r="AL605" s="141"/>
      <c r="AM605" s="142"/>
      <c r="AN605" s="141"/>
      <c r="AO605" s="141"/>
      <c r="AP605" s="143"/>
    </row>
    <row r="606" customFormat="false" ht="12.75" hidden="false" customHeight="false" outlineLevel="0" collapsed="false">
      <c r="A606" s="112"/>
      <c r="H606" s="113"/>
      <c r="I606" s="113"/>
      <c r="AC606" s="92"/>
      <c r="AD606" s="8"/>
      <c r="AE606" s="140"/>
      <c r="AF606" s="87"/>
      <c r="AG606" s="141"/>
      <c r="AH606" s="141"/>
      <c r="AI606" s="87"/>
      <c r="AJ606" s="142"/>
      <c r="AK606" s="141"/>
      <c r="AL606" s="141"/>
      <c r="AM606" s="142"/>
      <c r="AN606" s="141"/>
      <c r="AO606" s="141"/>
      <c r="AP606" s="143"/>
    </row>
    <row r="607" customFormat="false" ht="12.75" hidden="false" customHeight="false" outlineLevel="0" collapsed="false">
      <c r="A607" s="112"/>
      <c r="H607" s="113"/>
      <c r="I607" s="113"/>
      <c r="AC607" s="92"/>
      <c r="AD607" s="8"/>
      <c r="AE607" s="140"/>
      <c r="AF607" s="87"/>
      <c r="AG607" s="141"/>
      <c r="AH607" s="141"/>
      <c r="AI607" s="87"/>
      <c r="AJ607" s="142"/>
      <c r="AK607" s="141"/>
      <c r="AL607" s="141"/>
      <c r="AM607" s="142"/>
      <c r="AN607" s="141"/>
      <c r="AO607" s="141"/>
      <c r="AP607" s="143"/>
    </row>
    <row r="608" customFormat="false" ht="12.75" hidden="false" customHeight="false" outlineLevel="0" collapsed="false">
      <c r="A608" s="112"/>
      <c r="H608" s="113"/>
      <c r="I608" s="113"/>
      <c r="AC608" s="92"/>
      <c r="AD608" s="8"/>
      <c r="AE608" s="140"/>
      <c r="AF608" s="87"/>
      <c r="AG608" s="141"/>
      <c r="AH608" s="141"/>
      <c r="AI608" s="87"/>
      <c r="AJ608" s="142"/>
      <c r="AK608" s="141"/>
      <c r="AL608" s="141"/>
      <c r="AM608" s="142"/>
      <c r="AN608" s="141"/>
      <c r="AO608" s="141"/>
      <c r="AP608" s="143"/>
    </row>
    <row r="609" customFormat="false" ht="12.75" hidden="false" customHeight="false" outlineLevel="0" collapsed="false">
      <c r="A609" s="112"/>
      <c r="H609" s="113"/>
      <c r="I609" s="113"/>
      <c r="AC609" s="92"/>
      <c r="AD609" s="8"/>
      <c r="AE609" s="140"/>
      <c r="AF609" s="87"/>
      <c r="AG609" s="141"/>
      <c r="AH609" s="141"/>
      <c r="AI609" s="87"/>
      <c r="AJ609" s="142"/>
      <c r="AK609" s="141"/>
      <c r="AL609" s="141"/>
      <c r="AM609" s="142"/>
      <c r="AN609" s="141"/>
      <c r="AO609" s="141"/>
      <c r="AP609" s="143"/>
    </row>
    <row r="610" customFormat="false" ht="12.75" hidden="false" customHeight="false" outlineLevel="0" collapsed="false">
      <c r="A610" s="112"/>
      <c r="H610" s="113"/>
      <c r="I610" s="113"/>
      <c r="AC610" s="92"/>
      <c r="AD610" s="8"/>
      <c r="AE610" s="140"/>
      <c r="AF610" s="87"/>
      <c r="AG610" s="141"/>
      <c r="AH610" s="141"/>
      <c r="AI610" s="87"/>
      <c r="AJ610" s="142"/>
      <c r="AK610" s="141"/>
      <c r="AL610" s="141"/>
      <c r="AM610" s="142"/>
      <c r="AN610" s="141"/>
      <c r="AO610" s="141"/>
      <c r="AP610" s="143"/>
    </row>
    <row r="611" customFormat="false" ht="12.75" hidden="false" customHeight="false" outlineLevel="0" collapsed="false">
      <c r="A611" s="112"/>
      <c r="H611" s="113"/>
      <c r="I611" s="113"/>
      <c r="AC611" s="92"/>
      <c r="AD611" s="8"/>
      <c r="AE611" s="140"/>
      <c r="AF611" s="87"/>
      <c r="AG611" s="141"/>
      <c r="AH611" s="141"/>
      <c r="AI611" s="87"/>
      <c r="AJ611" s="142"/>
      <c r="AK611" s="141"/>
      <c r="AL611" s="141"/>
      <c r="AM611" s="142"/>
      <c r="AN611" s="141"/>
      <c r="AO611" s="141"/>
      <c r="AP611" s="143"/>
    </row>
    <row r="612" customFormat="false" ht="12.75" hidden="false" customHeight="false" outlineLevel="0" collapsed="false">
      <c r="A612" s="112"/>
      <c r="H612" s="113"/>
      <c r="I612" s="113"/>
      <c r="AC612" s="92"/>
      <c r="AD612" s="8"/>
      <c r="AE612" s="140"/>
      <c r="AF612" s="87"/>
      <c r="AG612" s="141"/>
      <c r="AH612" s="141"/>
      <c r="AI612" s="87"/>
      <c r="AJ612" s="142"/>
      <c r="AK612" s="141"/>
      <c r="AL612" s="141"/>
      <c r="AM612" s="142"/>
      <c r="AN612" s="141"/>
      <c r="AO612" s="141"/>
      <c r="AP612" s="143"/>
    </row>
    <row r="613" customFormat="false" ht="12.75" hidden="false" customHeight="false" outlineLevel="0" collapsed="false">
      <c r="A613" s="112"/>
      <c r="H613" s="113"/>
      <c r="I613" s="113"/>
      <c r="AE613" s="87"/>
      <c r="AF613" s="87"/>
      <c r="AG613" s="141"/>
      <c r="AH613" s="141"/>
      <c r="AI613" s="87"/>
      <c r="AJ613" s="142"/>
      <c r="AK613" s="141"/>
      <c r="AL613" s="141"/>
      <c r="AM613" s="142"/>
      <c r="AN613" s="141"/>
      <c r="AO613" s="141"/>
      <c r="AP613" s="143"/>
    </row>
    <row r="614" customFormat="false" ht="12.75" hidden="false" customHeight="false" outlineLevel="0" collapsed="false">
      <c r="A614" s="112"/>
      <c r="H614" s="113"/>
      <c r="I614" s="113"/>
      <c r="AE614" s="87"/>
      <c r="AF614" s="87"/>
      <c r="AG614" s="141"/>
      <c r="AH614" s="141"/>
      <c r="AI614" s="87"/>
      <c r="AJ614" s="142"/>
      <c r="AK614" s="141"/>
      <c r="AL614" s="141"/>
      <c r="AM614" s="142"/>
      <c r="AN614" s="141"/>
      <c r="AO614" s="141"/>
      <c r="AP614" s="143"/>
    </row>
    <row r="615" customFormat="false" ht="12.75" hidden="false" customHeight="false" outlineLevel="0" collapsed="false">
      <c r="A615" s="112"/>
      <c r="H615" s="113"/>
      <c r="I615" s="113"/>
      <c r="AE615" s="87"/>
      <c r="AF615" s="87"/>
      <c r="AG615" s="141"/>
      <c r="AH615" s="141"/>
      <c r="AI615" s="87"/>
      <c r="AJ615" s="142"/>
      <c r="AK615" s="141"/>
      <c r="AL615" s="141"/>
      <c r="AM615" s="142"/>
      <c r="AN615" s="141"/>
      <c r="AO615" s="141"/>
      <c r="AP615" s="143"/>
    </row>
    <row r="616" customFormat="false" ht="12.75" hidden="false" customHeight="false" outlineLevel="0" collapsed="false">
      <c r="A616" s="112"/>
      <c r="H616" s="113"/>
      <c r="I616" s="113"/>
      <c r="AE616" s="87"/>
      <c r="AF616" s="87"/>
      <c r="AG616" s="87"/>
      <c r="AH616" s="87"/>
      <c r="AI616" s="87"/>
      <c r="AJ616" s="142"/>
      <c r="AK616" s="141"/>
      <c r="AL616" s="141"/>
      <c r="AM616" s="142"/>
      <c r="AN616" s="141"/>
      <c r="AO616" s="141"/>
      <c r="AP616" s="143"/>
    </row>
    <row r="617" customFormat="false" ht="12.75" hidden="false" customHeight="false" outlineLevel="0" collapsed="false">
      <c r="A617" s="112"/>
      <c r="H617" s="113"/>
      <c r="I617" s="113"/>
      <c r="AE617" s="87"/>
      <c r="AF617" s="87"/>
      <c r="AG617" s="87"/>
      <c r="AH617" s="87"/>
      <c r="AI617" s="87"/>
      <c r="AJ617" s="142"/>
      <c r="AK617" s="141"/>
      <c r="AL617" s="141"/>
      <c r="AM617" s="142"/>
      <c r="AN617" s="141"/>
      <c r="AO617" s="141"/>
      <c r="AP617" s="143"/>
    </row>
    <row r="618" customFormat="false" ht="12.75" hidden="false" customHeight="false" outlineLevel="0" collapsed="false">
      <c r="A618" s="112"/>
      <c r="H618" s="113"/>
      <c r="I618" s="113"/>
      <c r="AE618" s="87"/>
      <c r="AF618" s="87"/>
      <c r="AG618" s="87"/>
      <c r="AH618" s="87"/>
      <c r="AI618" s="87"/>
      <c r="AJ618" s="142"/>
      <c r="AK618" s="141"/>
      <c r="AL618" s="141"/>
      <c r="AM618" s="142"/>
      <c r="AN618" s="141"/>
      <c r="AO618" s="141"/>
      <c r="AP618" s="143"/>
    </row>
    <row r="619" customFormat="false" ht="12.75" hidden="false" customHeight="false" outlineLevel="0" collapsed="false">
      <c r="A619" s="112"/>
      <c r="H619" s="113"/>
      <c r="I619" s="113"/>
      <c r="AE619" s="87"/>
      <c r="AF619" s="87"/>
      <c r="AG619" s="87"/>
      <c r="AH619" s="87"/>
      <c r="AI619" s="87"/>
      <c r="AJ619" s="142"/>
      <c r="AK619" s="141"/>
      <c r="AL619" s="141"/>
      <c r="AM619" s="142"/>
      <c r="AN619" s="141"/>
      <c r="AO619" s="141"/>
      <c r="AP619" s="143"/>
    </row>
    <row r="620" customFormat="false" ht="12.75" hidden="false" customHeight="false" outlineLevel="0" collapsed="false">
      <c r="A620" s="112"/>
      <c r="H620" s="113"/>
      <c r="I620" s="113"/>
      <c r="AE620" s="87"/>
      <c r="AF620" s="87"/>
      <c r="AG620" s="87"/>
      <c r="AH620" s="87"/>
      <c r="AI620" s="87"/>
      <c r="AJ620" s="142"/>
      <c r="AK620" s="141"/>
      <c r="AL620" s="141"/>
      <c r="AM620" s="142"/>
      <c r="AN620" s="141"/>
      <c r="AO620" s="141"/>
      <c r="AP620" s="143"/>
    </row>
    <row r="621" customFormat="false" ht="12.75" hidden="false" customHeight="false" outlineLevel="0" collapsed="false">
      <c r="A621" s="112"/>
      <c r="H621" s="113"/>
      <c r="I621" s="113"/>
      <c r="AE621" s="87"/>
      <c r="AF621" s="87"/>
      <c r="AG621" s="87"/>
      <c r="AH621" s="87"/>
      <c r="AI621" s="87"/>
      <c r="AJ621" s="142"/>
      <c r="AK621" s="141"/>
      <c r="AL621" s="141"/>
      <c r="AM621" s="142"/>
      <c r="AN621" s="141"/>
      <c r="AO621" s="141"/>
      <c r="AP621" s="143"/>
    </row>
    <row r="622" customFormat="false" ht="12.75" hidden="false" customHeight="false" outlineLevel="0" collapsed="false">
      <c r="A622" s="112"/>
      <c r="H622" s="113"/>
      <c r="I622" s="113"/>
      <c r="AE622" s="87"/>
      <c r="AF622" s="87"/>
      <c r="AG622" s="87"/>
      <c r="AH622" s="87"/>
      <c r="AI622" s="87"/>
      <c r="AJ622" s="142"/>
      <c r="AK622" s="141"/>
      <c r="AL622" s="141"/>
      <c r="AM622" s="142"/>
      <c r="AN622" s="141"/>
      <c r="AO622" s="141"/>
      <c r="AP622" s="143"/>
    </row>
    <row r="623" customFormat="false" ht="12.75" hidden="false" customHeight="false" outlineLevel="0" collapsed="false">
      <c r="A623" s="112"/>
      <c r="H623" s="113"/>
      <c r="I623" s="113"/>
      <c r="AE623" s="87"/>
      <c r="AF623" s="87"/>
      <c r="AG623" s="87"/>
      <c r="AH623" s="87"/>
      <c r="AI623" s="87"/>
      <c r="AJ623" s="142"/>
      <c r="AK623" s="141"/>
      <c r="AL623" s="141"/>
      <c r="AM623" s="142"/>
      <c r="AN623" s="141"/>
      <c r="AO623" s="141"/>
      <c r="AP623" s="143"/>
    </row>
    <row r="624" customFormat="false" ht="12.75" hidden="false" customHeight="false" outlineLevel="0" collapsed="false">
      <c r="A624" s="112"/>
      <c r="H624" s="113"/>
      <c r="I624" s="113"/>
      <c r="AE624" s="87"/>
      <c r="AF624" s="87"/>
      <c r="AG624" s="87"/>
      <c r="AH624" s="87"/>
      <c r="AI624" s="87"/>
      <c r="AJ624" s="142"/>
      <c r="AK624" s="141"/>
      <c r="AL624" s="141"/>
      <c r="AM624" s="142"/>
      <c r="AN624" s="141"/>
      <c r="AO624" s="141"/>
      <c r="AP624" s="143"/>
    </row>
    <row r="625" customFormat="false" ht="12.75" hidden="false" customHeight="false" outlineLevel="0" collapsed="false">
      <c r="A625" s="112"/>
      <c r="H625" s="113"/>
      <c r="I625" s="113"/>
      <c r="AE625" s="87"/>
      <c r="AF625" s="87"/>
      <c r="AG625" s="87"/>
      <c r="AH625" s="87"/>
      <c r="AI625" s="87"/>
      <c r="AJ625" s="142"/>
      <c r="AK625" s="141"/>
      <c r="AL625" s="141"/>
      <c r="AM625" s="142"/>
      <c r="AN625" s="141"/>
      <c r="AO625" s="141"/>
      <c r="AP625" s="143"/>
    </row>
    <row r="626" customFormat="false" ht="12.75" hidden="false" customHeight="false" outlineLevel="0" collapsed="false">
      <c r="A626" s="112"/>
      <c r="H626" s="113"/>
      <c r="I626" s="113"/>
      <c r="AE626" s="87"/>
      <c r="AF626" s="87"/>
      <c r="AG626" s="87"/>
      <c r="AH626" s="87"/>
      <c r="AI626" s="87"/>
      <c r="AJ626" s="142"/>
      <c r="AK626" s="141"/>
      <c r="AL626" s="141"/>
      <c r="AM626" s="142"/>
      <c r="AN626" s="141"/>
      <c r="AO626" s="141"/>
      <c r="AP626" s="143"/>
    </row>
    <row r="627" customFormat="false" ht="12.75" hidden="false" customHeight="false" outlineLevel="0" collapsed="false">
      <c r="A627" s="112"/>
      <c r="H627" s="113"/>
      <c r="I627" s="113"/>
      <c r="AE627" s="87"/>
      <c r="AF627" s="87"/>
      <c r="AG627" s="87"/>
      <c r="AH627" s="87"/>
      <c r="AI627" s="87"/>
      <c r="AJ627" s="142"/>
      <c r="AK627" s="141"/>
      <c r="AL627" s="141"/>
      <c r="AM627" s="142"/>
      <c r="AN627" s="141"/>
      <c r="AO627" s="141"/>
      <c r="AP627" s="143"/>
    </row>
    <row r="628" customFormat="false" ht="12.75" hidden="false" customHeight="false" outlineLevel="0" collapsed="false">
      <c r="A628" s="112"/>
      <c r="H628" s="113"/>
      <c r="I628" s="113"/>
      <c r="AE628" s="87"/>
      <c r="AF628" s="87"/>
      <c r="AG628" s="87"/>
      <c r="AH628" s="87"/>
      <c r="AI628" s="87"/>
      <c r="AJ628" s="142"/>
      <c r="AK628" s="141"/>
      <c r="AL628" s="141"/>
      <c r="AM628" s="142"/>
      <c r="AN628" s="141"/>
      <c r="AO628" s="141"/>
      <c r="AP628" s="143"/>
    </row>
    <row r="629" customFormat="false" ht="12.75" hidden="false" customHeight="false" outlineLevel="0" collapsed="false">
      <c r="A629" s="112"/>
      <c r="H629" s="113"/>
      <c r="I629" s="113"/>
      <c r="AE629" s="87"/>
      <c r="AF629" s="87"/>
      <c r="AG629" s="87"/>
      <c r="AH629" s="87"/>
      <c r="AI629" s="87"/>
      <c r="AJ629" s="142"/>
      <c r="AK629" s="141"/>
      <c r="AL629" s="141"/>
      <c r="AM629" s="142"/>
      <c r="AN629" s="141"/>
      <c r="AO629" s="141"/>
      <c r="AP629" s="143"/>
    </row>
    <row r="630" customFormat="false" ht="12.75" hidden="false" customHeight="false" outlineLevel="0" collapsed="false">
      <c r="A630" s="112"/>
      <c r="H630" s="113"/>
      <c r="I630" s="113"/>
      <c r="AE630" s="87"/>
      <c r="AF630" s="87"/>
      <c r="AG630" s="87"/>
      <c r="AH630" s="87"/>
      <c r="AI630" s="87"/>
      <c r="AJ630" s="142"/>
      <c r="AK630" s="141"/>
      <c r="AL630" s="141"/>
      <c r="AM630" s="142"/>
      <c r="AN630" s="141"/>
      <c r="AO630" s="141"/>
      <c r="AP630" s="143"/>
    </row>
    <row r="631" customFormat="false" ht="12.75" hidden="false" customHeight="false" outlineLevel="0" collapsed="false">
      <c r="A631" s="112"/>
      <c r="H631" s="113"/>
      <c r="I631" s="113"/>
      <c r="AE631" s="87"/>
      <c r="AF631" s="87"/>
      <c r="AG631" s="87"/>
      <c r="AH631" s="87"/>
      <c r="AI631" s="87"/>
      <c r="AJ631" s="142"/>
      <c r="AK631" s="141"/>
      <c r="AL631" s="141"/>
      <c r="AM631" s="142"/>
      <c r="AN631" s="141"/>
      <c r="AO631" s="141"/>
      <c r="AP631" s="143"/>
    </row>
    <row r="632" customFormat="false" ht="12.75" hidden="false" customHeight="false" outlineLevel="0" collapsed="false">
      <c r="A632" s="112"/>
      <c r="H632" s="113"/>
      <c r="I632" s="113"/>
      <c r="AE632" s="87"/>
      <c r="AF632" s="87"/>
      <c r="AG632" s="87"/>
      <c r="AH632" s="87"/>
      <c r="AI632" s="87"/>
      <c r="AJ632" s="142"/>
      <c r="AK632" s="141"/>
      <c r="AL632" s="141"/>
      <c r="AM632" s="142"/>
      <c r="AN632" s="141"/>
      <c r="AO632" s="141"/>
      <c r="AP632" s="143"/>
    </row>
    <row r="633" customFormat="false" ht="12.75" hidden="false" customHeight="false" outlineLevel="0" collapsed="false">
      <c r="A633" s="112"/>
      <c r="H633" s="113"/>
      <c r="I633" s="113"/>
      <c r="AE633" s="87"/>
      <c r="AF633" s="87"/>
      <c r="AG633" s="87"/>
      <c r="AH633" s="87"/>
      <c r="AI633" s="87"/>
      <c r="AJ633" s="142"/>
      <c r="AK633" s="141"/>
      <c r="AL633" s="141"/>
      <c r="AM633" s="142"/>
      <c r="AN633" s="141"/>
      <c r="AO633" s="141"/>
      <c r="AP633" s="143"/>
    </row>
    <row r="634" customFormat="false" ht="12.75" hidden="false" customHeight="false" outlineLevel="0" collapsed="false">
      <c r="A634" s="112"/>
      <c r="H634" s="113"/>
      <c r="I634" s="113"/>
      <c r="AE634" s="87"/>
      <c r="AF634" s="87"/>
      <c r="AG634" s="87"/>
      <c r="AH634" s="87"/>
      <c r="AI634" s="87"/>
      <c r="AJ634" s="142"/>
      <c r="AK634" s="141"/>
      <c r="AL634" s="141"/>
      <c r="AM634" s="142"/>
      <c r="AN634" s="141"/>
      <c r="AO634" s="141"/>
      <c r="AP634" s="143"/>
    </row>
    <row r="635" customFormat="false" ht="12.75" hidden="false" customHeight="false" outlineLevel="0" collapsed="false">
      <c r="A635" s="112"/>
      <c r="H635" s="113"/>
      <c r="I635" s="113"/>
      <c r="AE635" s="87"/>
      <c r="AF635" s="87"/>
      <c r="AG635" s="87"/>
      <c r="AH635" s="87"/>
      <c r="AI635" s="87"/>
      <c r="AJ635" s="142"/>
      <c r="AK635" s="141"/>
      <c r="AL635" s="141"/>
      <c r="AM635" s="142"/>
      <c r="AN635" s="141"/>
      <c r="AO635" s="141"/>
      <c r="AP635" s="143"/>
    </row>
    <row r="636" customFormat="false" ht="12.75" hidden="false" customHeight="false" outlineLevel="0" collapsed="false">
      <c r="A636" s="112"/>
      <c r="H636" s="113"/>
      <c r="I636" s="113"/>
      <c r="AE636" s="87"/>
      <c r="AF636" s="87"/>
      <c r="AG636" s="87"/>
      <c r="AH636" s="87"/>
      <c r="AI636" s="87"/>
      <c r="AJ636" s="142"/>
      <c r="AK636" s="141"/>
      <c r="AL636" s="141"/>
      <c r="AM636" s="142"/>
      <c r="AN636" s="141"/>
      <c r="AO636" s="141"/>
      <c r="AP636" s="143"/>
    </row>
    <row r="637" customFormat="false" ht="12.75" hidden="false" customHeight="false" outlineLevel="0" collapsed="false">
      <c r="A637" s="112"/>
      <c r="H637" s="113"/>
      <c r="I637" s="113"/>
      <c r="AE637" s="87"/>
      <c r="AF637" s="87"/>
      <c r="AG637" s="87"/>
      <c r="AH637" s="87"/>
      <c r="AI637" s="87"/>
      <c r="AJ637" s="142"/>
      <c r="AK637" s="141"/>
      <c r="AL637" s="141"/>
      <c r="AM637" s="142"/>
      <c r="AN637" s="141"/>
      <c r="AO637" s="141"/>
      <c r="AP637" s="143"/>
    </row>
    <row r="638" customFormat="false" ht="12.75" hidden="false" customHeight="false" outlineLevel="0" collapsed="false">
      <c r="A638" s="112"/>
      <c r="H638" s="113"/>
      <c r="I638" s="113"/>
      <c r="AE638" s="87"/>
      <c r="AF638" s="87"/>
      <c r="AG638" s="87"/>
      <c r="AH638" s="87"/>
      <c r="AI638" s="87"/>
      <c r="AJ638" s="142"/>
      <c r="AK638" s="141"/>
      <c r="AL638" s="141"/>
      <c r="AM638" s="142"/>
      <c r="AN638" s="141"/>
      <c r="AO638" s="141"/>
      <c r="AP638" s="143"/>
    </row>
    <row r="639" customFormat="false" ht="12.75" hidden="false" customHeight="false" outlineLevel="0" collapsed="false">
      <c r="A639" s="112"/>
      <c r="H639" s="113"/>
      <c r="I639" s="113"/>
      <c r="AE639" s="87"/>
      <c r="AF639" s="87"/>
      <c r="AG639" s="87"/>
      <c r="AH639" s="87"/>
      <c r="AI639" s="87"/>
      <c r="AJ639" s="142"/>
      <c r="AK639" s="141"/>
      <c r="AL639" s="141"/>
      <c r="AM639" s="142"/>
      <c r="AN639" s="141"/>
      <c r="AO639" s="141"/>
      <c r="AP639" s="143"/>
    </row>
    <row r="640" customFormat="false" ht="12.75" hidden="false" customHeight="false" outlineLevel="0" collapsed="false">
      <c r="A640" s="112"/>
      <c r="H640" s="113"/>
      <c r="I640" s="113"/>
      <c r="AE640" s="87"/>
      <c r="AF640" s="87"/>
      <c r="AG640" s="87"/>
      <c r="AH640" s="87"/>
      <c r="AI640" s="87"/>
      <c r="AJ640" s="142"/>
      <c r="AK640" s="141"/>
      <c r="AL640" s="141"/>
      <c r="AM640" s="142"/>
      <c r="AN640" s="141"/>
      <c r="AO640" s="141"/>
      <c r="AP640" s="143"/>
    </row>
    <row r="641" customFormat="false" ht="12.75" hidden="false" customHeight="false" outlineLevel="0" collapsed="false">
      <c r="A641" s="112"/>
      <c r="H641" s="113"/>
      <c r="I641" s="113"/>
      <c r="AE641" s="87"/>
      <c r="AF641" s="87"/>
      <c r="AG641" s="87"/>
      <c r="AH641" s="87"/>
      <c r="AI641" s="87"/>
      <c r="AJ641" s="142"/>
      <c r="AK641" s="141"/>
      <c r="AL641" s="141"/>
      <c r="AM641" s="142"/>
      <c r="AN641" s="141"/>
      <c r="AO641" s="141"/>
      <c r="AP641" s="143"/>
    </row>
    <row r="642" customFormat="false" ht="12.75" hidden="false" customHeight="false" outlineLevel="0" collapsed="false">
      <c r="A642" s="112"/>
      <c r="H642" s="113"/>
      <c r="I642" s="113"/>
      <c r="AE642" s="87"/>
      <c r="AF642" s="87"/>
      <c r="AG642" s="87"/>
      <c r="AH642" s="87"/>
      <c r="AI642" s="87"/>
      <c r="AJ642" s="142"/>
      <c r="AK642" s="141"/>
      <c r="AL642" s="141"/>
      <c r="AM642" s="142"/>
      <c r="AN642" s="141"/>
      <c r="AO642" s="141"/>
      <c r="AP642" s="143"/>
    </row>
    <row r="643" customFormat="false" ht="12.75" hidden="false" customHeight="false" outlineLevel="0" collapsed="false">
      <c r="A643" s="112"/>
      <c r="H643" s="113"/>
      <c r="I643" s="113"/>
      <c r="AE643" s="87"/>
      <c r="AF643" s="87"/>
      <c r="AG643" s="87"/>
      <c r="AH643" s="87"/>
      <c r="AI643" s="87"/>
      <c r="AJ643" s="142"/>
      <c r="AK643" s="141"/>
      <c r="AL643" s="141"/>
      <c r="AM643" s="142"/>
      <c r="AN643" s="141"/>
      <c r="AO643" s="141"/>
      <c r="AP643" s="143"/>
    </row>
    <row r="644" customFormat="false" ht="12.75" hidden="false" customHeight="false" outlineLevel="0" collapsed="false">
      <c r="A644" s="112"/>
      <c r="H644" s="113"/>
      <c r="I644" s="113"/>
      <c r="AE644" s="87"/>
      <c r="AF644" s="87"/>
      <c r="AG644" s="87"/>
      <c r="AH644" s="87"/>
      <c r="AI644" s="87"/>
      <c r="AJ644" s="142"/>
      <c r="AK644" s="141"/>
      <c r="AL644" s="141"/>
      <c r="AM644" s="142"/>
      <c r="AN644" s="141"/>
      <c r="AO644" s="141"/>
      <c r="AP644" s="143"/>
    </row>
    <row r="645" customFormat="false" ht="12.75" hidden="false" customHeight="false" outlineLevel="0" collapsed="false">
      <c r="A645" s="112"/>
      <c r="H645" s="113"/>
      <c r="I645" s="113"/>
      <c r="AE645" s="87"/>
      <c r="AF645" s="87"/>
      <c r="AG645" s="87"/>
      <c r="AH645" s="87"/>
      <c r="AI645" s="87"/>
      <c r="AJ645" s="142"/>
      <c r="AK645" s="141"/>
      <c r="AL645" s="141"/>
      <c r="AM645" s="142"/>
      <c r="AN645" s="141"/>
      <c r="AO645" s="141"/>
      <c r="AP645" s="143"/>
    </row>
    <row r="646" customFormat="false" ht="12.75" hidden="false" customHeight="false" outlineLevel="0" collapsed="false">
      <c r="A646" s="112"/>
      <c r="H646" s="113"/>
      <c r="I646" s="113"/>
      <c r="AE646" s="87"/>
      <c r="AF646" s="87"/>
      <c r="AG646" s="87"/>
      <c r="AH646" s="87"/>
      <c r="AI646" s="87"/>
      <c r="AJ646" s="142"/>
      <c r="AK646" s="141"/>
      <c r="AL646" s="141"/>
      <c r="AM646" s="142"/>
      <c r="AN646" s="141"/>
      <c r="AO646" s="141"/>
      <c r="AP646" s="143"/>
    </row>
    <row r="647" customFormat="false" ht="12.75" hidden="false" customHeight="false" outlineLevel="0" collapsed="false">
      <c r="A647" s="112"/>
      <c r="H647" s="113"/>
      <c r="I647" s="113"/>
      <c r="AE647" s="87"/>
      <c r="AF647" s="87"/>
      <c r="AG647" s="87"/>
      <c r="AH647" s="87"/>
      <c r="AI647" s="87"/>
      <c r="AJ647" s="142"/>
      <c r="AK647" s="141"/>
      <c r="AL647" s="141"/>
      <c r="AM647" s="142"/>
      <c r="AN647" s="141"/>
      <c r="AO647" s="141"/>
      <c r="AP647" s="143"/>
    </row>
    <row r="648" customFormat="false" ht="12.75" hidden="false" customHeight="false" outlineLevel="0" collapsed="false">
      <c r="A648" s="112"/>
      <c r="H648" s="113"/>
      <c r="I648" s="113"/>
      <c r="AE648" s="87"/>
      <c r="AF648" s="87"/>
      <c r="AG648" s="87"/>
      <c r="AH648" s="87"/>
      <c r="AI648" s="87"/>
      <c r="AJ648" s="142"/>
      <c r="AK648" s="141"/>
      <c r="AL648" s="141"/>
      <c r="AM648" s="142"/>
      <c r="AN648" s="141"/>
      <c r="AO648" s="141"/>
      <c r="AP648" s="143"/>
    </row>
    <row r="649" customFormat="false" ht="12.75" hidden="false" customHeight="false" outlineLevel="0" collapsed="false">
      <c r="A649" s="112"/>
      <c r="H649" s="113"/>
      <c r="I649" s="113"/>
      <c r="AE649" s="87"/>
      <c r="AF649" s="87"/>
      <c r="AG649" s="87"/>
      <c r="AH649" s="87"/>
      <c r="AI649" s="87"/>
      <c r="AJ649" s="142"/>
      <c r="AK649" s="141"/>
      <c r="AL649" s="141"/>
      <c r="AM649" s="142"/>
      <c r="AN649" s="141"/>
      <c r="AO649" s="141"/>
      <c r="AP649" s="143"/>
    </row>
    <row r="650" customFormat="false" ht="12.75" hidden="false" customHeight="false" outlineLevel="0" collapsed="false">
      <c r="A650" s="112"/>
      <c r="H650" s="113"/>
      <c r="I650" s="113"/>
      <c r="AE650" s="87"/>
      <c r="AF650" s="87"/>
      <c r="AG650" s="87"/>
      <c r="AH650" s="87"/>
      <c r="AI650" s="87"/>
      <c r="AJ650" s="142"/>
      <c r="AK650" s="141"/>
      <c r="AL650" s="141"/>
      <c r="AM650" s="142"/>
      <c r="AN650" s="141"/>
      <c r="AO650" s="141"/>
      <c r="AP650" s="143"/>
    </row>
    <row r="651" customFormat="false" ht="12.75" hidden="false" customHeight="false" outlineLevel="0" collapsed="false">
      <c r="A651" s="112"/>
      <c r="H651" s="113"/>
      <c r="I651" s="113"/>
      <c r="AE651" s="87"/>
      <c r="AF651" s="87"/>
      <c r="AG651" s="87"/>
      <c r="AH651" s="87"/>
      <c r="AI651" s="87"/>
      <c r="AJ651" s="142"/>
      <c r="AK651" s="141"/>
      <c r="AL651" s="141"/>
      <c r="AM651" s="142"/>
      <c r="AN651" s="141"/>
      <c r="AO651" s="141"/>
      <c r="AP651" s="143"/>
    </row>
    <row r="652" customFormat="false" ht="12.75" hidden="false" customHeight="false" outlineLevel="0" collapsed="false">
      <c r="A652" s="112"/>
      <c r="H652" s="113"/>
      <c r="I652" s="113"/>
      <c r="AE652" s="87"/>
      <c r="AF652" s="87"/>
      <c r="AG652" s="87"/>
      <c r="AH652" s="87"/>
      <c r="AI652" s="87"/>
      <c r="AJ652" s="142"/>
      <c r="AK652" s="141"/>
      <c r="AL652" s="141"/>
      <c r="AM652" s="142"/>
      <c r="AN652" s="141"/>
      <c r="AO652" s="141"/>
      <c r="AP652" s="143"/>
    </row>
    <row r="653" customFormat="false" ht="12.75" hidden="false" customHeight="false" outlineLevel="0" collapsed="false">
      <c r="A653" s="112"/>
      <c r="H653" s="113"/>
      <c r="I653" s="113"/>
      <c r="AE653" s="87"/>
      <c r="AF653" s="87"/>
      <c r="AG653" s="87"/>
      <c r="AH653" s="87"/>
      <c r="AI653" s="87"/>
      <c r="AJ653" s="142"/>
      <c r="AK653" s="141"/>
      <c r="AL653" s="141"/>
      <c r="AM653" s="142"/>
      <c r="AN653" s="141"/>
      <c r="AO653" s="141"/>
      <c r="AP653" s="143"/>
    </row>
    <row r="654" customFormat="false" ht="12.75" hidden="false" customHeight="false" outlineLevel="0" collapsed="false">
      <c r="A654" s="112"/>
      <c r="H654" s="113"/>
      <c r="I654" s="113"/>
      <c r="AE654" s="87"/>
      <c r="AF654" s="87"/>
      <c r="AG654" s="87"/>
      <c r="AH654" s="87"/>
      <c r="AI654" s="87"/>
      <c r="AJ654" s="142"/>
      <c r="AK654" s="141"/>
      <c r="AL654" s="141"/>
      <c r="AM654" s="142"/>
      <c r="AN654" s="141"/>
      <c r="AO654" s="141"/>
      <c r="AP654" s="143"/>
    </row>
    <row r="655" customFormat="false" ht="12.75" hidden="false" customHeight="false" outlineLevel="0" collapsed="false">
      <c r="A655" s="112"/>
      <c r="H655" s="113"/>
      <c r="I655" s="113"/>
      <c r="AE655" s="87"/>
      <c r="AF655" s="87"/>
      <c r="AG655" s="87"/>
      <c r="AH655" s="87"/>
      <c r="AI655" s="87"/>
      <c r="AJ655" s="142"/>
      <c r="AK655" s="141"/>
      <c r="AL655" s="141"/>
      <c r="AM655" s="142"/>
      <c r="AN655" s="141"/>
      <c r="AO655" s="141"/>
      <c r="AP655" s="143"/>
    </row>
    <row r="656" customFormat="false" ht="12.75" hidden="false" customHeight="false" outlineLevel="0" collapsed="false">
      <c r="A656" s="112"/>
      <c r="H656" s="113"/>
      <c r="I656" s="113"/>
      <c r="AE656" s="87"/>
      <c r="AF656" s="87"/>
      <c r="AG656" s="87"/>
      <c r="AH656" s="87"/>
      <c r="AI656" s="87"/>
      <c r="AJ656" s="142"/>
      <c r="AK656" s="141"/>
      <c r="AL656" s="141"/>
      <c r="AM656" s="142"/>
      <c r="AN656" s="141"/>
      <c r="AO656" s="141"/>
      <c r="AP656" s="143"/>
    </row>
    <row r="657" customFormat="false" ht="12.75" hidden="false" customHeight="false" outlineLevel="0" collapsed="false">
      <c r="A657" s="112"/>
      <c r="H657" s="113"/>
      <c r="I657" s="113"/>
      <c r="AE657" s="87"/>
      <c r="AF657" s="87"/>
      <c r="AG657" s="87"/>
      <c r="AH657" s="87"/>
      <c r="AI657" s="87"/>
      <c r="AJ657" s="142"/>
      <c r="AK657" s="141"/>
      <c r="AL657" s="141"/>
      <c r="AM657" s="142"/>
      <c r="AN657" s="141"/>
      <c r="AO657" s="141"/>
      <c r="AP657" s="143"/>
    </row>
    <row r="658" customFormat="false" ht="12.75" hidden="false" customHeight="false" outlineLevel="0" collapsed="false">
      <c r="A658" s="112"/>
      <c r="H658" s="113"/>
      <c r="I658" s="113"/>
      <c r="AE658" s="87"/>
      <c r="AF658" s="87"/>
      <c r="AG658" s="87"/>
      <c r="AH658" s="87"/>
      <c r="AI658" s="87"/>
      <c r="AJ658" s="142"/>
      <c r="AK658" s="141"/>
      <c r="AL658" s="141"/>
      <c r="AM658" s="142"/>
      <c r="AN658" s="141"/>
      <c r="AO658" s="141"/>
      <c r="AP658" s="143"/>
    </row>
    <row r="659" customFormat="false" ht="12.75" hidden="false" customHeight="false" outlineLevel="0" collapsed="false">
      <c r="A659" s="112"/>
      <c r="H659" s="113"/>
      <c r="I659" s="113"/>
      <c r="AE659" s="87"/>
      <c r="AF659" s="87"/>
      <c r="AG659" s="87"/>
      <c r="AH659" s="87"/>
      <c r="AI659" s="87"/>
      <c r="AJ659" s="142"/>
      <c r="AK659" s="141"/>
      <c r="AL659" s="141"/>
      <c r="AM659" s="142"/>
      <c r="AN659" s="141"/>
      <c r="AO659" s="141"/>
      <c r="AP659" s="143"/>
    </row>
    <row r="660" customFormat="false" ht="12.75" hidden="false" customHeight="false" outlineLevel="0" collapsed="false">
      <c r="A660" s="112"/>
      <c r="H660" s="113"/>
      <c r="I660" s="113"/>
      <c r="AE660" s="87"/>
      <c r="AF660" s="87"/>
      <c r="AG660" s="87"/>
      <c r="AH660" s="87"/>
      <c r="AI660" s="87"/>
      <c r="AJ660" s="142"/>
      <c r="AK660" s="141"/>
      <c r="AL660" s="141"/>
      <c r="AM660" s="142"/>
      <c r="AN660" s="141"/>
      <c r="AO660" s="141"/>
      <c r="AP660" s="143"/>
    </row>
    <row r="661" customFormat="false" ht="12.75" hidden="false" customHeight="false" outlineLevel="0" collapsed="false">
      <c r="A661" s="112"/>
      <c r="H661" s="113"/>
      <c r="I661" s="113"/>
      <c r="AE661" s="87"/>
      <c r="AF661" s="87"/>
      <c r="AG661" s="87"/>
      <c r="AH661" s="87"/>
      <c r="AI661" s="87"/>
      <c r="AJ661" s="142"/>
      <c r="AK661" s="141"/>
      <c r="AL661" s="141"/>
      <c r="AM661" s="142"/>
      <c r="AN661" s="141"/>
      <c r="AO661" s="141"/>
      <c r="AP661" s="143"/>
    </row>
    <row r="662" customFormat="false" ht="12.75" hidden="false" customHeight="false" outlineLevel="0" collapsed="false">
      <c r="A662" s="112"/>
      <c r="H662" s="113"/>
      <c r="I662" s="113"/>
      <c r="AE662" s="87"/>
      <c r="AF662" s="87"/>
      <c r="AG662" s="87"/>
      <c r="AH662" s="87"/>
      <c r="AI662" s="87"/>
      <c r="AJ662" s="142"/>
      <c r="AK662" s="141"/>
      <c r="AL662" s="141"/>
      <c r="AM662" s="142"/>
      <c r="AN662" s="141"/>
      <c r="AO662" s="141"/>
      <c r="AP662" s="143"/>
    </row>
    <row r="663" customFormat="false" ht="12.75" hidden="false" customHeight="false" outlineLevel="0" collapsed="false">
      <c r="A663" s="112"/>
      <c r="H663" s="113"/>
      <c r="I663" s="113"/>
      <c r="AE663" s="87"/>
      <c r="AF663" s="87"/>
      <c r="AG663" s="87"/>
      <c r="AH663" s="87"/>
      <c r="AI663" s="87"/>
      <c r="AJ663" s="142"/>
      <c r="AK663" s="141"/>
      <c r="AL663" s="141"/>
      <c r="AM663" s="142"/>
      <c r="AN663" s="141"/>
      <c r="AO663" s="141"/>
      <c r="AP663" s="143"/>
    </row>
    <row r="664" customFormat="false" ht="12.75" hidden="false" customHeight="false" outlineLevel="0" collapsed="false">
      <c r="A664" s="112"/>
      <c r="H664" s="113"/>
      <c r="I664" s="113"/>
      <c r="AE664" s="87"/>
      <c r="AF664" s="87"/>
      <c r="AG664" s="87"/>
      <c r="AH664" s="87"/>
      <c r="AI664" s="87"/>
      <c r="AJ664" s="142"/>
      <c r="AK664" s="141"/>
      <c r="AL664" s="141"/>
      <c r="AM664" s="142"/>
      <c r="AN664" s="141"/>
      <c r="AO664" s="141"/>
      <c r="AP664" s="143"/>
    </row>
    <row r="665" customFormat="false" ht="12.75" hidden="false" customHeight="false" outlineLevel="0" collapsed="false">
      <c r="A665" s="112"/>
      <c r="H665" s="113"/>
      <c r="I665" s="113"/>
      <c r="AE665" s="87"/>
      <c r="AF665" s="87"/>
      <c r="AG665" s="87"/>
      <c r="AH665" s="87"/>
      <c r="AI665" s="87"/>
      <c r="AJ665" s="142"/>
      <c r="AK665" s="141"/>
      <c r="AL665" s="141"/>
      <c r="AM665" s="142"/>
      <c r="AN665" s="141"/>
      <c r="AO665" s="141"/>
      <c r="AP665" s="143"/>
    </row>
    <row r="666" customFormat="false" ht="12.75" hidden="false" customHeight="false" outlineLevel="0" collapsed="false">
      <c r="A666" s="112"/>
      <c r="H666" s="113"/>
      <c r="I666" s="113"/>
      <c r="AE666" s="87"/>
      <c r="AF666" s="87"/>
      <c r="AG666" s="87"/>
      <c r="AH666" s="87"/>
      <c r="AI666" s="87"/>
      <c r="AJ666" s="142"/>
      <c r="AK666" s="141"/>
      <c r="AL666" s="141"/>
      <c r="AM666" s="142"/>
      <c r="AN666" s="141"/>
      <c r="AO666" s="141"/>
      <c r="AP666" s="143"/>
    </row>
    <row r="667" customFormat="false" ht="12.75" hidden="false" customHeight="false" outlineLevel="0" collapsed="false">
      <c r="A667" s="112"/>
      <c r="H667" s="113"/>
      <c r="I667" s="113"/>
      <c r="AP667" s="92"/>
    </row>
    <row r="668" customFormat="false" ht="12.75" hidden="false" customHeight="false" outlineLevel="0" collapsed="false">
      <c r="A668" s="112"/>
      <c r="H668" s="113"/>
      <c r="I668" s="113"/>
      <c r="AP668" s="92"/>
    </row>
    <row r="669" customFormat="false" ht="12.75" hidden="false" customHeight="false" outlineLevel="0" collapsed="false">
      <c r="A669" s="112"/>
      <c r="H669" s="113"/>
      <c r="I669" s="113"/>
      <c r="AP669" s="92"/>
    </row>
    <row r="670" customFormat="false" ht="12.75" hidden="false" customHeight="false" outlineLevel="0" collapsed="false">
      <c r="A670" s="112"/>
      <c r="H670" s="113"/>
      <c r="I670" s="113"/>
      <c r="AP670" s="92"/>
    </row>
    <row r="671" customFormat="false" ht="12.75" hidden="false" customHeight="false" outlineLevel="0" collapsed="false">
      <c r="A671" s="112"/>
      <c r="H671" s="113"/>
      <c r="I671" s="113"/>
      <c r="AP671" s="92"/>
    </row>
    <row r="672" customFormat="false" ht="12.75" hidden="false" customHeight="false" outlineLevel="0" collapsed="false">
      <c r="A672" s="112"/>
      <c r="H672" s="113"/>
      <c r="I672" s="113"/>
      <c r="AP672" s="92"/>
    </row>
    <row r="673" customFormat="false" ht="12.75" hidden="false" customHeight="false" outlineLevel="0" collapsed="false">
      <c r="A673" s="112"/>
      <c r="H673" s="113"/>
      <c r="I673" s="113"/>
      <c r="AP673" s="92"/>
    </row>
    <row r="674" customFormat="false" ht="12.75" hidden="false" customHeight="false" outlineLevel="0" collapsed="false">
      <c r="H674" s="113"/>
      <c r="I674" s="113"/>
      <c r="AP674" s="92"/>
    </row>
    <row r="675" customFormat="false" ht="12.75" hidden="false" customHeight="false" outlineLevel="0" collapsed="false">
      <c r="H675" s="113"/>
      <c r="I675" s="113"/>
      <c r="AP675" s="92"/>
    </row>
    <row r="676" customFormat="false" ht="12.75" hidden="false" customHeight="false" outlineLevel="0" collapsed="false">
      <c r="H676" s="113"/>
      <c r="I676" s="113"/>
      <c r="AP676" s="92"/>
    </row>
    <row r="677" customFormat="false" ht="12.75" hidden="false" customHeight="false" outlineLevel="0" collapsed="false">
      <c r="H677" s="113"/>
      <c r="I677" s="113"/>
      <c r="AP677" s="92"/>
    </row>
    <row r="678" customFormat="false" ht="12.75" hidden="false" customHeight="false" outlineLevel="0" collapsed="false">
      <c r="H678" s="113"/>
      <c r="I678" s="113"/>
      <c r="AP678" s="92"/>
    </row>
    <row r="679" customFormat="false" ht="12.75" hidden="false" customHeight="false" outlineLevel="0" collapsed="false">
      <c r="H679" s="113"/>
      <c r="I679" s="113"/>
      <c r="AP679" s="92"/>
    </row>
    <row r="680" customFormat="false" ht="12.75" hidden="false" customHeight="false" outlineLevel="0" collapsed="false">
      <c r="H680" s="113"/>
      <c r="I680" s="113"/>
      <c r="AP680" s="92"/>
    </row>
    <row r="681" customFormat="false" ht="12.75" hidden="false" customHeight="false" outlineLevel="0" collapsed="false">
      <c r="H681" s="113"/>
      <c r="I681" s="113"/>
      <c r="AP681" s="92"/>
    </row>
    <row r="682" customFormat="false" ht="12.75" hidden="false" customHeight="false" outlineLevel="0" collapsed="false">
      <c r="H682" s="113"/>
      <c r="I682" s="113"/>
    </row>
    <row r="683" customFormat="false" ht="12.75" hidden="false" customHeight="false" outlineLevel="0" collapsed="false">
      <c r="H683" s="113"/>
      <c r="I683" s="113"/>
    </row>
    <row r="684" customFormat="false" ht="12.75" hidden="false" customHeight="false" outlineLevel="0" collapsed="false">
      <c r="H684" s="113"/>
      <c r="I684" s="113"/>
    </row>
    <row r="685" customFormat="false" ht="12.75" hidden="false" customHeight="false" outlineLevel="0" collapsed="false">
      <c r="H685" s="113"/>
      <c r="I685" s="113"/>
    </row>
    <row r="686" customFormat="false" ht="12.75" hidden="false" customHeight="false" outlineLevel="0" collapsed="false">
      <c r="H686" s="113"/>
      <c r="I686" s="113"/>
    </row>
    <row r="687" customFormat="false" ht="12.75" hidden="false" customHeight="false" outlineLevel="0" collapsed="false">
      <c r="H687" s="113"/>
      <c r="I687" s="113"/>
    </row>
    <row r="688" customFormat="false" ht="12.75" hidden="false" customHeight="false" outlineLevel="0" collapsed="false">
      <c r="H688" s="113"/>
      <c r="I688" s="113"/>
    </row>
    <row r="689" customFormat="false" ht="12.75" hidden="false" customHeight="false" outlineLevel="0" collapsed="false">
      <c r="H689" s="113"/>
      <c r="I689" s="113"/>
    </row>
    <row r="690" customFormat="false" ht="12.75" hidden="false" customHeight="false" outlineLevel="0" collapsed="false">
      <c r="H690" s="113"/>
      <c r="I690" s="113"/>
    </row>
    <row r="691" customFormat="false" ht="12.75" hidden="false" customHeight="false" outlineLevel="0" collapsed="false">
      <c r="H691" s="113"/>
      <c r="I691" s="113"/>
    </row>
    <row r="692" customFormat="false" ht="12.75" hidden="false" customHeight="false" outlineLevel="0" collapsed="false">
      <c r="H692" s="113"/>
      <c r="I692" s="113"/>
    </row>
    <row r="693" customFormat="false" ht="12.75" hidden="false" customHeight="false" outlineLevel="0" collapsed="false">
      <c r="H693" s="113"/>
      <c r="I693" s="113"/>
    </row>
    <row r="694" customFormat="false" ht="12.75" hidden="false" customHeight="false" outlineLevel="0" collapsed="false">
      <c r="H694" s="113"/>
      <c r="I694" s="113"/>
    </row>
    <row r="695" customFormat="false" ht="12.75" hidden="false" customHeight="false" outlineLevel="0" collapsed="false">
      <c r="H695" s="113"/>
      <c r="I695" s="113"/>
    </row>
    <row r="696" customFormat="false" ht="12.75" hidden="false" customHeight="false" outlineLevel="0" collapsed="false">
      <c r="H696" s="113"/>
      <c r="I696" s="113"/>
    </row>
    <row r="697" customFormat="false" ht="12.75" hidden="false" customHeight="false" outlineLevel="0" collapsed="false">
      <c r="H697" s="113"/>
      <c r="I697" s="113"/>
    </row>
    <row r="698" customFormat="false" ht="12.75" hidden="false" customHeight="false" outlineLevel="0" collapsed="false">
      <c r="H698" s="113"/>
      <c r="I698" s="113"/>
    </row>
    <row r="699" customFormat="false" ht="12.75" hidden="false" customHeight="false" outlineLevel="0" collapsed="false">
      <c r="H699" s="113"/>
      <c r="I699" s="113"/>
    </row>
    <row r="700" customFormat="false" ht="12.75" hidden="false" customHeight="false" outlineLevel="0" collapsed="false">
      <c r="H700" s="113"/>
      <c r="I700" s="113"/>
    </row>
    <row r="701" customFormat="false" ht="12.75" hidden="false" customHeight="false" outlineLevel="0" collapsed="false">
      <c r="H701" s="113"/>
      <c r="I701" s="113"/>
    </row>
    <row r="702" customFormat="false" ht="12.75" hidden="false" customHeight="false" outlineLevel="0" collapsed="false">
      <c r="H702" s="113"/>
      <c r="I702" s="113"/>
    </row>
    <row r="703" customFormat="false" ht="12.75" hidden="false" customHeight="false" outlineLevel="0" collapsed="false">
      <c r="H703" s="113"/>
      <c r="I703" s="113"/>
    </row>
    <row r="704" customFormat="false" ht="12.75" hidden="false" customHeight="false" outlineLevel="0" collapsed="false">
      <c r="H704" s="113"/>
      <c r="I704" s="113"/>
    </row>
    <row r="705" customFormat="false" ht="12.75" hidden="false" customHeight="false" outlineLevel="0" collapsed="false">
      <c r="H705" s="113"/>
      <c r="I705" s="113"/>
    </row>
    <row r="706" customFormat="false" ht="12.75" hidden="false" customHeight="false" outlineLevel="0" collapsed="false">
      <c r="H706" s="113"/>
      <c r="I706" s="113"/>
    </row>
    <row r="707" customFormat="false" ht="12.75" hidden="false" customHeight="false" outlineLevel="0" collapsed="false">
      <c r="H707" s="113"/>
      <c r="I707" s="113"/>
    </row>
    <row r="708" customFormat="false" ht="12.75" hidden="false" customHeight="false" outlineLevel="0" collapsed="false">
      <c r="H708" s="113"/>
      <c r="I708" s="113"/>
    </row>
    <row r="709" customFormat="false" ht="12.75" hidden="false" customHeight="false" outlineLevel="0" collapsed="false">
      <c r="H709" s="113"/>
      <c r="I709" s="113"/>
    </row>
    <row r="710" customFormat="false" ht="12.75" hidden="false" customHeight="false" outlineLevel="0" collapsed="false">
      <c r="H710" s="113"/>
      <c r="I710" s="113"/>
    </row>
    <row r="711" customFormat="false" ht="12.75" hidden="false" customHeight="false" outlineLevel="0" collapsed="false">
      <c r="H711" s="113"/>
      <c r="I711" s="113"/>
    </row>
    <row r="712" customFormat="false" ht="12.75" hidden="false" customHeight="false" outlineLevel="0" collapsed="false">
      <c r="H712" s="113"/>
      <c r="I712" s="113"/>
    </row>
    <row r="713" customFormat="false" ht="12.75" hidden="false" customHeight="false" outlineLevel="0" collapsed="false">
      <c r="H713" s="113"/>
      <c r="I713" s="113"/>
    </row>
    <row r="714" customFormat="false" ht="12.75" hidden="false" customHeight="false" outlineLevel="0" collapsed="false">
      <c r="H714" s="113"/>
      <c r="I714" s="113"/>
    </row>
    <row r="715" customFormat="false" ht="12.75" hidden="false" customHeight="false" outlineLevel="0" collapsed="false">
      <c r="H715" s="113"/>
      <c r="I715" s="113"/>
    </row>
    <row r="716" customFormat="false" ht="12.75" hidden="false" customHeight="false" outlineLevel="0" collapsed="false">
      <c r="H716" s="113"/>
      <c r="I716" s="113"/>
    </row>
    <row r="717" customFormat="false" ht="12.75" hidden="false" customHeight="false" outlineLevel="0" collapsed="false">
      <c r="H717" s="113"/>
      <c r="I717" s="113"/>
    </row>
    <row r="718" customFormat="false" ht="12.75" hidden="false" customHeight="false" outlineLevel="0" collapsed="false">
      <c r="H718" s="113"/>
      <c r="I718" s="113"/>
    </row>
    <row r="719" customFormat="false" ht="12.75" hidden="false" customHeight="false" outlineLevel="0" collapsed="false">
      <c r="H719" s="113"/>
      <c r="I719" s="113"/>
    </row>
    <row r="720" customFormat="false" ht="12.75" hidden="false" customHeight="false" outlineLevel="0" collapsed="false">
      <c r="H720" s="113"/>
      <c r="I720" s="113"/>
    </row>
    <row r="721" customFormat="false" ht="12.75" hidden="false" customHeight="false" outlineLevel="0" collapsed="false">
      <c r="H721" s="113"/>
      <c r="I721" s="113"/>
    </row>
    <row r="722" customFormat="false" ht="12.75" hidden="false" customHeight="false" outlineLevel="0" collapsed="false">
      <c r="H722" s="113"/>
      <c r="I722" s="113"/>
    </row>
    <row r="723" customFormat="false" ht="12.75" hidden="false" customHeight="false" outlineLevel="0" collapsed="false">
      <c r="H723" s="113"/>
      <c r="I723" s="113"/>
    </row>
    <row r="724" customFormat="false" ht="12.75" hidden="false" customHeight="false" outlineLevel="0" collapsed="false">
      <c r="H724" s="113"/>
      <c r="I724" s="113"/>
    </row>
    <row r="725" customFormat="false" ht="12.75" hidden="false" customHeight="false" outlineLevel="0" collapsed="false">
      <c r="H725" s="113"/>
      <c r="I725" s="113"/>
    </row>
    <row r="726" customFormat="false" ht="12.75" hidden="false" customHeight="false" outlineLevel="0" collapsed="false">
      <c r="H726" s="113"/>
      <c r="I726" s="113"/>
    </row>
    <row r="727" customFormat="false" ht="12.75" hidden="false" customHeight="false" outlineLevel="0" collapsed="false">
      <c r="H727" s="113"/>
      <c r="I727" s="113"/>
    </row>
    <row r="728" customFormat="false" ht="12.75" hidden="false" customHeight="false" outlineLevel="0" collapsed="false">
      <c r="H728" s="113"/>
      <c r="I728" s="113"/>
    </row>
    <row r="729" customFormat="false" ht="12.75" hidden="false" customHeight="false" outlineLevel="0" collapsed="false">
      <c r="H729" s="113"/>
      <c r="I729" s="113"/>
    </row>
    <row r="730" customFormat="false" ht="12.75" hidden="false" customHeight="false" outlineLevel="0" collapsed="false">
      <c r="H730" s="113"/>
      <c r="I730" s="113"/>
    </row>
    <row r="731" customFormat="false" ht="12.75" hidden="false" customHeight="false" outlineLevel="0" collapsed="false">
      <c r="H731" s="113"/>
      <c r="I731" s="113"/>
    </row>
    <row r="732" customFormat="false" ht="12.75" hidden="false" customHeight="false" outlineLevel="0" collapsed="false">
      <c r="H732" s="113"/>
      <c r="I732" s="113"/>
    </row>
    <row r="733" customFormat="false" ht="12.75" hidden="false" customHeight="false" outlineLevel="0" collapsed="false">
      <c r="H733" s="113"/>
      <c r="I733" s="113"/>
    </row>
    <row r="734" customFormat="false" ht="12.75" hidden="false" customHeight="false" outlineLevel="0" collapsed="false">
      <c r="H734" s="113"/>
      <c r="I734" s="113"/>
    </row>
    <row r="735" customFormat="false" ht="12.75" hidden="false" customHeight="false" outlineLevel="0" collapsed="false">
      <c r="H735" s="113"/>
      <c r="I735" s="113"/>
    </row>
    <row r="736" customFormat="false" ht="12.75" hidden="false" customHeight="false" outlineLevel="0" collapsed="false">
      <c r="H736" s="113"/>
      <c r="I736" s="113"/>
    </row>
    <row r="737" customFormat="false" ht="12.75" hidden="false" customHeight="false" outlineLevel="0" collapsed="false">
      <c r="H737" s="113"/>
      <c r="I737" s="113"/>
    </row>
    <row r="738" customFormat="false" ht="12.75" hidden="false" customHeight="false" outlineLevel="0" collapsed="false">
      <c r="H738" s="113"/>
      <c r="I738" s="113"/>
    </row>
    <row r="739" customFormat="false" ht="12.75" hidden="false" customHeight="false" outlineLevel="0" collapsed="false">
      <c r="H739" s="113"/>
      <c r="I739" s="113"/>
    </row>
    <row r="740" customFormat="false" ht="12.75" hidden="false" customHeight="false" outlineLevel="0" collapsed="false">
      <c r="H740" s="113"/>
      <c r="I740" s="113"/>
    </row>
    <row r="741" customFormat="false" ht="12.75" hidden="false" customHeight="false" outlineLevel="0" collapsed="false">
      <c r="H741" s="113"/>
      <c r="I741" s="113"/>
    </row>
    <row r="742" customFormat="false" ht="12.75" hidden="false" customHeight="false" outlineLevel="0" collapsed="false">
      <c r="H742" s="113"/>
      <c r="I742" s="113"/>
    </row>
    <row r="743" customFormat="false" ht="12.75" hidden="false" customHeight="false" outlineLevel="0" collapsed="false">
      <c r="H743" s="113"/>
      <c r="I743" s="113"/>
    </row>
    <row r="744" customFormat="false" ht="12.75" hidden="false" customHeight="false" outlineLevel="0" collapsed="false">
      <c r="H744" s="113"/>
      <c r="I744" s="113"/>
    </row>
    <row r="745" customFormat="false" ht="12.75" hidden="false" customHeight="false" outlineLevel="0" collapsed="false">
      <c r="H745" s="113"/>
      <c r="I745" s="113"/>
    </row>
    <row r="746" customFormat="false" ht="12.75" hidden="false" customHeight="false" outlineLevel="0" collapsed="false">
      <c r="H746" s="113"/>
      <c r="I746" s="113"/>
    </row>
    <row r="747" customFormat="false" ht="12.75" hidden="false" customHeight="false" outlineLevel="0" collapsed="false">
      <c r="H747" s="113"/>
      <c r="I747" s="113"/>
    </row>
    <row r="748" customFormat="false" ht="12.75" hidden="false" customHeight="false" outlineLevel="0" collapsed="false">
      <c r="H748" s="113"/>
      <c r="I748" s="113"/>
    </row>
    <row r="749" customFormat="false" ht="12.75" hidden="false" customHeight="false" outlineLevel="0" collapsed="false">
      <c r="H749" s="113"/>
      <c r="I749" s="113"/>
    </row>
    <row r="750" customFormat="false" ht="12.75" hidden="false" customHeight="false" outlineLevel="0" collapsed="false">
      <c r="H750" s="113"/>
      <c r="I750" s="113"/>
    </row>
    <row r="751" customFormat="false" ht="12.75" hidden="false" customHeight="false" outlineLevel="0" collapsed="false">
      <c r="H751" s="113"/>
      <c r="I751" s="113"/>
    </row>
    <row r="752" customFormat="false" ht="12.75" hidden="false" customHeight="false" outlineLevel="0" collapsed="false">
      <c r="H752" s="113"/>
      <c r="I752" s="113"/>
    </row>
    <row r="753" customFormat="false" ht="12.75" hidden="false" customHeight="false" outlineLevel="0" collapsed="false">
      <c r="H753" s="113"/>
      <c r="I753" s="113"/>
    </row>
    <row r="754" customFormat="false" ht="12.75" hidden="false" customHeight="false" outlineLevel="0" collapsed="false">
      <c r="H754" s="113"/>
      <c r="I754" s="113"/>
    </row>
    <row r="755" customFormat="false" ht="12.75" hidden="false" customHeight="false" outlineLevel="0" collapsed="false">
      <c r="H755" s="113"/>
      <c r="I755" s="113"/>
    </row>
    <row r="756" customFormat="false" ht="12.75" hidden="false" customHeight="false" outlineLevel="0" collapsed="false">
      <c r="H756" s="113"/>
      <c r="I756" s="113"/>
    </row>
    <row r="757" customFormat="false" ht="12.75" hidden="false" customHeight="false" outlineLevel="0" collapsed="false">
      <c r="H757" s="113"/>
      <c r="I757" s="113"/>
    </row>
    <row r="758" customFormat="false" ht="12.75" hidden="false" customHeight="false" outlineLevel="0" collapsed="false">
      <c r="H758" s="113"/>
      <c r="I758" s="113"/>
    </row>
    <row r="759" customFormat="false" ht="12.75" hidden="false" customHeight="false" outlineLevel="0" collapsed="false">
      <c r="H759" s="113"/>
      <c r="I759" s="113"/>
    </row>
    <row r="760" customFormat="false" ht="12.75" hidden="false" customHeight="false" outlineLevel="0" collapsed="false">
      <c r="H760" s="113"/>
      <c r="I760" s="113"/>
    </row>
    <row r="761" customFormat="false" ht="12.75" hidden="false" customHeight="false" outlineLevel="0" collapsed="false">
      <c r="H761" s="113"/>
      <c r="I761" s="113"/>
    </row>
    <row r="762" customFormat="false" ht="12.75" hidden="false" customHeight="false" outlineLevel="0" collapsed="false">
      <c r="H762" s="113"/>
      <c r="I762" s="113"/>
    </row>
    <row r="763" customFormat="false" ht="12.75" hidden="false" customHeight="false" outlineLevel="0" collapsed="false">
      <c r="H763" s="113"/>
      <c r="I763" s="113"/>
    </row>
    <row r="764" customFormat="false" ht="12.75" hidden="false" customHeight="false" outlineLevel="0" collapsed="false">
      <c r="H764" s="113"/>
      <c r="I764" s="113"/>
    </row>
    <row r="765" customFormat="false" ht="12.75" hidden="false" customHeight="false" outlineLevel="0" collapsed="false">
      <c r="H765" s="113"/>
      <c r="I765" s="113"/>
    </row>
    <row r="766" customFormat="false" ht="12.75" hidden="false" customHeight="false" outlineLevel="0" collapsed="false">
      <c r="H766" s="113"/>
      <c r="I766" s="113"/>
    </row>
    <row r="767" customFormat="false" ht="12.75" hidden="false" customHeight="false" outlineLevel="0" collapsed="false">
      <c r="H767" s="113"/>
      <c r="I767" s="113"/>
    </row>
    <row r="768" customFormat="false" ht="12.75" hidden="false" customHeight="false" outlineLevel="0" collapsed="false">
      <c r="H768" s="113"/>
      <c r="I768" s="113"/>
    </row>
    <row r="769" customFormat="false" ht="12.75" hidden="false" customHeight="false" outlineLevel="0" collapsed="false">
      <c r="H769" s="113"/>
      <c r="I769" s="113"/>
    </row>
    <row r="770" customFormat="false" ht="12.75" hidden="false" customHeight="false" outlineLevel="0" collapsed="false">
      <c r="H770" s="113"/>
      <c r="I770" s="113"/>
    </row>
    <row r="771" customFormat="false" ht="12.75" hidden="false" customHeight="false" outlineLevel="0" collapsed="false">
      <c r="H771" s="113"/>
      <c r="I771" s="113"/>
    </row>
    <row r="772" customFormat="false" ht="12.75" hidden="false" customHeight="false" outlineLevel="0" collapsed="false">
      <c r="H772" s="113"/>
      <c r="I772" s="113"/>
    </row>
    <row r="773" customFormat="false" ht="12.75" hidden="false" customHeight="false" outlineLevel="0" collapsed="false">
      <c r="H773" s="113"/>
      <c r="I773" s="113"/>
    </row>
    <row r="774" customFormat="false" ht="12.75" hidden="false" customHeight="false" outlineLevel="0" collapsed="false">
      <c r="H774" s="113"/>
      <c r="I774" s="113"/>
    </row>
    <row r="775" customFormat="false" ht="12.75" hidden="false" customHeight="false" outlineLevel="0" collapsed="false">
      <c r="H775" s="113"/>
      <c r="I775" s="113"/>
    </row>
    <row r="776" customFormat="false" ht="12.75" hidden="false" customHeight="false" outlineLevel="0" collapsed="false">
      <c r="H776" s="113"/>
      <c r="I776" s="113"/>
    </row>
    <row r="777" customFormat="false" ht="12.75" hidden="false" customHeight="false" outlineLevel="0" collapsed="false">
      <c r="H777" s="113"/>
      <c r="I777" s="113"/>
    </row>
    <row r="778" customFormat="false" ht="12.75" hidden="false" customHeight="false" outlineLevel="0" collapsed="false">
      <c r="H778" s="113"/>
      <c r="I778" s="113"/>
    </row>
    <row r="779" customFormat="false" ht="12.75" hidden="false" customHeight="false" outlineLevel="0" collapsed="false">
      <c r="H779" s="113"/>
      <c r="I779" s="113"/>
    </row>
    <row r="780" customFormat="false" ht="12.75" hidden="false" customHeight="false" outlineLevel="0" collapsed="false">
      <c r="H780" s="113"/>
      <c r="I780" s="113"/>
    </row>
    <row r="781" customFormat="false" ht="12.75" hidden="false" customHeight="false" outlineLevel="0" collapsed="false">
      <c r="H781" s="113"/>
      <c r="I781" s="113"/>
    </row>
    <row r="782" customFormat="false" ht="12.75" hidden="false" customHeight="false" outlineLevel="0" collapsed="false">
      <c r="H782" s="113"/>
      <c r="I782" s="113"/>
    </row>
    <row r="783" customFormat="false" ht="12.75" hidden="false" customHeight="false" outlineLevel="0" collapsed="false">
      <c r="H783" s="113"/>
      <c r="I783" s="113"/>
    </row>
    <row r="784" customFormat="false" ht="12.75" hidden="false" customHeight="false" outlineLevel="0" collapsed="false">
      <c r="H784" s="113"/>
      <c r="I784" s="113"/>
    </row>
    <row r="785" customFormat="false" ht="12.75" hidden="false" customHeight="false" outlineLevel="0" collapsed="false">
      <c r="H785" s="113"/>
      <c r="I785" s="113"/>
    </row>
    <row r="786" customFormat="false" ht="12.75" hidden="false" customHeight="false" outlineLevel="0" collapsed="false">
      <c r="H786" s="113"/>
      <c r="I786" s="113"/>
    </row>
    <row r="787" customFormat="false" ht="12.75" hidden="false" customHeight="false" outlineLevel="0" collapsed="false">
      <c r="H787" s="113"/>
      <c r="I787" s="113"/>
    </row>
    <row r="788" customFormat="false" ht="12.75" hidden="false" customHeight="false" outlineLevel="0" collapsed="false">
      <c r="H788" s="113"/>
      <c r="I788" s="113"/>
    </row>
    <row r="789" customFormat="false" ht="12.75" hidden="false" customHeight="false" outlineLevel="0" collapsed="false">
      <c r="H789" s="113"/>
      <c r="I789" s="113"/>
    </row>
    <row r="790" customFormat="false" ht="12.75" hidden="false" customHeight="false" outlineLevel="0" collapsed="false">
      <c r="H790" s="113"/>
      <c r="I790" s="113"/>
    </row>
    <row r="791" customFormat="false" ht="12.75" hidden="false" customHeight="false" outlineLevel="0" collapsed="false">
      <c r="H791" s="113"/>
      <c r="I791" s="113"/>
    </row>
    <row r="792" customFormat="false" ht="12.75" hidden="false" customHeight="false" outlineLevel="0" collapsed="false">
      <c r="H792" s="113"/>
      <c r="I792" s="113"/>
    </row>
    <row r="793" customFormat="false" ht="12.75" hidden="false" customHeight="false" outlineLevel="0" collapsed="false">
      <c r="H793" s="113"/>
      <c r="I793" s="113"/>
    </row>
    <row r="794" customFormat="false" ht="12.75" hidden="false" customHeight="false" outlineLevel="0" collapsed="false">
      <c r="H794" s="113"/>
      <c r="I794" s="113"/>
    </row>
    <row r="795" customFormat="false" ht="12.75" hidden="false" customHeight="false" outlineLevel="0" collapsed="false">
      <c r="H795" s="113"/>
      <c r="I795" s="113"/>
    </row>
    <row r="796" customFormat="false" ht="12.75" hidden="false" customHeight="false" outlineLevel="0" collapsed="false">
      <c r="H796" s="113"/>
      <c r="I796" s="113"/>
    </row>
    <row r="797" customFormat="false" ht="12.75" hidden="false" customHeight="false" outlineLevel="0" collapsed="false">
      <c r="H797" s="113"/>
      <c r="I797" s="113"/>
    </row>
    <row r="798" customFormat="false" ht="12.75" hidden="false" customHeight="false" outlineLevel="0" collapsed="false">
      <c r="H798" s="113"/>
      <c r="I798" s="113"/>
    </row>
    <row r="799" customFormat="false" ht="12.75" hidden="false" customHeight="false" outlineLevel="0" collapsed="false">
      <c r="H799" s="113"/>
      <c r="I799" s="113"/>
    </row>
    <row r="800" customFormat="false" ht="12.75" hidden="false" customHeight="false" outlineLevel="0" collapsed="false">
      <c r="H800" s="113"/>
      <c r="I800" s="113"/>
    </row>
    <row r="801" customFormat="false" ht="12.75" hidden="false" customHeight="false" outlineLevel="0" collapsed="false">
      <c r="H801" s="113"/>
      <c r="I801" s="113"/>
    </row>
    <row r="802" customFormat="false" ht="12.75" hidden="false" customHeight="false" outlineLevel="0" collapsed="false">
      <c r="H802" s="113"/>
      <c r="I802" s="113"/>
    </row>
    <row r="803" customFormat="false" ht="12.75" hidden="false" customHeight="false" outlineLevel="0" collapsed="false">
      <c r="H803" s="113"/>
      <c r="I803" s="113"/>
    </row>
    <row r="804" customFormat="false" ht="12.75" hidden="false" customHeight="false" outlineLevel="0" collapsed="false">
      <c r="H804" s="113"/>
      <c r="I804" s="113"/>
    </row>
    <row r="805" customFormat="false" ht="12.75" hidden="false" customHeight="false" outlineLevel="0" collapsed="false">
      <c r="H805" s="113"/>
      <c r="I805" s="113"/>
    </row>
    <row r="806" customFormat="false" ht="12.75" hidden="false" customHeight="false" outlineLevel="0" collapsed="false">
      <c r="H806" s="113"/>
      <c r="I806" s="113"/>
    </row>
    <row r="807" customFormat="false" ht="12.75" hidden="false" customHeight="false" outlineLevel="0" collapsed="false">
      <c r="H807" s="113"/>
      <c r="I807" s="113"/>
    </row>
    <row r="808" customFormat="false" ht="12.75" hidden="false" customHeight="false" outlineLevel="0" collapsed="false">
      <c r="H808" s="113"/>
      <c r="I808" s="113"/>
    </row>
    <row r="809" customFormat="false" ht="12.75" hidden="false" customHeight="false" outlineLevel="0" collapsed="false">
      <c r="H809" s="113"/>
      <c r="I809" s="113"/>
    </row>
    <row r="810" customFormat="false" ht="12.75" hidden="false" customHeight="false" outlineLevel="0" collapsed="false">
      <c r="H810" s="113"/>
      <c r="I810" s="113"/>
    </row>
    <row r="811" customFormat="false" ht="12.75" hidden="false" customHeight="false" outlineLevel="0" collapsed="false">
      <c r="H811" s="113"/>
      <c r="I811" s="113"/>
    </row>
    <row r="812" customFormat="false" ht="12.75" hidden="false" customHeight="false" outlineLevel="0" collapsed="false">
      <c r="H812" s="113"/>
      <c r="I812" s="113"/>
    </row>
    <row r="813" customFormat="false" ht="12.75" hidden="false" customHeight="false" outlineLevel="0" collapsed="false">
      <c r="H813" s="113"/>
      <c r="I813" s="113"/>
    </row>
    <row r="814" customFormat="false" ht="12.75" hidden="false" customHeight="false" outlineLevel="0" collapsed="false">
      <c r="H814" s="113"/>
      <c r="I814" s="113"/>
    </row>
    <row r="815" customFormat="false" ht="12.75" hidden="false" customHeight="false" outlineLevel="0" collapsed="false">
      <c r="H815" s="113"/>
      <c r="I815" s="113"/>
    </row>
    <row r="816" customFormat="false" ht="12.75" hidden="false" customHeight="false" outlineLevel="0" collapsed="false">
      <c r="H816" s="113"/>
      <c r="I816" s="113"/>
    </row>
    <row r="817" customFormat="false" ht="12.75" hidden="false" customHeight="false" outlineLevel="0" collapsed="false">
      <c r="H817" s="113"/>
      <c r="I817" s="113"/>
    </row>
    <row r="818" customFormat="false" ht="12.75" hidden="false" customHeight="false" outlineLevel="0" collapsed="false">
      <c r="H818" s="113"/>
      <c r="I818" s="113"/>
    </row>
    <row r="819" customFormat="false" ht="12.75" hidden="false" customHeight="false" outlineLevel="0" collapsed="false">
      <c r="H819" s="113"/>
      <c r="I819" s="113"/>
    </row>
    <row r="820" customFormat="false" ht="12.75" hidden="false" customHeight="false" outlineLevel="0" collapsed="false">
      <c r="H820" s="113"/>
      <c r="I820" s="113"/>
    </row>
    <row r="821" customFormat="false" ht="12.75" hidden="false" customHeight="false" outlineLevel="0" collapsed="false">
      <c r="H821" s="113"/>
      <c r="I821" s="113"/>
    </row>
    <row r="822" customFormat="false" ht="12.75" hidden="false" customHeight="false" outlineLevel="0" collapsed="false">
      <c r="H822" s="113"/>
      <c r="I822" s="113"/>
    </row>
    <row r="823" customFormat="false" ht="12.75" hidden="false" customHeight="false" outlineLevel="0" collapsed="false">
      <c r="H823" s="113"/>
      <c r="I823" s="113"/>
    </row>
    <row r="824" customFormat="false" ht="12.75" hidden="false" customHeight="false" outlineLevel="0" collapsed="false">
      <c r="H824" s="113"/>
      <c r="I824" s="113"/>
    </row>
    <row r="825" customFormat="false" ht="12.75" hidden="false" customHeight="false" outlineLevel="0" collapsed="false">
      <c r="H825" s="113"/>
      <c r="I825" s="113"/>
    </row>
    <row r="826" customFormat="false" ht="12.75" hidden="false" customHeight="false" outlineLevel="0" collapsed="false">
      <c r="H826" s="113"/>
      <c r="I826" s="113"/>
    </row>
    <row r="827" customFormat="false" ht="12.75" hidden="false" customHeight="false" outlineLevel="0" collapsed="false">
      <c r="H827" s="113"/>
      <c r="I827" s="113"/>
    </row>
    <row r="828" customFormat="false" ht="12.75" hidden="false" customHeight="false" outlineLevel="0" collapsed="false">
      <c r="H828" s="113"/>
      <c r="I828" s="113"/>
    </row>
    <row r="829" customFormat="false" ht="12.75" hidden="false" customHeight="false" outlineLevel="0" collapsed="false">
      <c r="H829" s="113"/>
      <c r="I829" s="113"/>
    </row>
    <row r="830" customFormat="false" ht="12.75" hidden="false" customHeight="false" outlineLevel="0" collapsed="false">
      <c r="H830" s="113"/>
      <c r="I830" s="113"/>
    </row>
    <row r="831" customFormat="false" ht="12.75" hidden="false" customHeight="false" outlineLevel="0" collapsed="false">
      <c r="H831" s="113"/>
      <c r="I831" s="113"/>
    </row>
    <row r="832" customFormat="false" ht="12.75" hidden="false" customHeight="false" outlineLevel="0" collapsed="false">
      <c r="H832" s="113"/>
      <c r="I832" s="113"/>
    </row>
    <row r="833" customFormat="false" ht="12.75" hidden="false" customHeight="false" outlineLevel="0" collapsed="false">
      <c r="H833" s="113"/>
      <c r="I833" s="113"/>
    </row>
    <row r="834" customFormat="false" ht="12.75" hidden="false" customHeight="false" outlineLevel="0" collapsed="false">
      <c r="H834" s="113"/>
      <c r="I834" s="113"/>
    </row>
    <row r="835" customFormat="false" ht="12.75" hidden="false" customHeight="false" outlineLevel="0" collapsed="false">
      <c r="H835" s="113"/>
      <c r="I835" s="113"/>
    </row>
    <row r="836" customFormat="false" ht="12.75" hidden="false" customHeight="false" outlineLevel="0" collapsed="false">
      <c r="H836" s="113"/>
      <c r="I836" s="113"/>
    </row>
    <row r="837" customFormat="false" ht="12.75" hidden="false" customHeight="false" outlineLevel="0" collapsed="false">
      <c r="H837" s="113"/>
      <c r="I837" s="113"/>
    </row>
    <row r="838" customFormat="false" ht="12.75" hidden="false" customHeight="false" outlineLevel="0" collapsed="false">
      <c r="H838" s="113"/>
      <c r="I838" s="113"/>
    </row>
    <row r="839" customFormat="false" ht="12.75" hidden="false" customHeight="false" outlineLevel="0" collapsed="false">
      <c r="H839" s="113"/>
      <c r="I839" s="113"/>
    </row>
    <row r="840" customFormat="false" ht="12.75" hidden="false" customHeight="false" outlineLevel="0" collapsed="false">
      <c r="H840" s="113"/>
      <c r="I840" s="113"/>
    </row>
    <row r="841" customFormat="false" ht="12.75" hidden="false" customHeight="false" outlineLevel="0" collapsed="false">
      <c r="H841" s="113"/>
      <c r="I841" s="113"/>
    </row>
    <row r="842" customFormat="false" ht="12.75" hidden="false" customHeight="false" outlineLevel="0" collapsed="false">
      <c r="H842" s="113"/>
      <c r="I842" s="113"/>
    </row>
    <row r="843" customFormat="false" ht="12.75" hidden="false" customHeight="false" outlineLevel="0" collapsed="false">
      <c r="H843" s="113"/>
      <c r="I843" s="113"/>
    </row>
    <row r="844" customFormat="false" ht="12.75" hidden="false" customHeight="false" outlineLevel="0" collapsed="false">
      <c r="H844" s="113"/>
      <c r="I844" s="113"/>
    </row>
    <row r="845" customFormat="false" ht="12.75" hidden="false" customHeight="false" outlineLevel="0" collapsed="false">
      <c r="H845" s="113"/>
      <c r="I845" s="113"/>
    </row>
    <row r="846" customFormat="false" ht="12.75" hidden="false" customHeight="false" outlineLevel="0" collapsed="false">
      <c r="H846" s="113"/>
      <c r="I846" s="113"/>
    </row>
    <row r="847" customFormat="false" ht="12.75" hidden="false" customHeight="false" outlineLevel="0" collapsed="false">
      <c r="H847" s="113"/>
      <c r="I847" s="113"/>
    </row>
    <row r="848" customFormat="false" ht="12.75" hidden="false" customHeight="false" outlineLevel="0" collapsed="false">
      <c r="H848" s="113"/>
      <c r="I848" s="113"/>
    </row>
    <row r="849" customFormat="false" ht="12.75" hidden="false" customHeight="false" outlineLevel="0" collapsed="false">
      <c r="H849" s="113"/>
      <c r="I849" s="113"/>
    </row>
    <row r="850" customFormat="false" ht="12.75" hidden="false" customHeight="false" outlineLevel="0" collapsed="false">
      <c r="H850" s="113"/>
      <c r="I850" s="113"/>
    </row>
    <row r="851" customFormat="false" ht="12.75" hidden="false" customHeight="false" outlineLevel="0" collapsed="false">
      <c r="H851" s="113"/>
      <c r="I851" s="113"/>
    </row>
    <row r="852" customFormat="false" ht="12.75" hidden="false" customHeight="false" outlineLevel="0" collapsed="false">
      <c r="H852" s="113"/>
      <c r="I852" s="113"/>
    </row>
    <row r="853" customFormat="false" ht="12.75" hidden="false" customHeight="false" outlineLevel="0" collapsed="false">
      <c r="H853" s="113"/>
      <c r="I853" s="113"/>
    </row>
    <row r="854" customFormat="false" ht="12.75" hidden="false" customHeight="false" outlineLevel="0" collapsed="false">
      <c r="H854" s="113"/>
      <c r="I854" s="113"/>
    </row>
    <row r="855" customFormat="false" ht="12.75" hidden="false" customHeight="false" outlineLevel="0" collapsed="false">
      <c r="H855" s="113"/>
      <c r="I855" s="113"/>
    </row>
    <row r="856" customFormat="false" ht="12.75" hidden="false" customHeight="false" outlineLevel="0" collapsed="false">
      <c r="H856" s="113"/>
      <c r="I856" s="113"/>
    </row>
    <row r="857" customFormat="false" ht="12.75" hidden="false" customHeight="false" outlineLevel="0" collapsed="false">
      <c r="H857" s="113"/>
      <c r="I857" s="113"/>
    </row>
    <row r="858" customFormat="false" ht="12.75" hidden="false" customHeight="false" outlineLevel="0" collapsed="false">
      <c r="H858" s="113"/>
      <c r="I858" s="113"/>
    </row>
    <row r="859" customFormat="false" ht="12.75" hidden="false" customHeight="false" outlineLevel="0" collapsed="false">
      <c r="H859" s="113"/>
      <c r="I859" s="113"/>
    </row>
    <row r="860" customFormat="false" ht="12.75" hidden="false" customHeight="false" outlineLevel="0" collapsed="false">
      <c r="H860" s="113"/>
      <c r="I860" s="113"/>
    </row>
    <row r="861" customFormat="false" ht="12.75" hidden="false" customHeight="false" outlineLevel="0" collapsed="false">
      <c r="H861" s="113"/>
      <c r="I861" s="113"/>
    </row>
    <row r="862" customFormat="false" ht="12.75" hidden="false" customHeight="false" outlineLevel="0" collapsed="false">
      <c r="H862" s="113"/>
      <c r="I862" s="113"/>
    </row>
    <row r="863" customFormat="false" ht="12.75" hidden="false" customHeight="false" outlineLevel="0" collapsed="false">
      <c r="H863" s="113"/>
      <c r="I863" s="113"/>
    </row>
    <row r="864" customFormat="false" ht="12.75" hidden="false" customHeight="false" outlineLevel="0" collapsed="false">
      <c r="H864" s="113"/>
      <c r="I864" s="113"/>
    </row>
    <row r="865" customFormat="false" ht="12.75" hidden="false" customHeight="false" outlineLevel="0" collapsed="false">
      <c r="H865" s="113"/>
      <c r="I865" s="113"/>
    </row>
    <row r="866" customFormat="false" ht="12.75" hidden="false" customHeight="false" outlineLevel="0" collapsed="false">
      <c r="H866" s="113"/>
      <c r="I866" s="113"/>
    </row>
    <row r="867" customFormat="false" ht="12.75" hidden="false" customHeight="false" outlineLevel="0" collapsed="false">
      <c r="H867" s="113"/>
      <c r="I867" s="113"/>
    </row>
    <row r="868" customFormat="false" ht="12.75" hidden="false" customHeight="false" outlineLevel="0" collapsed="false">
      <c r="H868" s="113"/>
      <c r="I868" s="113"/>
    </row>
    <row r="869" customFormat="false" ht="12.75" hidden="false" customHeight="false" outlineLevel="0" collapsed="false">
      <c r="H869" s="113"/>
      <c r="I869" s="113"/>
    </row>
    <row r="870" customFormat="false" ht="12.75" hidden="false" customHeight="false" outlineLevel="0" collapsed="false">
      <c r="H870" s="113"/>
      <c r="I870" s="113"/>
    </row>
    <row r="871" customFormat="false" ht="12.75" hidden="false" customHeight="false" outlineLevel="0" collapsed="false">
      <c r="H871" s="113"/>
      <c r="I871" s="113"/>
    </row>
    <row r="872" customFormat="false" ht="12.75" hidden="false" customHeight="false" outlineLevel="0" collapsed="false">
      <c r="H872" s="113"/>
      <c r="I872" s="113"/>
    </row>
    <row r="873" customFormat="false" ht="12.75" hidden="false" customHeight="false" outlineLevel="0" collapsed="false">
      <c r="H873" s="113"/>
      <c r="I873" s="113"/>
    </row>
    <row r="874" customFormat="false" ht="12.75" hidden="false" customHeight="false" outlineLevel="0" collapsed="false">
      <c r="H874" s="113"/>
      <c r="I874" s="113"/>
    </row>
    <row r="875" customFormat="false" ht="12.75" hidden="false" customHeight="false" outlineLevel="0" collapsed="false">
      <c r="H875" s="113"/>
      <c r="I875" s="113"/>
    </row>
    <row r="876" customFormat="false" ht="12.75" hidden="false" customHeight="false" outlineLevel="0" collapsed="false">
      <c r="H876" s="113"/>
      <c r="I876" s="113"/>
    </row>
    <row r="877" customFormat="false" ht="12.75" hidden="false" customHeight="false" outlineLevel="0" collapsed="false">
      <c r="H877" s="113"/>
      <c r="I877" s="113"/>
    </row>
    <row r="878" customFormat="false" ht="12.75" hidden="false" customHeight="false" outlineLevel="0" collapsed="false">
      <c r="H878" s="113"/>
      <c r="I878" s="113"/>
    </row>
    <row r="879" customFormat="false" ht="12.75" hidden="false" customHeight="false" outlineLevel="0" collapsed="false">
      <c r="H879" s="113"/>
      <c r="I879" s="113"/>
    </row>
    <row r="880" customFormat="false" ht="12.75" hidden="false" customHeight="false" outlineLevel="0" collapsed="false">
      <c r="H880" s="113"/>
      <c r="I880" s="113"/>
    </row>
    <row r="881" customFormat="false" ht="12.75" hidden="false" customHeight="false" outlineLevel="0" collapsed="false">
      <c r="H881" s="113"/>
      <c r="I881" s="113"/>
    </row>
    <row r="882" customFormat="false" ht="12.75" hidden="false" customHeight="false" outlineLevel="0" collapsed="false">
      <c r="H882" s="113"/>
      <c r="I882" s="113"/>
    </row>
    <row r="883" customFormat="false" ht="12.75" hidden="false" customHeight="false" outlineLevel="0" collapsed="false">
      <c r="H883" s="113"/>
      <c r="I883" s="113"/>
    </row>
    <row r="884" customFormat="false" ht="12.75" hidden="false" customHeight="false" outlineLevel="0" collapsed="false">
      <c r="H884" s="113"/>
      <c r="I884" s="113"/>
    </row>
    <row r="885" customFormat="false" ht="12.75" hidden="false" customHeight="false" outlineLevel="0" collapsed="false">
      <c r="H885" s="113"/>
      <c r="I885" s="113"/>
    </row>
    <row r="886" customFormat="false" ht="12.75" hidden="false" customHeight="false" outlineLevel="0" collapsed="false">
      <c r="H886" s="113"/>
      <c r="I886" s="113"/>
    </row>
    <row r="887" customFormat="false" ht="12.75" hidden="false" customHeight="false" outlineLevel="0" collapsed="false">
      <c r="H887" s="113"/>
      <c r="I887" s="113"/>
    </row>
    <row r="888" customFormat="false" ht="12.75" hidden="false" customHeight="false" outlineLevel="0" collapsed="false">
      <c r="H888" s="113"/>
      <c r="I888" s="113"/>
    </row>
    <row r="889" customFormat="false" ht="12.75" hidden="false" customHeight="false" outlineLevel="0" collapsed="false">
      <c r="H889" s="113"/>
      <c r="I889" s="113"/>
    </row>
    <row r="890" customFormat="false" ht="12.75" hidden="false" customHeight="false" outlineLevel="0" collapsed="false">
      <c r="H890" s="113"/>
      <c r="I890" s="113"/>
    </row>
    <row r="891" customFormat="false" ht="12.75" hidden="false" customHeight="false" outlineLevel="0" collapsed="false">
      <c r="H891" s="113"/>
      <c r="I891" s="113"/>
    </row>
    <row r="892" customFormat="false" ht="12.75" hidden="false" customHeight="false" outlineLevel="0" collapsed="false">
      <c r="H892" s="113"/>
      <c r="I892" s="113"/>
    </row>
    <row r="893" customFormat="false" ht="12.75" hidden="false" customHeight="false" outlineLevel="0" collapsed="false">
      <c r="H893" s="113"/>
      <c r="I893" s="113"/>
    </row>
    <row r="894" customFormat="false" ht="12.75" hidden="false" customHeight="false" outlineLevel="0" collapsed="false">
      <c r="H894" s="113"/>
      <c r="I894" s="113"/>
    </row>
    <row r="895" customFormat="false" ht="12.75" hidden="false" customHeight="false" outlineLevel="0" collapsed="false">
      <c r="H895" s="113"/>
      <c r="I895" s="113"/>
    </row>
    <row r="896" customFormat="false" ht="12.75" hidden="false" customHeight="false" outlineLevel="0" collapsed="false">
      <c r="H896" s="113"/>
      <c r="I896" s="113"/>
    </row>
    <row r="897" customFormat="false" ht="12.75" hidden="false" customHeight="false" outlineLevel="0" collapsed="false">
      <c r="H897" s="113"/>
      <c r="I897" s="113"/>
    </row>
    <row r="898" customFormat="false" ht="12.75" hidden="false" customHeight="false" outlineLevel="0" collapsed="false">
      <c r="H898" s="113"/>
      <c r="I898" s="113"/>
    </row>
    <row r="899" customFormat="false" ht="12.75" hidden="false" customHeight="false" outlineLevel="0" collapsed="false">
      <c r="H899" s="113"/>
      <c r="I899" s="113"/>
    </row>
    <row r="900" customFormat="false" ht="12.75" hidden="false" customHeight="false" outlineLevel="0" collapsed="false">
      <c r="H900" s="113"/>
      <c r="I900" s="113"/>
    </row>
    <row r="901" customFormat="false" ht="12.75" hidden="false" customHeight="false" outlineLevel="0" collapsed="false">
      <c r="H901" s="113"/>
      <c r="I901" s="113"/>
    </row>
    <row r="902" customFormat="false" ht="12.75" hidden="false" customHeight="false" outlineLevel="0" collapsed="false">
      <c r="H902" s="113"/>
      <c r="I902" s="113"/>
    </row>
    <row r="903" customFormat="false" ht="12.75" hidden="false" customHeight="false" outlineLevel="0" collapsed="false">
      <c r="H903" s="113"/>
      <c r="I903" s="113"/>
    </row>
    <row r="904" customFormat="false" ht="12.75" hidden="false" customHeight="false" outlineLevel="0" collapsed="false">
      <c r="H904" s="113"/>
      <c r="I904" s="113"/>
    </row>
  </sheetData>
  <mergeCells count="6">
    <mergeCell ref="A50:B50"/>
    <mergeCell ref="A51:AC51"/>
    <mergeCell ref="AE51:AP51"/>
    <mergeCell ref="AG52:AH52"/>
    <mergeCell ref="AJ52:AL52"/>
    <mergeCell ref="AM52:AO52"/>
  </mergeCells>
  <dataValidations count="13">
    <dataValidation allowBlank="true" errorStyle="stop" operator="equal" showDropDown="false" showErrorMessage="true" showInputMessage="false" sqref="A55" type="whole">
      <formula1>0</formula1>
      <formula2>0</formula2>
    </dataValidation>
    <dataValidation allowBlank="true" errorStyle="stop" operator="between" showDropDown="false" showErrorMessage="true" showInputMessage="false" sqref="Z56:Z112" type="list">
      <formula1>$Z$2:$Z$5</formula1>
      <formula2>0</formula2>
    </dataValidation>
    <dataValidation allowBlank="true" errorStyle="stop" operator="between" showDropDown="false" showErrorMessage="true" showInputMessage="false" sqref="AC56:AC112" type="list">
      <formula1>$AC$2:$AC$3</formula1>
      <formula2>0</formula2>
    </dataValidation>
    <dataValidation allowBlank="true" errorStyle="stop" operator="between" showDropDown="false" showErrorMessage="true" showInputMessage="false" sqref="B56:B112" type="list">
      <formula1>"Buy,Sell"</formula1>
      <formula2>0</formula2>
    </dataValidation>
    <dataValidation allowBlank="true" errorStyle="stop" operator="between" showDropDown="false" showErrorMessage="true" showInputMessage="false" sqref="O56:O112" type="list">
      <formula1>$O$2:$O$9</formula1>
      <formula2>0</formula2>
    </dataValidation>
    <dataValidation allowBlank="true" errorStyle="stop" operator="between" showDropDown="false" showErrorMessage="true" showInputMessage="false" sqref="M56:M112" type="list">
      <formula1>$M$2:$M$22</formula1>
      <formula2>0</formula2>
    </dataValidation>
    <dataValidation allowBlank="true" errorStyle="stop" operator="between" showDropDown="false" showErrorMessage="true" showInputMessage="false" sqref="D56:D112" type="list">
      <formula1>"Call,Put"</formula1>
      <formula2>0</formula2>
    </dataValidation>
    <dataValidation allowBlank="true" errorStyle="stop" operator="between" showDropDown="false" showErrorMessage="true" showInputMessage="false" sqref="F56:F112" type="list">
      <formula1>"Hourly,Daily,Monthly"</formula1>
      <formula2>0</formula2>
    </dataValidation>
    <dataValidation allowBlank="true" errorStyle="stop" operator="between" showDropDown="false" showErrorMessage="true" showInputMessage="false" sqref="S56:S112 U56:U112" type="list">
      <formula1>"Bid/Offer,Mid"</formula1>
      <formula2>0</formula2>
    </dataValidation>
    <dataValidation allowBlank="true" errorStyle="stop" operator="between" showDropDown="false" showErrorMessage="true" showInputMessage="false" sqref="W56:W112" type="list">
      <formula1>"None,Book,Model"</formula1>
      <formula2>0</formula2>
    </dataValidation>
    <dataValidation allowBlank="true" error="Enter &quot;ATM&quot; if you want the option priced At-the-Money; otherwise, enter a custom strike price." errorStyle="stop" operator="between" showDropDown="false" showErrorMessage="true" showInputMessage="false" sqref="R56:R112" type="custom">
      <formula1>OR(R56="ATM",ISNUMBER(R56)=TRUE())</formula1>
      <formula2>0</formula2>
    </dataValidation>
    <dataValidation allowBlank="true" errorStyle="stop" operator="between" showDropDown="false" showErrorMessage="true" showInputMessage="false" sqref="Q56:Q60" type="custom">
      <formula1>OR(Q56="Custom",ISNUMBER(Q56)=TRUE())</formula1>
      <formula2>0</formula2>
    </dataValidation>
    <dataValidation allowBlank="true" errorStyle="stop" operator="between" showDropDown="false" showErrorMessage="true" showInputMessage="false" sqref="K56:K555" type="list">
      <formula1>$K$2:$K$34</formula1>
      <formula2>0</formula2>
    </dataValidation>
  </dataValidations>
  <printOptions headings="false" gridLines="false" gridLinesSet="true" horizontalCentered="true" verticalCentered="false"/>
  <pageMargins left="0.5" right="0.5" top="0.5" bottom="0.5" header="0.511811023622047" footer="0.3"/>
  <pageSetup paperSize="5" scale="100" fitToWidth="1" fitToHeight="1" pageOrder="downThenOver" orientation="landscape" blackAndWhite="false" draft="false" cellComments="none" horizontalDpi="300" verticalDpi="300" copies="1"/>
  <headerFooter differentFirst="false" differentOddEven="false">
    <oddHeader/>
    <oddFooter>&amp;RPage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Button 1">
              <controlPr defaultSize="0" print="false" autoFill="0" autoPict="0" macro="Main.AllOptions">
                <anchor moveWithCells="true" sizeWithCells="false">
                  <from>
                    <xdr:col>0</xdr:col>
                    <xdr:colOff>10080</xdr:colOff>
                    <xdr:row>40</xdr:row>
                    <xdr:rowOff>0</xdr:rowOff>
                  </from>
                  <to>
                    <xdr:col>1</xdr:col>
                    <xdr:colOff>443160</xdr:colOff>
                    <xdr:row>41</xdr:row>
                    <xdr:rowOff>0</xdr:rowOff>
                  </to>
                </anchor>
              </controlPr>
            </control>
          </mc:Choice>
        </mc:AlternateContent>
        <mc:AlternateContent xmlns:mc="http://schemas.openxmlformats.org/markup-compatibility/2006">
          <mc:Choice Requires="x14">
            <control shapeId="1002" r:id="rId5" name="Button 2">
              <controlPr defaultSize="0" print="false" autoFill="0" autoPict="0" macro="Main.SomeOptions">
                <anchor moveWithCells="true" sizeWithCells="false">
                  <from>
                    <xdr:col>3</xdr:col>
                    <xdr:colOff>0</xdr:colOff>
                    <xdr:row>40</xdr:row>
                    <xdr:rowOff>0</xdr:rowOff>
                  </from>
                  <to>
                    <xdr:col>5</xdr:col>
                    <xdr:colOff>392760</xdr:colOff>
                    <xdr:row>41</xdr:row>
                    <xdr:rowOff>0</xdr:rowOff>
                  </to>
                </anchor>
              </controlPr>
            </control>
          </mc:Choice>
        </mc:AlternateContent>
        <mc:AlternateContent xmlns:mc="http://schemas.openxmlformats.org/markup-compatibility/2006">
          <mc:Choice Requires="x14">
            <control shapeId="1003" r:id="rId6" name="Button 3">
              <controlPr defaultSize="0" print="false" autoFill="0" autoPict="0" macro="OtherStuff.PrintResults">
                <anchor moveWithCells="true" sizeWithCells="false">
                  <from>
                    <xdr:col>5</xdr:col>
                    <xdr:colOff>593280</xdr:colOff>
                    <xdr:row>40</xdr:row>
                    <xdr:rowOff>0</xdr:rowOff>
                  </from>
                  <to>
                    <xdr:col>8</xdr:col>
                    <xdr:colOff>392760</xdr:colOff>
                    <xdr:row>41</xdr:row>
                    <xdr:rowOff>0</xdr:rowOff>
                  </to>
                </anchor>
              </controlPr>
            </control>
          </mc:Choice>
        </mc:AlternateContent>
        <mc:AlternateContent xmlns:mc="http://schemas.openxmlformats.org/markup-compatibility/2006">
          <mc:Choice Requires="x14">
            <control shapeId="1004" r:id="rId7" name="Button 30">
              <controlPr defaultSize="0" print="false" autoFill="0" autoPict="0" macro="OtherStuff.AddOneDeal">
                <anchor moveWithCells="true" sizeWithCells="false">
                  <from>
                    <xdr:col>0</xdr:col>
                    <xdr:colOff>0</xdr:colOff>
                    <xdr:row>34</xdr:row>
                    <xdr:rowOff>9360</xdr:rowOff>
                  </from>
                  <to>
                    <xdr:col>3</xdr:col>
                    <xdr:colOff>563760</xdr:colOff>
                    <xdr:row>35</xdr:row>
                    <xdr:rowOff>-28440</xdr:rowOff>
                  </to>
                </anchor>
              </controlPr>
            </control>
          </mc:Choice>
        </mc:AlternateContent>
        <mc:AlternateContent xmlns:mc="http://schemas.openxmlformats.org/markup-compatibility/2006">
          <mc:Choice Requires="x14">
            <control shapeId="1005" r:id="rId8" name="Button 31">
              <controlPr defaultSize="0" print="false" autoFill="0" autoPict="0" macro="OtherStuff.Adder_Raw_Curve">
                <anchor moveWithCells="true" sizeWithCells="false">
                  <from>
                    <xdr:col>3</xdr:col>
                    <xdr:colOff>573120</xdr:colOff>
                    <xdr:row>34</xdr:row>
                    <xdr:rowOff>9360</xdr:rowOff>
                  </from>
                  <to>
                    <xdr:col>8</xdr:col>
                    <xdr:colOff>432720</xdr:colOff>
                    <xdr:row>35</xdr:row>
                    <xdr:rowOff>-28440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89"/>
  <sheetViews>
    <sheetView showFormulas="false" showGridLines="true" showRowColHeaders="true" showZeros="true" rightToLeft="false" tabSelected="false" showOutlineSymbols="true" defaultGridColor="true" view="normal" topLeftCell="AA35" colorId="64" zoomScale="75" zoomScaleNormal="75" zoomScalePageLayoutView="100" workbookViewId="0">
      <selection pane="topLeft" activeCell="A57" activeCellId="0" sqref="A57:AS57"/>
    </sheetView>
  </sheetViews>
  <sheetFormatPr defaultColWidth="9.13671875" defaultRowHeight="12.75" customHeight="true" zeroHeight="false" outlineLevelRow="1" outlineLevelCol="0"/>
  <cols>
    <col collapsed="false" customWidth="true" hidden="false" outlineLevel="0" max="2" min="1" style="1" width="8.7"/>
    <col collapsed="false" customWidth="true" hidden="true" outlineLevel="0" max="3" min="3" style="1" width="9.28"/>
    <col collapsed="false" customWidth="true" hidden="false" outlineLevel="0" max="4" min="4" style="1" width="9.7"/>
    <col collapsed="false" customWidth="true" hidden="true" outlineLevel="0" max="5" min="5" style="1" width="9.28"/>
    <col collapsed="false" customWidth="true" hidden="false" outlineLevel="0" max="6" min="6" style="1" width="9.28"/>
    <col collapsed="false" customWidth="true" hidden="true" outlineLevel="0" max="7" min="7" style="1" width="9.28"/>
    <col collapsed="false" customWidth="true" hidden="false" outlineLevel="0" max="9" min="8" style="2" width="8.41"/>
    <col collapsed="false" customWidth="true" hidden="false" outlineLevel="0" max="10" min="10" style="1" width="6.85"/>
    <col collapsed="false" customWidth="true" hidden="false" outlineLevel="0" max="11" min="11" style="1" width="12.7"/>
    <col collapsed="false" customWidth="true" hidden="true" outlineLevel="0" max="12" min="12" style="1" width="7.56"/>
    <col collapsed="false" customWidth="true" hidden="false" outlineLevel="0" max="13" min="13" style="1" width="12.7"/>
    <col collapsed="false" customWidth="true" hidden="true" outlineLevel="0" max="14" min="14" style="1" width="7.56"/>
    <col collapsed="false" customWidth="true" hidden="false" outlineLevel="0" max="15" min="15" style="1" width="15.41"/>
    <col collapsed="false" customWidth="true" hidden="true" outlineLevel="0" max="16" min="16" style="1" width="9.56"/>
    <col collapsed="false" customWidth="true" hidden="false" outlineLevel="0" max="17" min="17" style="1" width="8.7"/>
    <col collapsed="false" customWidth="true" hidden="false" outlineLevel="0" max="18" min="18" style="1" width="11.28"/>
    <col collapsed="false" customWidth="true" hidden="true" outlineLevel="0" max="19" min="19" style="1" width="11.56"/>
    <col collapsed="false" customWidth="true" hidden="false" outlineLevel="0" max="20" min="20" style="1" width="11.28"/>
    <col collapsed="false" customWidth="true" hidden="true" outlineLevel="0" max="21" min="21" style="1" width="11.56"/>
    <col collapsed="false" customWidth="true" hidden="false" outlineLevel="0" max="22" min="22" style="1" width="11.42"/>
    <col collapsed="false" customWidth="true" hidden="true" outlineLevel="0" max="23" min="23" style="1" width="11.56"/>
    <col collapsed="false" customWidth="true" hidden="false" outlineLevel="0" max="29" min="24" style="1" width="11.56"/>
    <col collapsed="false" customWidth="true" hidden="false" outlineLevel="0" max="30" min="30" style="1" width="15.99"/>
    <col collapsed="false" customWidth="true" hidden="true" outlineLevel="0" max="31" min="31" style="1" width="8.7"/>
    <col collapsed="false" customWidth="true" hidden="false" outlineLevel="0" max="32" min="32" style="1" width="11.42"/>
    <col collapsed="false" customWidth="true" hidden="true" outlineLevel="0" max="33" min="33" style="1" width="11.42"/>
    <col collapsed="false" customWidth="true" hidden="false" outlineLevel="0" max="34" min="34" style="1" width="11.42"/>
    <col collapsed="false" customWidth="true" hidden="true" outlineLevel="0" max="35" min="35" style="1" width="11.42"/>
    <col collapsed="false" customWidth="true" hidden="false" outlineLevel="0" max="39" min="36" style="1" width="10.99"/>
    <col collapsed="false" customWidth="true" hidden="false" outlineLevel="0" max="41" min="40" style="1" width="8.7"/>
    <col collapsed="false" customWidth="true" hidden="true" outlineLevel="0" max="42" min="42" style="3" width="8.85"/>
    <col collapsed="false" customWidth="true" hidden="true" outlineLevel="0" max="43" min="43" style="1" width="8.85"/>
    <col collapsed="false" customWidth="true" hidden="false" outlineLevel="0" max="44" min="44" style="1" width="12.42"/>
    <col collapsed="false" customWidth="true" hidden="false" outlineLevel="0" max="45" min="45" style="1" width="2.7"/>
    <col collapsed="false" customWidth="true" hidden="false" outlineLevel="0" max="61" min="46" style="1" width="11.99"/>
    <col collapsed="false" customWidth="true" hidden="false" outlineLevel="0" max="62" min="62" style="0" width="9.06"/>
    <col collapsed="false" customWidth="true" hidden="false" outlineLevel="0" max="63" min="63" style="0" width="11.7"/>
    <col collapsed="false" customWidth="true" hidden="false" outlineLevel="0" max="68" min="64" style="1" width="11.7"/>
    <col collapsed="false" customWidth="true" hidden="false" outlineLevel="0" max="69" min="69" style="1" width="14.14"/>
    <col collapsed="false" customWidth="false" hidden="false" outlineLevel="0" max="257" min="70" style="1" width="9.14"/>
  </cols>
  <sheetData>
    <row r="1" customFormat="false" ht="12.75" hidden="true" customHeight="false" outlineLevel="1" collapsed="false"/>
    <row r="2" customFormat="false" ht="12.75" hidden="true" customHeight="false" outlineLevel="1" collapsed="false">
      <c r="B2" s="4" t="s">
        <v>0</v>
      </c>
      <c r="D2" s="4" t="s">
        <v>129</v>
      </c>
      <c r="F2" s="4" t="s">
        <v>130</v>
      </c>
      <c r="K2" s="4" t="s">
        <v>1</v>
      </c>
      <c r="M2" s="4" t="s">
        <v>2</v>
      </c>
      <c r="O2" s="4" t="s">
        <v>3</v>
      </c>
      <c r="R2" s="4" t="s">
        <v>131</v>
      </c>
      <c r="T2" s="4" t="s">
        <v>131</v>
      </c>
      <c r="V2" s="4" t="s">
        <v>132</v>
      </c>
      <c r="AD2" s="4" t="s">
        <v>162</v>
      </c>
      <c r="AF2" s="4" t="s">
        <v>131</v>
      </c>
      <c r="AH2" s="4" t="s">
        <v>131</v>
      </c>
      <c r="AO2" s="5" t="s">
        <v>4</v>
      </c>
      <c r="AP2" s="6"/>
      <c r="AR2" s="5" t="s">
        <v>5</v>
      </c>
    </row>
    <row r="3" customFormat="false" ht="12.75" hidden="true" customHeight="false" outlineLevel="1" collapsed="false">
      <c r="B3" s="7" t="s">
        <v>6</v>
      </c>
      <c r="D3" s="7" t="s">
        <v>133</v>
      </c>
      <c r="F3" s="8" t="s">
        <v>15</v>
      </c>
      <c r="K3" s="8" t="s">
        <v>7</v>
      </c>
      <c r="M3" s="8" t="s">
        <v>8</v>
      </c>
      <c r="O3" s="8" t="s">
        <v>9</v>
      </c>
      <c r="R3" s="7" t="s">
        <v>126</v>
      </c>
      <c r="T3" s="7" t="s">
        <v>126</v>
      </c>
      <c r="V3" s="8" t="s">
        <v>134</v>
      </c>
      <c r="AD3" s="8" t="s">
        <v>163</v>
      </c>
      <c r="AF3" s="7" t="s">
        <v>126</v>
      </c>
      <c r="AH3" s="7" t="s">
        <v>126</v>
      </c>
      <c r="AO3" s="9" t="s">
        <v>10</v>
      </c>
      <c r="AP3" s="6"/>
      <c r="AR3" s="10" t="s">
        <v>11</v>
      </c>
    </row>
    <row r="4" customFormat="false" ht="12.75" hidden="true" customHeight="false" outlineLevel="1" collapsed="false">
      <c r="F4" s="7" t="s">
        <v>10</v>
      </c>
      <c r="K4" s="8" t="s">
        <v>12</v>
      </c>
      <c r="M4" s="8" t="s">
        <v>13</v>
      </c>
      <c r="O4" s="8" t="s">
        <v>14</v>
      </c>
      <c r="V4" s="7" t="s">
        <v>135</v>
      </c>
      <c r="AD4" s="8" t="s">
        <v>164</v>
      </c>
      <c r="AO4" s="9" t="s">
        <v>15</v>
      </c>
      <c r="AP4" s="6"/>
    </row>
    <row r="5" customFormat="false" ht="14.25" hidden="true" customHeight="true" outlineLevel="1" collapsed="false">
      <c r="K5" s="8" t="s">
        <v>16</v>
      </c>
      <c r="M5" s="8" t="s">
        <v>17</v>
      </c>
      <c r="O5" s="8" t="s">
        <v>18</v>
      </c>
      <c r="AD5" s="8" t="s">
        <v>165</v>
      </c>
      <c r="AO5" s="11" t="n">
        <v>1</v>
      </c>
      <c r="AP5" s="6"/>
    </row>
    <row r="6" customFormat="false" ht="12.75" hidden="true" customHeight="false" outlineLevel="1" collapsed="false">
      <c r="K6" s="8" t="s">
        <v>19</v>
      </c>
      <c r="M6" s="8" t="s">
        <v>20</v>
      </c>
      <c r="O6" s="8" t="s">
        <v>21</v>
      </c>
      <c r="AD6" s="8" t="s">
        <v>166</v>
      </c>
    </row>
    <row r="7" customFormat="false" ht="12.75" hidden="true" customHeight="false" outlineLevel="1" collapsed="false">
      <c r="K7" s="8" t="s">
        <v>22</v>
      </c>
      <c r="M7" s="8" t="s">
        <v>23</v>
      </c>
      <c r="O7" s="8" t="s">
        <v>24</v>
      </c>
      <c r="AD7" s="8" t="s">
        <v>167</v>
      </c>
    </row>
    <row r="8" customFormat="false" ht="12.75" hidden="true" customHeight="false" outlineLevel="1" collapsed="false">
      <c r="K8" s="8" t="s">
        <v>25</v>
      </c>
      <c r="M8" s="8" t="s">
        <v>26</v>
      </c>
      <c r="O8" s="8" t="s">
        <v>27</v>
      </c>
      <c r="AD8" s="8" t="s">
        <v>168</v>
      </c>
    </row>
    <row r="9" customFormat="false" ht="12.75" hidden="true" customHeight="false" outlineLevel="1" collapsed="false">
      <c r="K9" s="8" t="s">
        <v>28</v>
      </c>
      <c r="M9" s="8" t="s">
        <v>29</v>
      </c>
      <c r="O9" s="7" t="s">
        <v>30</v>
      </c>
      <c r="AD9" s="8" t="s">
        <v>62</v>
      </c>
    </row>
    <row r="10" customFormat="false" ht="12.75" hidden="true" customHeight="false" outlineLevel="1" collapsed="false">
      <c r="K10" s="8" t="s">
        <v>31</v>
      </c>
      <c r="M10" s="8" t="s">
        <v>32</v>
      </c>
      <c r="O10" s="12"/>
      <c r="AD10" s="8" t="s">
        <v>169</v>
      </c>
    </row>
    <row r="11" customFormat="false" ht="12.75" hidden="true" customHeight="false" outlineLevel="1" collapsed="false">
      <c r="K11" s="8" t="s">
        <v>33</v>
      </c>
      <c r="M11" s="8" t="s">
        <v>34</v>
      </c>
      <c r="O11" s="12"/>
      <c r="AD11" s="7" t="s">
        <v>170</v>
      </c>
    </row>
    <row r="12" customFormat="false" ht="12.75" hidden="true" customHeight="false" outlineLevel="1" collapsed="false">
      <c r="K12" s="8" t="s">
        <v>35</v>
      </c>
      <c r="M12" s="8" t="s">
        <v>36</v>
      </c>
      <c r="O12" s="12"/>
    </row>
    <row r="13" customFormat="false" ht="12.75" hidden="true" customHeight="false" outlineLevel="1" collapsed="false">
      <c r="K13" s="8" t="s">
        <v>37</v>
      </c>
      <c r="M13" s="8" t="s">
        <v>38</v>
      </c>
      <c r="O13" s="12"/>
    </row>
    <row r="14" customFormat="false" ht="12.75" hidden="true" customHeight="false" outlineLevel="1" collapsed="false">
      <c r="K14" s="8" t="s">
        <v>39</v>
      </c>
      <c r="M14" s="8" t="s">
        <v>40</v>
      </c>
      <c r="O14" s="12"/>
    </row>
    <row r="15" customFormat="false" ht="12.75" hidden="true" customHeight="false" outlineLevel="1" collapsed="false">
      <c r="K15" s="8" t="s">
        <v>41</v>
      </c>
      <c r="M15" s="8" t="s">
        <v>42</v>
      </c>
      <c r="O15" s="12"/>
    </row>
    <row r="16" customFormat="false" ht="12.75" hidden="true" customHeight="false" outlineLevel="1" collapsed="false">
      <c r="K16" s="8" t="s">
        <v>43</v>
      </c>
      <c r="M16" s="8" t="s">
        <v>44</v>
      </c>
      <c r="O16" s="12"/>
    </row>
    <row r="17" customFormat="false" ht="12.75" hidden="true" customHeight="false" outlineLevel="1" collapsed="false">
      <c r="K17" s="8" t="s">
        <v>45</v>
      </c>
      <c r="M17" s="8" t="s">
        <v>46</v>
      </c>
      <c r="O17" s="12"/>
    </row>
    <row r="18" customFormat="false" ht="12.75" hidden="true" customHeight="false" outlineLevel="1" collapsed="false">
      <c r="K18" s="8" t="s">
        <v>47</v>
      </c>
      <c r="M18" s="8" t="s">
        <v>48</v>
      </c>
      <c r="O18" s="12"/>
    </row>
    <row r="19" customFormat="false" ht="12.75" hidden="true" customHeight="false" outlineLevel="1" collapsed="false">
      <c r="K19" s="8" t="s">
        <v>49</v>
      </c>
      <c r="M19" s="8" t="s">
        <v>50</v>
      </c>
      <c r="O19" s="12"/>
    </row>
    <row r="20" customFormat="false" ht="12.75" hidden="true" customHeight="false" outlineLevel="1" collapsed="false">
      <c r="K20" s="8" t="s">
        <v>51</v>
      </c>
      <c r="M20" s="8" t="s">
        <v>52</v>
      </c>
      <c r="O20" s="12"/>
    </row>
    <row r="21" customFormat="false" ht="12.75" hidden="true" customHeight="false" outlineLevel="1" collapsed="false">
      <c r="K21" s="8" t="s">
        <v>53</v>
      </c>
      <c r="M21" s="8"/>
      <c r="O21" s="12"/>
    </row>
    <row r="22" customFormat="false" ht="12.75" hidden="true" customHeight="false" outlineLevel="1" collapsed="false">
      <c r="K22" s="8" t="s">
        <v>54</v>
      </c>
      <c r="M22" s="7" t="s">
        <v>55</v>
      </c>
      <c r="O22" s="12"/>
    </row>
    <row r="23" customFormat="false" ht="12.75" hidden="true" customHeight="false" outlineLevel="1" collapsed="false">
      <c r="K23" s="8" t="s">
        <v>56</v>
      </c>
      <c r="O23" s="12"/>
    </row>
    <row r="24" customFormat="false" ht="12.75" hidden="true" customHeight="false" outlineLevel="1" collapsed="false">
      <c r="K24" s="8" t="s">
        <v>57</v>
      </c>
      <c r="O24" s="12"/>
    </row>
    <row r="25" customFormat="false" ht="12.75" hidden="true" customHeight="false" outlineLevel="1" collapsed="false">
      <c r="K25" s="8" t="s">
        <v>58</v>
      </c>
      <c r="O25" s="12"/>
    </row>
    <row r="26" customFormat="false" ht="12.75" hidden="true" customHeight="false" outlineLevel="1" collapsed="false">
      <c r="K26" s="8" t="s">
        <v>59</v>
      </c>
      <c r="O26" s="12"/>
    </row>
    <row r="27" customFormat="false" ht="12.75" hidden="true" customHeight="false" outlineLevel="1" collapsed="false">
      <c r="K27" s="8" t="s">
        <v>60</v>
      </c>
      <c r="O27" s="12"/>
    </row>
    <row r="28" customFormat="false" ht="12.75" hidden="true" customHeight="false" outlineLevel="1" collapsed="false">
      <c r="K28" s="8" t="s">
        <v>61</v>
      </c>
      <c r="O28" s="12"/>
    </row>
    <row r="29" customFormat="false" ht="12.75" hidden="true" customHeight="false" outlineLevel="1" collapsed="false">
      <c r="K29" s="8" t="s">
        <v>62</v>
      </c>
    </row>
    <row r="30" customFormat="false" ht="12.75" hidden="true" customHeight="false" outlineLevel="1" collapsed="false">
      <c r="K30" s="8" t="s">
        <v>63</v>
      </c>
    </row>
    <row r="31" customFormat="false" ht="12.75" hidden="true" customHeight="false" outlineLevel="1" collapsed="false">
      <c r="K31" s="8" t="s">
        <v>64</v>
      </c>
    </row>
    <row r="32" customFormat="false" ht="12.75" hidden="true" customHeight="false" outlineLevel="1" collapsed="false">
      <c r="K32" s="8" t="s">
        <v>65</v>
      </c>
    </row>
    <row r="33" customFormat="false" ht="12.75" hidden="true" customHeight="false" outlineLevel="1" collapsed="false">
      <c r="K33" s="8" t="s">
        <v>66</v>
      </c>
    </row>
    <row r="34" customFormat="false" ht="12.75" hidden="true" customHeight="false" outlineLevel="1" collapsed="false">
      <c r="K34" s="7" t="s">
        <v>67</v>
      </c>
    </row>
    <row r="35" customFormat="false" ht="27" hidden="false" customHeight="true" outlineLevel="0" collapsed="false">
      <c r="A35" s="13"/>
      <c r="B35" s="14"/>
      <c r="C35" s="14"/>
      <c r="D35" s="13"/>
      <c r="E35" s="14"/>
      <c r="F35" s="14"/>
      <c r="G35" s="14"/>
      <c r="H35" s="15"/>
      <c r="I35" s="15"/>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6"/>
      <c r="AQ35" s="14"/>
      <c r="AR35" s="14"/>
      <c r="AS35" s="14"/>
      <c r="AT35" s="14"/>
      <c r="AU35" s="14"/>
      <c r="AV35" s="14"/>
      <c r="AW35" s="14"/>
      <c r="AX35" s="14"/>
      <c r="AY35" s="14"/>
      <c r="AZ35" s="14"/>
      <c r="BA35" s="14"/>
      <c r="BB35" s="14"/>
      <c r="BC35" s="14"/>
      <c r="BD35" s="14"/>
      <c r="BE35" s="14"/>
      <c r="BF35" s="14"/>
      <c r="BG35" s="14"/>
      <c r="BH35" s="14"/>
      <c r="BI35" s="14"/>
      <c r="BJ35" s="17"/>
      <c r="BK35" s="17"/>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row>
    <row r="36" customFormat="false" ht="12.75" hidden="false" customHeight="false" outlineLevel="0" collapsed="false">
      <c r="A36" s="18" t="s">
        <v>68</v>
      </c>
      <c r="B36" s="14"/>
      <c r="C36" s="14"/>
      <c r="D36" s="14"/>
      <c r="E36" s="14"/>
      <c r="F36" s="14"/>
      <c r="G36" s="14"/>
      <c r="H36" s="15"/>
      <c r="I36" s="15"/>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6"/>
      <c r="AQ36" s="14"/>
      <c r="AR36" s="14"/>
      <c r="AS36" s="14"/>
      <c r="AT36" s="14"/>
      <c r="AU36" s="14"/>
      <c r="AV36" s="14"/>
      <c r="AW36" s="14"/>
      <c r="AX36" s="14"/>
      <c r="AY36" s="14"/>
      <c r="AZ36" s="14"/>
      <c r="BA36" s="14"/>
      <c r="BB36" s="14"/>
      <c r="BC36" s="14"/>
      <c r="BD36" s="14"/>
      <c r="BE36" s="14"/>
      <c r="BF36" s="14"/>
      <c r="BG36" s="14"/>
      <c r="BH36" s="14"/>
      <c r="BI36" s="14"/>
      <c r="BJ36" s="17"/>
      <c r="BK36" s="17"/>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row>
    <row r="37" customFormat="false" ht="12.75" hidden="false" customHeight="false" outlineLevel="0" collapsed="false">
      <c r="A37" s="14"/>
      <c r="B37" s="14"/>
      <c r="C37" s="14"/>
      <c r="D37" s="14"/>
      <c r="E37" s="14"/>
      <c r="F37" s="14"/>
      <c r="G37" s="14"/>
      <c r="H37" s="15"/>
      <c r="I37" s="15"/>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6"/>
      <c r="AQ37" s="14"/>
      <c r="AR37" s="14"/>
      <c r="AS37" s="14"/>
      <c r="AT37" s="14"/>
      <c r="AU37" s="14"/>
      <c r="AV37" s="14"/>
      <c r="AW37" s="14"/>
      <c r="AX37" s="14"/>
      <c r="AY37" s="14"/>
      <c r="AZ37" s="14"/>
      <c r="BA37" s="14"/>
      <c r="BB37" s="14"/>
      <c r="BC37" s="14"/>
      <c r="BD37" s="14"/>
      <c r="BE37" s="14"/>
      <c r="BF37" s="14"/>
      <c r="BG37" s="14"/>
      <c r="BH37" s="14"/>
      <c r="BI37" s="14"/>
      <c r="BJ37" s="17"/>
      <c r="BK37" s="17"/>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row>
    <row r="38" customFormat="false" ht="15.75" hidden="false" customHeight="false" outlineLevel="0" collapsed="false">
      <c r="A38" s="14"/>
      <c r="B38" s="21" t="s">
        <v>70</v>
      </c>
      <c r="C38" s="14"/>
      <c r="D38" s="14"/>
      <c r="E38" s="14"/>
      <c r="F38" s="14"/>
      <c r="G38" s="14"/>
      <c r="H38" s="15"/>
      <c r="I38" s="15"/>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6"/>
      <c r="AQ38" s="14"/>
      <c r="AR38" s="14"/>
      <c r="AS38" s="14"/>
      <c r="AT38" s="14"/>
      <c r="AU38" s="14"/>
      <c r="AV38" s="14"/>
      <c r="AW38" s="14"/>
      <c r="AX38" s="14"/>
      <c r="AY38" s="14"/>
      <c r="AZ38" s="14"/>
      <c r="BA38" s="14"/>
      <c r="BB38" s="14"/>
      <c r="BC38" s="14"/>
      <c r="BD38" s="14"/>
      <c r="BE38" s="14"/>
      <c r="BF38" s="14"/>
      <c r="BG38" s="14"/>
      <c r="BH38" s="14"/>
      <c r="BI38" s="14"/>
      <c r="BJ38" s="17"/>
      <c r="BK38" s="17"/>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row>
    <row r="39" customFormat="false" ht="15" hidden="false" customHeight="false" outlineLevel="0" collapsed="false">
      <c r="A39" s="14"/>
      <c r="B39" s="22" t="s">
        <v>171</v>
      </c>
      <c r="C39" s="14"/>
      <c r="D39" s="14"/>
      <c r="E39" s="14"/>
      <c r="F39" s="14"/>
      <c r="G39" s="14"/>
      <c r="H39" s="15"/>
      <c r="I39" s="15"/>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6"/>
      <c r="AQ39" s="14"/>
      <c r="AR39" s="14"/>
      <c r="AS39" s="14"/>
      <c r="AT39" s="14"/>
      <c r="AU39" s="14"/>
      <c r="AV39" s="14"/>
      <c r="AW39" s="14"/>
      <c r="AX39" s="14"/>
      <c r="AY39" s="14"/>
      <c r="AZ39" s="14"/>
      <c r="BA39" s="14"/>
      <c r="BB39" s="14"/>
      <c r="BC39" s="14"/>
      <c r="BD39" s="14"/>
      <c r="BE39" s="14"/>
      <c r="BF39" s="14"/>
      <c r="BG39" s="14"/>
      <c r="BH39" s="14"/>
      <c r="BI39" s="14"/>
      <c r="BJ39" s="17"/>
      <c r="BK39" s="17"/>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row>
    <row r="40" customFormat="false" ht="12.75" hidden="false" customHeight="true" outlineLevel="0" collapsed="false">
      <c r="A40" s="14"/>
      <c r="B40" s="14"/>
      <c r="C40" s="14"/>
      <c r="D40" s="14"/>
      <c r="E40" s="14"/>
      <c r="F40" s="14"/>
      <c r="G40" s="14"/>
      <c r="H40" s="15"/>
      <c r="I40" s="15"/>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6"/>
      <c r="AQ40" s="14"/>
      <c r="AR40" s="14"/>
      <c r="AS40" s="14"/>
      <c r="AT40" s="14"/>
      <c r="AU40" s="14"/>
      <c r="AV40" s="14"/>
      <c r="AW40" s="14"/>
      <c r="AX40" s="14"/>
      <c r="AY40" s="14"/>
      <c r="AZ40" s="14"/>
      <c r="BA40" s="14"/>
      <c r="BB40" s="14"/>
      <c r="BC40" s="14"/>
      <c r="BD40" s="14"/>
      <c r="BE40" s="14"/>
      <c r="BF40" s="14"/>
      <c r="BG40" s="14"/>
      <c r="BH40" s="14"/>
      <c r="BI40" s="14"/>
      <c r="BJ40" s="17"/>
      <c r="BK40" s="17"/>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row>
    <row r="41" customFormat="false" ht="24" hidden="false" customHeight="true" outlineLevel="0" collapsed="false">
      <c r="A41" s="14"/>
      <c r="B41" s="14"/>
      <c r="C41" s="14"/>
      <c r="D41" s="14"/>
      <c r="E41" s="14"/>
      <c r="F41" s="14"/>
      <c r="G41" s="14"/>
      <c r="H41" s="15"/>
      <c r="I41" s="15"/>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6"/>
      <c r="AQ41" s="14"/>
      <c r="AR41" s="14"/>
      <c r="AS41" s="14"/>
      <c r="AT41" s="14"/>
      <c r="AU41" s="14"/>
      <c r="AV41" s="14"/>
      <c r="AW41" s="14"/>
      <c r="AX41" s="14"/>
      <c r="AY41" s="14"/>
      <c r="AZ41" s="14"/>
      <c r="BA41" s="14"/>
      <c r="BB41" s="14"/>
      <c r="BC41" s="14"/>
      <c r="BD41" s="14"/>
      <c r="BE41" s="14"/>
      <c r="BF41" s="14"/>
      <c r="BG41" s="14"/>
      <c r="BH41" s="14"/>
      <c r="BI41" s="14"/>
      <c r="BJ41" s="17"/>
      <c r="BK41" s="17"/>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row>
    <row r="42" customFormat="false" ht="12.75" hidden="false" customHeight="true" outlineLevel="0" collapsed="false">
      <c r="A42" s="14"/>
      <c r="B42" s="14"/>
      <c r="C42" s="14"/>
      <c r="D42" s="14"/>
      <c r="E42" s="14"/>
      <c r="F42" s="14"/>
      <c r="G42" s="14"/>
      <c r="H42" s="15"/>
      <c r="I42" s="15"/>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6"/>
      <c r="AQ42" s="14"/>
      <c r="AR42" s="14"/>
      <c r="AS42" s="14"/>
      <c r="AT42" s="14"/>
      <c r="AU42" s="14"/>
      <c r="AV42" s="14"/>
      <c r="AW42" s="14"/>
      <c r="AX42" s="14"/>
      <c r="AY42" s="14"/>
      <c r="AZ42" s="14"/>
      <c r="BA42" s="14"/>
      <c r="BB42" s="14"/>
      <c r="BC42" s="14"/>
      <c r="BD42" s="14"/>
      <c r="BE42" s="14"/>
      <c r="BF42" s="14"/>
      <c r="BG42" s="14"/>
      <c r="BH42" s="14"/>
      <c r="BI42" s="14"/>
      <c r="BJ42" s="17"/>
      <c r="BK42" s="17"/>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row>
    <row r="43" customFormat="false" ht="12.75" hidden="false" customHeight="true" outlineLevel="0" collapsed="false">
      <c r="A43" s="24" t="s">
        <v>72</v>
      </c>
      <c r="B43" s="24"/>
      <c r="C43" s="24"/>
      <c r="D43" s="24"/>
      <c r="E43" s="24"/>
      <c r="F43" s="24"/>
      <c r="G43" s="24"/>
      <c r="H43" s="25"/>
      <c r="I43" s="14"/>
      <c r="J43" s="20"/>
      <c r="K43" s="20"/>
      <c r="L43" s="20"/>
      <c r="M43" s="20"/>
      <c r="N43" s="20"/>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6"/>
      <c r="AQ43" s="14"/>
      <c r="AR43" s="14"/>
      <c r="AS43" s="14"/>
      <c r="AT43" s="26"/>
      <c r="AU43" s="26"/>
      <c r="AV43" s="26"/>
      <c r="AW43" s="26"/>
      <c r="AX43" s="26"/>
      <c r="AY43" s="26"/>
      <c r="AZ43" s="26"/>
      <c r="BA43" s="26"/>
      <c r="BB43" s="26"/>
      <c r="BC43" s="26"/>
      <c r="BD43" s="26"/>
      <c r="BE43" s="26"/>
      <c r="BF43" s="26"/>
      <c r="BG43" s="26"/>
      <c r="BH43" s="26"/>
      <c r="BI43" s="26"/>
      <c r="BJ43" s="17"/>
      <c r="BK43" s="17"/>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row>
    <row r="44" customFormat="false" ht="12.75" hidden="false" customHeight="true" outlineLevel="0" collapsed="false">
      <c r="A44" s="24" t="s">
        <v>74</v>
      </c>
      <c r="B44" s="24"/>
      <c r="C44" s="24"/>
      <c r="D44" s="24"/>
      <c r="E44" s="24"/>
      <c r="F44" s="24"/>
      <c r="G44" s="24"/>
      <c r="H44" s="25"/>
      <c r="I44" s="15"/>
      <c r="J44" s="20"/>
      <c r="K44" s="20"/>
      <c r="L44" s="20"/>
      <c r="M44" s="20"/>
      <c r="N44" s="20"/>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6"/>
      <c r="AQ44" s="14"/>
      <c r="AR44" s="14"/>
      <c r="AS44" s="14"/>
      <c r="AT44" s="26"/>
      <c r="AU44" s="26"/>
      <c r="AV44" s="26"/>
      <c r="AW44" s="26"/>
      <c r="AX44" s="26"/>
      <c r="AY44" s="26"/>
      <c r="AZ44" s="26"/>
      <c r="BA44" s="26"/>
      <c r="BB44" s="26"/>
      <c r="BC44" s="26"/>
      <c r="BD44" s="26"/>
      <c r="BE44" s="26"/>
      <c r="BF44" s="26"/>
      <c r="BG44" s="26"/>
      <c r="BH44" s="26"/>
      <c r="BI44" s="26"/>
      <c r="BJ44" s="17"/>
      <c r="BK44" s="17"/>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row>
    <row r="45" customFormat="false" ht="12.75" hidden="false" customHeight="true" outlineLevel="0" collapsed="false">
      <c r="A45" s="30" t="s">
        <v>76</v>
      </c>
      <c r="B45" s="30"/>
      <c r="C45" s="30"/>
      <c r="D45" s="31" t="s">
        <v>77</v>
      </c>
      <c r="E45" s="30"/>
      <c r="F45" s="30"/>
      <c r="G45" s="30"/>
      <c r="H45" s="15"/>
      <c r="I45" s="14"/>
      <c r="J45" s="20"/>
      <c r="K45" s="20"/>
      <c r="L45" s="20"/>
      <c r="M45" s="20"/>
      <c r="N45" s="20"/>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6"/>
      <c r="AQ45" s="14"/>
      <c r="AR45" s="14"/>
      <c r="AS45" s="14"/>
      <c r="AT45" s="14"/>
      <c r="AU45" s="14"/>
      <c r="AV45" s="14"/>
      <c r="AW45" s="14"/>
      <c r="AX45" s="14"/>
      <c r="AY45" s="14"/>
      <c r="AZ45" s="14"/>
      <c r="BA45" s="14"/>
      <c r="BB45" s="14"/>
      <c r="BC45" s="14"/>
      <c r="BD45" s="14"/>
      <c r="BE45" s="14"/>
      <c r="BF45" s="14"/>
      <c r="BG45" s="14"/>
      <c r="BH45" s="14"/>
      <c r="BI45" s="14"/>
      <c r="BJ45" s="17"/>
      <c r="BK45" s="17"/>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row>
    <row r="46" customFormat="false" ht="15" hidden="false" customHeight="true" outlineLevel="0" collapsed="false">
      <c r="A46" s="14"/>
      <c r="B46" s="14"/>
      <c r="C46" s="14"/>
      <c r="D46" s="15"/>
      <c r="E46" s="14"/>
      <c r="F46" s="14"/>
      <c r="G46" s="14"/>
      <c r="H46" s="15"/>
      <c r="I46" s="25"/>
      <c r="J46" s="31"/>
      <c r="K46" s="31"/>
      <c r="L46" s="31"/>
      <c r="M46" s="31"/>
      <c r="N46" s="31"/>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29"/>
      <c r="AO46" s="29"/>
      <c r="AP46" s="32"/>
      <c r="AQ46" s="29"/>
      <c r="AR46" s="29"/>
      <c r="AS46" s="29"/>
      <c r="AT46" s="14"/>
      <c r="AU46" s="14"/>
      <c r="AV46" s="14"/>
      <c r="AW46" s="14"/>
      <c r="AX46" s="14"/>
      <c r="AY46" s="33"/>
      <c r="AZ46" s="14"/>
      <c r="BA46" s="14"/>
      <c r="BB46" s="14"/>
      <c r="BC46" s="14"/>
      <c r="BD46" s="33"/>
      <c r="BE46" s="14"/>
      <c r="BF46" s="14"/>
      <c r="BG46" s="14"/>
      <c r="BH46" s="14"/>
      <c r="BI46" s="14"/>
      <c r="BJ46" s="17"/>
      <c r="BK46" s="17"/>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row>
    <row r="47" customFormat="false" ht="12.75" hidden="false" customHeight="true" outlineLevel="0" collapsed="false">
      <c r="A47" s="34" t="s">
        <v>79</v>
      </c>
      <c r="B47" s="14"/>
      <c r="C47" s="14"/>
      <c r="D47" s="35" t="n">
        <v>36825</v>
      </c>
      <c r="E47" s="14"/>
      <c r="F47" s="14"/>
      <c r="G47" s="14"/>
      <c r="H47" s="15"/>
      <c r="I47" s="25"/>
      <c r="J47" s="31"/>
      <c r="K47" s="31"/>
      <c r="L47" s="31"/>
      <c r="M47" s="31"/>
      <c r="N47" s="31"/>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27"/>
      <c r="AO47" s="27"/>
      <c r="AP47" s="36"/>
      <c r="AQ47" s="27"/>
      <c r="AR47" s="27"/>
      <c r="AS47" s="27"/>
      <c r="AT47" s="14"/>
      <c r="AU47" s="14"/>
      <c r="AV47" s="14"/>
      <c r="AW47" s="14"/>
      <c r="AX47" s="14"/>
      <c r="AY47" s="33"/>
      <c r="AZ47" s="14"/>
      <c r="BA47" s="14"/>
      <c r="BB47" s="14"/>
      <c r="BC47" s="14"/>
      <c r="BD47" s="33"/>
      <c r="BE47" s="14"/>
      <c r="BF47" s="14"/>
      <c r="BG47" s="14"/>
      <c r="BH47" s="14"/>
      <c r="BI47" s="14"/>
      <c r="BJ47" s="17"/>
      <c r="BK47" s="17"/>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14"/>
      <c r="CJ47" s="14"/>
      <c r="CK47" s="14"/>
      <c r="CL47" s="14"/>
      <c r="CM47" s="14"/>
      <c r="CN47" s="14"/>
      <c r="CO47" s="14"/>
      <c r="CP47" s="14"/>
      <c r="CQ47" s="14"/>
      <c r="CR47" s="14"/>
      <c r="CS47" s="14"/>
      <c r="CT47" s="14"/>
      <c r="CU47" s="14"/>
    </row>
    <row r="48" customFormat="false" ht="12.75" hidden="false" customHeight="true" outlineLevel="0" collapsed="false">
      <c r="A48" s="30" t="s">
        <v>81</v>
      </c>
      <c r="B48" s="14"/>
      <c r="C48" s="14"/>
      <c r="D48" s="35" t="n">
        <v>36824</v>
      </c>
      <c r="E48" s="14"/>
      <c r="F48" s="14"/>
      <c r="G48" s="14"/>
      <c r="H48" s="15"/>
      <c r="I48" s="25"/>
      <c r="J48" s="31"/>
      <c r="K48" s="31"/>
      <c r="L48" s="31"/>
      <c r="M48" s="31"/>
      <c r="N48" s="31"/>
      <c r="O48" s="26"/>
      <c r="P48" s="26"/>
      <c r="Q48" s="27"/>
      <c r="R48" s="27"/>
      <c r="S48" s="27"/>
      <c r="T48" s="27"/>
      <c r="U48" s="27"/>
      <c r="V48" s="27"/>
      <c r="W48" s="27"/>
      <c r="X48" s="27"/>
      <c r="Y48" s="27"/>
      <c r="Z48" s="27"/>
      <c r="AA48" s="27"/>
      <c r="AB48" s="27"/>
      <c r="AC48" s="27"/>
      <c r="AD48" s="27"/>
      <c r="AE48" s="27"/>
      <c r="AF48" s="27"/>
      <c r="AG48" s="27"/>
      <c r="AH48" s="27"/>
      <c r="AI48" s="27"/>
      <c r="AJ48" s="27"/>
      <c r="AK48" s="27"/>
      <c r="AL48" s="27"/>
      <c r="AM48" s="27"/>
      <c r="AN48" s="27" t="s">
        <v>82</v>
      </c>
      <c r="AO48" s="27"/>
      <c r="AP48" s="36"/>
      <c r="AQ48" s="27"/>
      <c r="AR48" s="27"/>
      <c r="AS48" s="27"/>
      <c r="AT48" s="27"/>
      <c r="AU48" s="27"/>
      <c r="AV48" s="27"/>
      <c r="AW48" s="153"/>
      <c r="AX48" s="27"/>
      <c r="AY48" s="154"/>
      <c r="AZ48" s="27"/>
      <c r="BA48" s="27"/>
      <c r="BB48" s="27"/>
      <c r="BC48" s="27"/>
      <c r="BD48" s="154"/>
      <c r="BE48" s="27"/>
      <c r="BF48" s="27"/>
      <c r="BG48" s="27"/>
      <c r="BH48" s="27"/>
      <c r="BI48" s="27"/>
      <c r="BJ48" s="17"/>
      <c r="BK48" s="17"/>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14"/>
      <c r="CJ48" s="14"/>
      <c r="CK48" s="14"/>
      <c r="CL48" s="14"/>
      <c r="CM48" s="14"/>
      <c r="CN48" s="14"/>
      <c r="CO48" s="14"/>
      <c r="CP48" s="14"/>
      <c r="CQ48" s="14"/>
      <c r="CR48" s="14"/>
      <c r="CS48" s="14"/>
      <c r="CT48" s="14"/>
      <c r="CU48" s="14"/>
    </row>
    <row r="49" customFormat="false" ht="24" hidden="false" customHeight="true" outlineLevel="0" collapsed="false">
      <c r="A49" s="42" t="str">
        <f aca="true">CELL("filename",A36)</f>
        <v>'file:///mnt/12tb/@roms/datasets/enron/EDRM Enron Email Data Set v2 XML/filtered-attachments/xls/SwapPosition_10_24_00.xls'#$SPREAD</v>
      </c>
      <c r="B49" s="14"/>
      <c r="C49" s="14"/>
      <c r="D49" s="14"/>
      <c r="E49" s="14"/>
      <c r="F49" s="14"/>
      <c r="G49" s="14"/>
      <c r="H49" s="15"/>
      <c r="I49" s="15"/>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6"/>
      <c r="AQ49" s="14"/>
      <c r="AR49" s="14"/>
      <c r="AS49" s="14"/>
      <c r="AT49" s="14"/>
      <c r="AU49" s="14"/>
      <c r="AV49" s="14"/>
      <c r="AW49" s="14"/>
      <c r="AX49" s="14"/>
      <c r="AY49" s="33"/>
      <c r="AZ49" s="14"/>
      <c r="BA49" s="14"/>
      <c r="BB49" s="14"/>
      <c r="BC49" s="14"/>
      <c r="BD49" s="14"/>
      <c r="BE49" s="14"/>
      <c r="BF49" s="14"/>
      <c r="BG49" s="14"/>
      <c r="BH49" s="14"/>
      <c r="BI49" s="14"/>
      <c r="BJ49" s="17"/>
      <c r="BK49" s="17"/>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14"/>
      <c r="CJ49" s="14"/>
      <c r="CK49" s="14"/>
      <c r="CL49" s="14"/>
      <c r="CM49" s="14"/>
      <c r="CN49" s="14"/>
      <c r="CO49" s="14"/>
      <c r="CP49" s="14"/>
      <c r="CQ49" s="14"/>
      <c r="CR49" s="14"/>
      <c r="CS49" s="14"/>
      <c r="CT49" s="14"/>
      <c r="CU49" s="14"/>
    </row>
    <row r="50" customFormat="false" ht="11.1" hidden="false" customHeight="true" outlineLevel="0" collapsed="false">
      <c r="A50" s="45" t="n">
        <f aca="true">NOW()</f>
        <v>45926.9322257256</v>
      </c>
      <c r="B50" s="45"/>
      <c r="C50" s="46"/>
      <c r="D50" s="46"/>
      <c r="E50" s="46"/>
      <c r="F50" s="46"/>
      <c r="G50" s="46"/>
      <c r="H50" s="15"/>
      <c r="I50" s="47"/>
      <c r="J50" s="47"/>
      <c r="L50" s="47"/>
      <c r="M50" s="47"/>
      <c r="N50" s="47"/>
      <c r="P50" s="47"/>
      <c r="Q50" s="48"/>
      <c r="R50" s="48"/>
      <c r="S50" s="48"/>
      <c r="T50" s="48"/>
      <c r="U50" s="48"/>
      <c r="V50" s="48"/>
      <c r="W50" s="48"/>
      <c r="X50" s="48"/>
      <c r="Y50" s="48"/>
      <c r="Z50" s="48"/>
      <c r="AA50" s="48"/>
      <c r="AB50" s="48"/>
      <c r="AC50" s="48"/>
      <c r="AD50" s="48"/>
      <c r="AE50" s="48"/>
      <c r="AF50" s="48"/>
      <c r="AG50" s="48"/>
      <c r="AH50" s="48"/>
      <c r="AI50" s="48"/>
      <c r="AJ50" s="48"/>
      <c r="AK50" s="48"/>
      <c r="AL50" s="48"/>
      <c r="AM50" s="48"/>
      <c r="AN50" s="49"/>
      <c r="AO50" s="47"/>
      <c r="AP50" s="47"/>
      <c r="AQ50" s="47"/>
      <c r="AR50" s="47"/>
      <c r="AS50" s="47"/>
      <c r="AT50" s="50"/>
      <c r="AU50" s="50"/>
      <c r="AV50" s="50"/>
      <c r="AW50" s="50"/>
      <c r="AX50" s="50"/>
      <c r="AY50" s="50"/>
      <c r="AZ50" s="50"/>
      <c r="BA50" s="50"/>
      <c r="BB50" s="50"/>
      <c r="BC50" s="50"/>
      <c r="BD50" s="50"/>
      <c r="BE50" s="50"/>
      <c r="BF50" s="50"/>
      <c r="BG50" s="50"/>
      <c r="BH50" s="50"/>
      <c r="BI50" s="50"/>
      <c r="BJ50" s="17"/>
      <c r="BK50" s="17"/>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14"/>
      <c r="CJ50" s="14"/>
      <c r="CK50" s="14"/>
      <c r="CL50" s="14"/>
      <c r="CM50" s="14"/>
      <c r="CN50" s="14"/>
      <c r="CO50" s="14"/>
      <c r="CP50" s="14"/>
      <c r="CQ50" s="14"/>
      <c r="CR50" s="14"/>
      <c r="CS50" s="14"/>
      <c r="CT50" s="14"/>
      <c r="CU50" s="14"/>
    </row>
    <row r="51" customFormat="false" ht="12.75" hidden="false" customHeight="false" outlineLevel="0" collapsed="false">
      <c r="A51" s="115" t="s">
        <v>87</v>
      </c>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53"/>
      <c r="AT51" s="54" t="s">
        <v>88</v>
      </c>
      <c r="AU51" s="54"/>
      <c r="AV51" s="54"/>
      <c r="AW51" s="54"/>
      <c r="AX51" s="54"/>
      <c r="AY51" s="54"/>
      <c r="AZ51" s="54"/>
      <c r="BA51" s="54"/>
      <c r="BB51" s="54"/>
      <c r="BC51" s="54"/>
      <c r="BD51" s="54"/>
      <c r="BE51" s="54"/>
      <c r="BF51" s="54"/>
      <c r="BG51" s="54"/>
      <c r="BH51" s="54"/>
      <c r="BI51" s="54"/>
      <c r="BJ51" s="17"/>
      <c r="BK51" s="17"/>
      <c r="BL51" s="29"/>
      <c r="BM51" s="29"/>
      <c r="BN51" s="29"/>
      <c r="BO51" s="29"/>
      <c r="BP51" s="29"/>
      <c r="BQ51" s="29"/>
      <c r="BR51" s="29"/>
      <c r="BS51" s="29"/>
      <c r="BT51" s="29"/>
      <c r="BU51" s="29"/>
      <c r="BV51" s="29"/>
      <c r="BW51" s="29"/>
      <c r="BX51" s="29"/>
      <c r="BY51" s="29"/>
      <c r="BZ51" s="29"/>
      <c r="CA51" s="29"/>
      <c r="CB51" s="29"/>
      <c r="CC51" s="14"/>
      <c r="CD51" s="14"/>
      <c r="CE51" s="14"/>
      <c r="CF51" s="14"/>
      <c r="CG51" s="14"/>
      <c r="CH51" s="14"/>
      <c r="CI51" s="14"/>
      <c r="CJ51" s="14"/>
      <c r="CK51" s="14"/>
      <c r="CL51" s="14"/>
      <c r="CM51" s="14"/>
      <c r="CN51" s="14"/>
      <c r="CO51" s="14"/>
      <c r="CP51" s="14"/>
      <c r="CQ51" s="14"/>
      <c r="CR51" s="14"/>
      <c r="CS51" s="14"/>
      <c r="CT51" s="14"/>
      <c r="CU51" s="14"/>
    </row>
    <row r="52" customFormat="false" ht="12.75" hidden="false" customHeight="false" outlineLevel="0" collapsed="false">
      <c r="A52" s="115"/>
      <c r="B52" s="116"/>
      <c r="C52" s="116"/>
      <c r="D52" s="116"/>
      <c r="E52" s="116"/>
      <c r="F52" s="116"/>
      <c r="G52" s="116"/>
      <c r="H52" s="117"/>
      <c r="I52" s="117"/>
      <c r="J52" s="118"/>
      <c r="K52" s="155" t="s">
        <v>172</v>
      </c>
      <c r="L52" s="155"/>
      <c r="M52" s="155"/>
      <c r="N52" s="155"/>
      <c r="O52" s="155"/>
      <c r="P52" s="155"/>
      <c r="Q52" s="155"/>
      <c r="R52" s="155"/>
      <c r="S52" s="155"/>
      <c r="T52" s="155"/>
      <c r="U52" s="155"/>
      <c r="V52" s="155"/>
      <c r="W52" s="155"/>
      <c r="X52" s="155"/>
      <c r="Y52" s="155"/>
      <c r="Z52" s="155"/>
      <c r="AA52" s="58" t="s">
        <v>173</v>
      </c>
      <c r="AB52" s="58" t="s">
        <v>174</v>
      </c>
      <c r="AC52" s="58" t="s">
        <v>175</v>
      </c>
      <c r="AD52" s="156" t="s">
        <v>176</v>
      </c>
      <c r="AE52" s="156"/>
      <c r="AF52" s="156"/>
      <c r="AG52" s="156"/>
      <c r="AH52" s="156"/>
      <c r="AI52" s="156"/>
      <c r="AJ52" s="156"/>
      <c r="AK52" s="156"/>
      <c r="AL52" s="156"/>
      <c r="AM52" s="156"/>
      <c r="AN52" s="157"/>
      <c r="AO52" s="158"/>
      <c r="AP52" s="158"/>
      <c r="AQ52" s="120"/>
      <c r="AR52" s="158"/>
      <c r="AS52" s="159"/>
      <c r="AT52" s="160"/>
      <c r="AU52" s="160"/>
      <c r="AV52" s="161" t="s">
        <v>177</v>
      </c>
      <c r="AW52" s="161"/>
      <c r="AX52" s="160"/>
      <c r="AY52" s="161" t="s">
        <v>178</v>
      </c>
      <c r="AZ52" s="161"/>
      <c r="BA52" s="161"/>
      <c r="BB52" s="161"/>
      <c r="BC52" s="161"/>
      <c r="BD52" s="161" t="s">
        <v>139</v>
      </c>
      <c r="BE52" s="161"/>
      <c r="BF52" s="161"/>
      <c r="BG52" s="160"/>
      <c r="BH52" s="160"/>
      <c r="BI52" s="162"/>
      <c r="BJ52" s="17"/>
      <c r="BK52" s="17"/>
      <c r="BL52" s="29"/>
      <c r="BM52" s="29"/>
      <c r="BN52" s="29"/>
      <c r="BO52" s="29"/>
      <c r="BP52" s="29"/>
      <c r="BQ52" s="29"/>
      <c r="BR52" s="29"/>
      <c r="BS52" s="29"/>
      <c r="BT52" s="29"/>
      <c r="BU52" s="29"/>
      <c r="BV52" s="29"/>
      <c r="BW52" s="29"/>
      <c r="BX52" s="29"/>
      <c r="BY52" s="29"/>
      <c r="BZ52" s="29"/>
      <c r="CA52" s="29"/>
      <c r="CB52" s="29"/>
      <c r="CC52" s="14"/>
      <c r="CD52" s="14"/>
      <c r="CE52" s="14"/>
      <c r="CF52" s="14"/>
      <c r="CG52" s="14"/>
      <c r="CH52" s="14"/>
      <c r="CI52" s="14"/>
      <c r="CJ52" s="14"/>
      <c r="CK52" s="14"/>
      <c r="CL52" s="14"/>
      <c r="CM52" s="14"/>
      <c r="CN52" s="14"/>
      <c r="CO52" s="14"/>
      <c r="CP52" s="14"/>
      <c r="CQ52" s="14"/>
      <c r="CR52" s="14"/>
      <c r="CS52" s="14"/>
      <c r="CT52" s="14"/>
      <c r="CU52" s="14"/>
    </row>
    <row r="53" customFormat="false" ht="12.75" hidden="false" customHeight="false" outlineLevel="0" collapsed="false">
      <c r="A53" s="57" t="s">
        <v>90</v>
      </c>
      <c r="B53" s="58" t="s">
        <v>91</v>
      </c>
      <c r="C53" s="59" t="s">
        <v>92</v>
      </c>
      <c r="D53" s="59" t="s">
        <v>140</v>
      </c>
      <c r="E53" s="59" t="s">
        <v>141</v>
      </c>
      <c r="F53" s="59" t="s">
        <v>142</v>
      </c>
      <c r="G53" s="59" t="s">
        <v>143</v>
      </c>
      <c r="H53" s="60" t="s">
        <v>93</v>
      </c>
      <c r="I53" s="60" t="s">
        <v>94</v>
      </c>
      <c r="J53" s="61" t="s">
        <v>95</v>
      </c>
      <c r="K53" s="163"/>
      <c r="L53" s="163"/>
      <c r="M53" s="164" t="s">
        <v>97</v>
      </c>
      <c r="N53" s="163"/>
      <c r="O53" s="58" t="s">
        <v>99</v>
      </c>
      <c r="P53" s="58" t="s">
        <v>99</v>
      </c>
      <c r="Q53" s="58"/>
      <c r="R53" s="164" t="s">
        <v>125</v>
      </c>
      <c r="S53" s="163"/>
      <c r="T53" s="164" t="s">
        <v>146</v>
      </c>
      <c r="U53" s="163"/>
      <c r="V53" s="164" t="s">
        <v>146</v>
      </c>
      <c r="W53" s="164"/>
      <c r="X53" s="164" t="s">
        <v>179</v>
      </c>
      <c r="Y53" s="164" t="s">
        <v>180</v>
      </c>
      <c r="Z53" s="164" t="s">
        <v>144</v>
      </c>
      <c r="AA53" s="164" t="s">
        <v>181</v>
      </c>
      <c r="AB53" s="164" t="s">
        <v>181</v>
      </c>
      <c r="AC53" s="164" t="s">
        <v>182</v>
      </c>
      <c r="AD53" s="61" t="s">
        <v>183</v>
      </c>
      <c r="AE53" s="61"/>
      <c r="AF53" s="61" t="s">
        <v>184</v>
      </c>
      <c r="AG53" s="61"/>
      <c r="AH53" s="61" t="s">
        <v>146</v>
      </c>
      <c r="AI53" s="61"/>
      <c r="AJ53" s="61" t="s">
        <v>185</v>
      </c>
      <c r="AK53" s="61" t="s">
        <v>186</v>
      </c>
      <c r="AL53" s="61" t="s">
        <v>187</v>
      </c>
      <c r="AM53" s="61" t="s">
        <v>187</v>
      </c>
      <c r="AN53" s="165" t="s">
        <v>100</v>
      </c>
      <c r="AO53" s="165" t="s">
        <v>101</v>
      </c>
      <c r="AP53" s="166" t="s">
        <v>101</v>
      </c>
      <c r="AQ53" s="165" t="s">
        <v>102</v>
      </c>
      <c r="AR53" s="165" t="s">
        <v>103</v>
      </c>
      <c r="AS53" s="53"/>
      <c r="AT53" s="129" t="s">
        <v>104</v>
      </c>
      <c r="AU53" s="129" t="s">
        <v>105</v>
      </c>
      <c r="AV53" s="129" t="s">
        <v>188</v>
      </c>
      <c r="AW53" s="129" t="s">
        <v>189</v>
      </c>
      <c r="AX53" s="129" t="s">
        <v>149</v>
      </c>
      <c r="AY53" s="129" t="s">
        <v>150</v>
      </c>
      <c r="AZ53" s="129" t="s">
        <v>173</v>
      </c>
      <c r="BA53" s="129" t="s">
        <v>174</v>
      </c>
      <c r="BB53" s="129" t="s">
        <v>151</v>
      </c>
      <c r="BC53" s="129" t="s">
        <v>152</v>
      </c>
      <c r="BD53" s="129" t="s">
        <v>150</v>
      </c>
      <c r="BE53" s="129" t="s">
        <v>151</v>
      </c>
      <c r="BF53" s="129" t="s">
        <v>152</v>
      </c>
      <c r="BG53" s="129" t="s">
        <v>190</v>
      </c>
      <c r="BH53" s="129"/>
      <c r="BI53" s="131" t="s">
        <v>153</v>
      </c>
      <c r="BJ53" s="47"/>
      <c r="BK53" s="47"/>
      <c r="BL53" s="67"/>
      <c r="BM53" s="67"/>
      <c r="BN53" s="67"/>
      <c r="BO53" s="67"/>
      <c r="BP53" s="67"/>
      <c r="BQ53" s="67"/>
      <c r="BR53" s="67"/>
      <c r="BS53" s="67"/>
      <c r="BT53" s="67"/>
      <c r="BU53" s="67"/>
      <c r="BV53" s="67"/>
      <c r="BW53" s="67"/>
      <c r="BX53" s="67"/>
      <c r="BY53" s="67"/>
      <c r="BZ53" s="67"/>
      <c r="CA53" s="67"/>
      <c r="CB53" s="67"/>
      <c r="CC53" s="47"/>
      <c r="CD53" s="47"/>
      <c r="CE53" s="47"/>
      <c r="CF53" s="47"/>
      <c r="CG53" s="47"/>
      <c r="CH53" s="47"/>
      <c r="CI53" s="47"/>
      <c r="CJ53" s="47"/>
      <c r="CK53" s="47"/>
      <c r="CL53" s="47"/>
      <c r="CM53" s="47"/>
      <c r="CN53" s="47"/>
      <c r="CO53" s="47"/>
      <c r="CP53" s="47"/>
      <c r="CQ53" s="47"/>
      <c r="CR53" s="47"/>
      <c r="CS53" s="47"/>
      <c r="CT53" s="47"/>
      <c r="CU53" s="47"/>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c r="EO53" s="68"/>
      <c r="EP53" s="68"/>
      <c r="EQ53" s="68"/>
      <c r="ER53" s="68"/>
      <c r="ES53" s="68"/>
      <c r="ET53" s="68"/>
      <c r="EU53" s="68"/>
      <c r="EV53" s="68"/>
      <c r="EW53" s="68"/>
      <c r="EX53" s="68"/>
      <c r="EY53" s="68"/>
      <c r="EZ53" s="68"/>
      <c r="FA53" s="68"/>
      <c r="FB53" s="68"/>
      <c r="FC53" s="68"/>
      <c r="FD53" s="68"/>
      <c r="FE53" s="68"/>
      <c r="FF53" s="68"/>
      <c r="FG53" s="68"/>
      <c r="FH53" s="68"/>
      <c r="FI53" s="68"/>
      <c r="FJ53" s="68"/>
      <c r="FK53" s="68"/>
      <c r="FL53" s="68"/>
      <c r="FM53" s="68"/>
      <c r="FN53" s="68"/>
      <c r="FO53" s="68"/>
      <c r="FP53" s="68"/>
      <c r="FQ53" s="68"/>
      <c r="FR53" s="68"/>
      <c r="FS53" s="68"/>
      <c r="FT53" s="68"/>
      <c r="FU53" s="68"/>
      <c r="FV53" s="68"/>
      <c r="FW53" s="68"/>
      <c r="FX53" s="68"/>
      <c r="FY53" s="68"/>
      <c r="FZ53" s="68"/>
      <c r="GA53" s="68"/>
      <c r="GB53" s="68"/>
      <c r="GC53" s="68"/>
      <c r="GD53" s="68"/>
      <c r="GE53" s="68"/>
      <c r="GF53" s="68"/>
      <c r="GG53" s="68"/>
      <c r="GH53" s="68"/>
      <c r="GI53" s="68"/>
      <c r="GJ53" s="68"/>
      <c r="GK53" s="68"/>
      <c r="GL53" s="68"/>
      <c r="GM53" s="68"/>
      <c r="GN53" s="68"/>
      <c r="GO53" s="68"/>
      <c r="GP53" s="68"/>
      <c r="GQ53" s="68"/>
      <c r="GR53" s="68"/>
      <c r="GS53" s="68"/>
      <c r="GT53" s="68"/>
      <c r="GU53" s="68"/>
      <c r="GV53" s="68"/>
      <c r="GW53" s="68"/>
      <c r="GX53" s="68"/>
      <c r="GY53" s="68"/>
      <c r="GZ53" s="68"/>
      <c r="HA53" s="68"/>
      <c r="HB53" s="68"/>
      <c r="HC53" s="68"/>
      <c r="HD53" s="68"/>
      <c r="HE53" s="68"/>
      <c r="HF53" s="68"/>
      <c r="HG53" s="68"/>
      <c r="HH53" s="68"/>
      <c r="HI53" s="68"/>
      <c r="HJ53" s="68"/>
      <c r="HK53" s="68"/>
      <c r="HL53" s="68"/>
      <c r="HM53" s="68"/>
      <c r="HN53" s="68"/>
      <c r="HO53" s="68"/>
      <c r="HP53" s="68"/>
      <c r="HQ53" s="68"/>
      <c r="HR53" s="68"/>
      <c r="HS53" s="68"/>
      <c r="HT53" s="68"/>
      <c r="HU53" s="68"/>
      <c r="HV53" s="68"/>
      <c r="HW53" s="68"/>
      <c r="HX53" s="68"/>
      <c r="HY53" s="68"/>
      <c r="HZ53" s="68"/>
      <c r="IA53" s="68"/>
      <c r="IB53" s="68"/>
      <c r="IC53" s="68"/>
      <c r="ID53" s="68"/>
      <c r="IE53" s="68"/>
      <c r="IF53" s="68"/>
      <c r="IG53" s="68"/>
      <c r="IH53" s="68"/>
      <c r="II53" s="68"/>
      <c r="IJ53" s="68"/>
      <c r="IK53" s="68"/>
      <c r="IL53" s="68"/>
      <c r="IM53" s="68"/>
      <c r="IN53" s="68"/>
      <c r="IO53" s="68"/>
      <c r="IP53" s="68"/>
      <c r="IQ53" s="68"/>
      <c r="IR53" s="68"/>
      <c r="IS53" s="68"/>
      <c r="IT53" s="68"/>
      <c r="IU53" s="68"/>
      <c r="IV53" s="68"/>
      <c r="IW53" s="68"/>
    </row>
    <row r="54" customFormat="false" ht="13.5" hidden="false" customHeight="false" outlineLevel="0" collapsed="false">
      <c r="A54" s="69" t="s">
        <v>112</v>
      </c>
      <c r="B54" s="70" t="s">
        <v>113</v>
      </c>
      <c r="C54" s="71" t="s">
        <v>114</v>
      </c>
      <c r="D54" s="71" t="s">
        <v>154</v>
      </c>
      <c r="E54" s="71" t="s">
        <v>114</v>
      </c>
      <c r="F54" s="71" t="s">
        <v>122</v>
      </c>
      <c r="G54" s="71" t="s">
        <v>114</v>
      </c>
      <c r="H54" s="72" t="s">
        <v>115</v>
      </c>
      <c r="I54" s="72" t="s">
        <v>115</v>
      </c>
      <c r="J54" s="73" t="s">
        <v>116</v>
      </c>
      <c r="K54" s="73" t="s">
        <v>117</v>
      </c>
      <c r="L54" s="167" t="s">
        <v>191</v>
      </c>
      <c r="M54" s="73" t="s">
        <v>118</v>
      </c>
      <c r="N54" s="167" t="s">
        <v>192</v>
      </c>
      <c r="O54" s="70" t="s">
        <v>119</v>
      </c>
      <c r="P54" s="167" t="s">
        <v>193</v>
      </c>
      <c r="Q54" s="74" t="s">
        <v>120</v>
      </c>
      <c r="R54" s="74" t="s">
        <v>155</v>
      </c>
      <c r="S54" s="168" t="s">
        <v>194</v>
      </c>
      <c r="T54" s="74" t="s">
        <v>155</v>
      </c>
      <c r="U54" s="168" t="s">
        <v>195</v>
      </c>
      <c r="V54" s="74" t="s">
        <v>148</v>
      </c>
      <c r="W54" s="168" t="s">
        <v>196</v>
      </c>
      <c r="X54" s="168" t="s">
        <v>197</v>
      </c>
      <c r="Y54" s="168" t="s">
        <v>197</v>
      </c>
      <c r="Z54" s="168" t="s">
        <v>197</v>
      </c>
      <c r="AA54" s="168" t="s">
        <v>198</v>
      </c>
      <c r="AB54" s="168" t="s">
        <v>199</v>
      </c>
      <c r="AC54" s="169" t="s">
        <v>200</v>
      </c>
      <c r="AD54" s="74" t="s">
        <v>117</v>
      </c>
      <c r="AE54" s="168" t="s">
        <v>201</v>
      </c>
      <c r="AF54" s="74" t="s">
        <v>155</v>
      </c>
      <c r="AG54" s="168" t="s">
        <v>194</v>
      </c>
      <c r="AH54" s="74" t="s">
        <v>155</v>
      </c>
      <c r="AI54" s="168" t="s">
        <v>195</v>
      </c>
      <c r="AJ54" s="168" t="s">
        <v>202</v>
      </c>
      <c r="AK54" s="168" t="s">
        <v>202</v>
      </c>
      <c r="AL54" s="168" t="s">
        <v>202</v>
      </c>
      <c r="AM54" s="168" t="s">
        <v>203</v>
      </c>
      <c r="AN54" s="73" t="s">
        <v>121</v>
      </c>
      <c r="AO54" s="73" t="s">
        <v>122</v>
      </c>
      <c r="AP54" s="71" t="s">
        <v>114</v>
      </c>
      <c r="AQ54" s="73" t="s">
        <v>114</v>
      </c>
      <c r="AR54" s="73" t="s">
        <v>123</v>
      </c>
      <c r="AS54" s="75"/>
      <c r="AT54" s="76" t="s">
        <v>124</v>
      </c>
      <c r="AU54" s="76" t="s">
        <v>124</v>
      </c>
      <c r="AV54" s="133" t="s">
        <v>151</v>
      </c>
      <c r="AW54" s="133" t="s">
        <v>204</v>
      </c>
      <c r="AX54" s="76" t="s">
        <v>156</v>
      </c>
      <c r="AY54" s="134" t="s">
        <v>157</v>
      </c>
      <c r="AZ54" s="134" t="s">
        <v>157</v>
      </c>
      <c r="BA54" s="134" t="s">
        <v>157</v>
      </c>
      <c r="BB54" s="133" t="s">
        <v>158</v>
      </c>
      <c r="BC54" s="133" t="s">
        <v>159</v>
      </c>
      <c r="BD54" s="134" t="s">
        <v>157</v>
      </c>
      <c r="BE54" s="133" t="s">
        <v>158</v>
      </c>
      <c r="BF54" s="133" t="s">
        <v>159</v>
      </c>
      <c r="BG54" s="134" t="s">
        <v>173</v>
      </c>
      <c r="BH54" s="134" t="s">
        <v>174</v>
      </c>
      <c r="BI54" s="170" t="s">
        <v>160</v>
      </c>
      <c r="BJ54" s="47"/>
      <c r="BK54" s="47"/>
      <c r="BL54" s="67"/>
      <c r="BM54" s="67"/>
      <c r="BN54" s="67"/>
      <c r="BO54" s="67"/>
      <c r="BP54" s="67"/>
      <c r="BQ54" s="67"/>
      <c r="BR54" s="67"/>
      <c r="BS54" s="67"/>
      <c r="BT54" s="67"/>
      <c r="BU54" s="67"/>
      <c r="BV54" s="67"/>
      <c r="BW54" s="67"/>
      <c r="BX54" s="67"/>
      <c r="BY54" s="67"/>
      <c r="BZ54" s="67"/>
      <c r="CA54" s="67"/>
      <c r="CB54" s="67"/>
      <c r="CC54" s="47"/>
      <c r="CD54" s="47"/>
      <c r="CE54" s="47"/>
      <c r="CF54" s="47"/>
      <c r="CG54" s="47"/>
      <c r="CH54" s="47"/>
      <c r="CI54" s="47"/>
      <c r="CJ54" s="47"/>
      <c r="CK54" s="47"/>
      <c r="CL54" s="47"/>
      <c r="CM54" s="47"/>
      <c r="CN54" s="47"/>
      <c r="CO54" s="47"/>
      <c r="CP54" s="47"/>
      <c r="CQ54" s="47"/>
      <c r="CR54" s="47"/>
      <c r="CS54" s="47"/>
      <c r="CT54" s="47"/>
      <c r="CU54" s="47"/>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c r="EO54" s="68"/>
      <c r="EP54" s="68"/>
      <c r="EQ54" s="68"/>
      <c r="ER54" s="68"/>
      <c r="ES54" s="68"/>
      <c r="ET54" s="68"/>
      <c r="EU54" s="68"/>
      <c r="EV54" s="68"/>
      <c r="EW54" s="68"/>
      <c r="EX54" s="68"/>
      <c r="EY54" s="68"/>
      <c r="EZ54" s="68"/>
      <c r="FA54" s="68"/>
      <c r="FB54" s="68"/>
      <c r="FC54" s="68"/>
      <c r="FD54" s="68"/>
      <c r="FE54" s="68"/>
      <c r="FF54" s="68"/>
      <c r="FG54" s="68"/>
      <c r="FH54" s="68"/>
      <c r="FI54" s="68"/>
      <c r="FJ54" s="68"/>
      <c r="FK54" s="68"/>
      <c r="FL54" s="68"/>
      <c r="FM54" s="68"/>
      <c r="FN54" s="68"/>
      <c r="FO54" s="68"/>
      <c r="FP54" s="68"/>
      <c r="FQ54" s="68"/>
      <c r="FR54" s="68"/>
      <c r="FS54" s="68"/>
      <c r="FT54" s="68"/>
      <c r="FU54" s="68"/>
      <c r="FV54" s="68"/>
      <c r="FW54" s="68"/>
      <c r="FX54" s="68"/>
      <c r="FY54" s="68"/>
      <c r="FZ54" s="68"/>
      <c r="GA54" s="68"/>
      <c r="GB54" s="68"/>
      <c r="GC54" s="68"/>
      <c r="GD54" s="68"/>
      <c r="GE54" s="68"/>
      <c r="GF54" s="68"/>
      <c r="GG54" s="68"/>
      <c r="GH54" s="68"/>
      <c r="GI54" s="68"/>
      <c r="GJ54" s="68"/>
      <c r="GK54" s="68"/>
      <c r="GL54" s="68"/>
      <c r="GM54" s="68"/>
      <c r="GN54" s="68"/>
      <c r="GO54" s="68"/>
      <c r="GP54" s="68"/>
      <c r="GQ54" s="68"/>
      <c r="GR54" s="68"/>
      <c r="GS54" s="68"/>
      <c r="GT54" s="68"/>
      <c r="GU54" s="68"/>
      <c r="GV54" s="68"/>
      <c r="GW54" s="68"/>
      <c r="GX54" s="68"/>
      <c r="GY54" s="68"/>
      <c r="GZ54" s="68"/>
      <c r="HA54" s="68"/>
      <c r="HB54" s="68"/>
      <c r="HC54" s="68"/>
      <c r="HD54" s="68"/>
      <c r="HE54" s="68"/>
      <c r="HF54" s="68"/>
      <c r="HG54" s="68"/>
      <c r="HH54" s="68"/>
      <c r="HI54" s="68"/>
      <c r="HJ54" s="68"/>
      <c r="HK54" s="68"/>
      <c r="HL54" s="68"/>
      <c r="HM54" s="68"/>
      <c r="HN54" s="68"/>
      <c r="HO54" s="68"/>
      <c r="HP54" s="68"/>
      <c r="HQ54" s="68"/>
      <c r="HR54" s="68"/>
      <c r="HS54" s="68"/>
      <c r="HT54" s="68"/>
      <c r="HU54" s="68"/>
      <c r="HV54" s="68"/>
      <c r="HW54" s="68"/>
      <c r="HX54" s="68"/>
      <c r="HY54" s="68"/>
      <c r="HZ54" s="68"/>
      <c r="IA54" s="68"/>
      <c r="IB54" s="68"/>
      <c r="IC54" s="68"/>
      <c r="ID54" s="68"/>
      <c r="IE54" s="68"/>
      <c r="IF54" s="68"/>
      <c r="IG54" s="68"/>
      <c r="IH54" s="68"/>
      <c r="II54" s="68"/>
      <c r="IJ54" s="68"/>
      <c r="IK54" s="68"/>
      <c r="IL54" s="68"/>
      <c r="IM54" s="68"/>
      <c r="IN54" s="68"/>
      <c r="IO54" s="68"/>
      <c r="IP54" s="68"/>
      <c r="IQ54" s="68"/>
      <c r="IR54" s="68"/>
      <c r="IS54" s="68"/>
      <c r="IT54" s="68"/>
      <c r="IU54" s="68"/>
      <c r="IV54" s="68"/>
      <c r="IW54" s="68"/>
    </row>
    <row r="55" customFormat="false" ht="6.75" hidden="false" customHeight="true" outlineLevel="0" collapsed="false">
      <c r="A55" s="81"/>
      <c r="B55" s="82"/>
      <c r="C55" s="83"/>
      <c r="D55" s="83"/>
      <c r="E55" s="83"/>
      <c r="F55" s="83"/>
      <c r="G55" s="83"/>
      <c r="H55" s="84"/>
      <c r="I55" s="85"/>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83"/>
      <c r="AQ55" s="12"/>
      <c r="AR55" s="12"/>
      <c r="AS55" s="8"/>
      <c r="AT55" s="86"/>
      <c r="AU55" s="87"/>
      <c r="AV55" s="87"/>
      <c r="AW55" s="87"/>
      <c r="AX55" s="87"/>
      <c r="AY55" s="87"/>
      <c r="AZ55" s="87"/>
      <c r="BA55" s="87"/>
      <c r="BB55" s="87"/>
      <c r="BC55" s="87"/>
      <c r="BD55" s="87"/>
      <c r="BE55" s="87"/>
      <c r="BF55" s="87"/>
      <c r="BG55" s="87"/>
      <c r="BH55" s="87"/>
      <c r="BI55" s="136"/>
      <c r="BL55" s="12"/>
      <c r="BM55" s="12"/>
      <c r="BN55" s="12"/>
      <c r="BO55" s="12"/>
      <c r="BP55" s="12"/>
      <c r="BQ55" s="12"/>
      <c r="BR55" s="12"/>
      <c r="BS55" s="12"/>
      <c r="BT55" s="12"/>
      <c r="BU55" s="12"/>
      <c r="BV55" s="12"/>
      <c r="BW55" s="12"/>
      <c r="BX55" s="12"/>
      <c r="BY55" s="12"/>
      <c r="BZ55" s="12"/>
      <c r="CA55" s="12"/>
      <c r="CB55" s="12"/>
    </row>
    <row r="56" customFormat="false" ht="12.75" hidden="false" customHeight="false" outlineLevel="0" collapsed="false">
      <c r="A56" s="93" t="n">
        <f aca="false">A55+1</f>
        <v>1</v>
      </c>
      <c r="B56" s="94" t="s">
        <v>0</v>
      </c>
      <c r="C56" s="95" t="n">
        <f aca="false">MATCH(B56,$B$2:$B$3,0)</f>
        <v>1</v>
      </c>
      <c r="D56" s="137" t="s">
        <v>129</v>
      </c>
      <c r="E56" s="95" t="n">
        <f aca="false">MATCH(D56,$D$2:$D$3,0)</f>
        <v>1</v>
      </c>
      <c r="F56" s="137" t="s">
        <v>10</v>
      </c>
      <c r="G56" s="95" t="n">
        <f aca="false">MATCH(F56,$F$2:$F$4,0)</f>
        <v>3</v>
      </c>
      <c r="H56" s="96" t="n">
        <v>36739</v>
      </c>
      <c r="I56" s="96" t="n">
        <f aca="false">EOMONTH(StartDate,0)</f>
        <v>36769</v>
      </c>
      <c r="J56" s="97" t="n">
        <f aca="false">(I56-H56)/365.25</f>
        <v>0.082135523613963</v>
      </c>
      <c r="K56" s="97" t="s">
        <v>66</v>
      </c>
      <c r="L56" s="95" t="n">
        <f aca="false">MATCH(K56,$K$2:$K$34,0)</f>
        <v>32</v>
      </c>
      <c r="M56" s="97" t="s">
        <v>2</v>
      </c>
      <c r="N56" s="95" t="n">
        <f aca="false">MATCH(M56,$M$2:$M$22,0)</f>
        <v>1</v>
      </c>
      <c r="O56" s="98" t="s">
        <v>3</v>
      </c>
      <c r="P56" s="95" t="n">
        <f aca="false">MATCH(O56,$O$2:$O$9,0)</f>
        <v>1</v>
      </c>
      <c r="Q56" s="99" t="n">
        <v>25</v>
      </c>
      <c r="R56" s="99" t="s">
        <v>126</v>
      </c>
      <c r="S56" s="95" t="n">
        <f aca="false">MATCH(R56,$R$2:$R$3,0)</f>
        <v>2</v>
      </c>
      <c r="T56" s="99" t="s">
        <v>126</v>
      </c>
      <c r="U56" s="95" t="n">
        <f aca="false">MATCH(T56,$T$2:$T$3,0)</f>
        <v>2</v>
      </c>
      <c r="V56" s="99" t="s">
        <v>132</v>
      </c>
      <c r="W56" s="95" t="n">
        <f aca="false">MATCH(V56,$V$2:$V$4,0)</f>
        <v>1</v>
      </c>
      <c r="X56" s="171" t="n">
        <v>0</v>
      </c>
      <c r="Y56" s="171" t="n">
        <v>0</v>
      </c>
      <c r="Z56" s="171" t="n">
        <v>0</v>
      </c>
      <c r="AA56" s="172" t="n">
        <v>10000</v>
      </c>
      <c r="AB56" s="173" t="n">
        <v>1</v>
      </c>
      <c r="AC56" s="173" t="n">
        <v>0.65</v>
      </c>
      <c r="AD56" s="174" t="s">
        <v>165</v>
      </c>
      <c r="AE56" s="95" t="n">
        <f aca="false">MATCH(AD56,$AD$2:$AD$11,0)</f>
        <v>4</v>
      </c>
      <c r="AF56" s="174" t="s">
        <v>126</v>
      </c>
      <c r="AG56" s="95" t="n">
        <f aca="false">MATCH(AF56,$AF$2:$AF$3,0)</f>
        <v>2</v>
      </c>
      <c r="AH56" s="174" t="s">
        <v>126</v>
      </c>
      <c r="AI56" s="95" t="n">
        <f aca="false">MATCH(AH56,$AH$2:$AH$3,0)</f>
        <v>2</v>
      </c>
      <c r="AJ56" s="175" t="n">
        <v>0</v>
      </c>
      <c r="AK56" s="175" t="n">
        <v>0</v>
      </c>
      <c r="AL56" s="175" t="n">
        <v>0</v>
      </c>
      <c r="AM56" s="176" t="n">
        <v>0</v>
      </c>
      <c r="AN56" s="100" t="n">
        <v>1</v>
      </c>
      <c r="AO56" s="100" t="s">
        <v>10</v>
      </c>
      <c r="AP56" s="95" t="n">
        <f aca="false">MATCH(AO56,$AO$2:$AO$5,0)</f>
        <v>2</v>
      </c>
      <c r="AQ56" s="95" t="n">
        <f aca="false">MATCH(AR56,$AR$2:$AR$3,0)</f>
        <v>1</v>
      </c>
      <c r="AR56" s="100" t="s">
        <v>5</v>
      </c>
      <c r="AS56" s="101"/>
      <c r="AT56" s="87"/>
      <c r="AU56" s="87"/>
      <c r="AV56" s="141"/>
      <c r="AW56" s="177"/>
      <c r="AX56" s="87"/>
      <c r="AY56" s="142"/>
      <c r="AZ56" s="142"/>
      <c r="BA56" s="142"/>
      <c r="BB56" s="141"/>
      <c r="BC56" s="141"/>
      <c r="BD56" s="142"/>
      <c r="BE56" s="141"/>
      <c r="BF56" s="141"/>
      <c r="BG56" s="87"/>
      <c r="BH56" s="87"/>
      <c r="BI56" s="178"/>
      <c r="BK56" s="87"/>
      <c r="BL56" s="87"/>
      <c r="BM56" s="87"/>
      <c r="BN56" s="142"/>
      <c r="BO56" s="141"/>
      <c r="BP56" s="141"/>
      <c r="BQ56" s="142"/>
      <c r="BR56" s="141"/>
      <c r="BS56" s="141"/>
      <c r="BT56" s="144"/>
      <c r="BU56" s="12"/>
      <c r="BV56" s="12"/>
      <c r="BW56" s="12"/>
      <c r="BX56" s="12"/>
      <c r="BY56" s="12"/>
      <c r="BZ56" s="12"/>
      <c r="CA56" s="12"/>
      <c r="CB56" s="12"/>
    </row>
    <row r="57" customFormat="false" ht="12.75" hidden="false" customHeight="false" outlineLevel="0" collapsed="false">
      <c r="A57" s="93" t="n">
        <f aca="false">A56+1</f>
        <v>2</v>
      </c>
      <c r="B57" s="94" t="s">
        <v>0</v>
      </c>
      <c r="C57" s="95" t="n">
        <f aca="false">MATCH(B57,$B$2:$B$3,0)</f>
        <v>1</v>
      </c>
      <c r="D57" s="137" t="s">
        <v>129</v>
      </c>
      <c r="E57" s="95" t="n">
        <f aca="false">MATCH(D57,$D$2:$D$3,0)</f>
        <v>1</v>
      </c>
      <c r="F57" s="137" t="s">
        <v>10</v>
      </c>
      <c r="G57" s="95" t="n">
        <f aca="false">MATCH(F57,$F$2:$F$4,0)</f>
        <v>3</v>
      </c>
      <c r="H57" s="96" t="n">
        <f aca="false">EndDate+1</f>
        <v>36770</v>
      </c>
      <c r="I57" s="96" t="n">
        <f aca="false">EOMONTH(H57,0)</f>
        <v>36799</v>
      </c>
      <c r="J57" s="97" t="n">
        <f aca="false">(I57-H57)/365.25</f>
        <v>0.0793976728268309</v>
      </c>
      <c r="K57" s="97" t="s">
        <v>66</v>
      </c>
      <c r="L57" s="95" t="n">
        <f aca="false">MATCH(K57,$K$2:$K$34,0)</f>
        <v>32</v>
      </c>
      <c r="M57" s="97" t="s">
        <v>2</v>
      </c>
      <c r="N57" s="95" t="n">
        <f aca="false">MATCH(M57,$M$2:$M$22,0)</f>
        <v>1</v>
      </c>
      <c r="O57" s="98" t="s">
        <v>3</v>
      </c>
      <c r="P57" s="95" t="n">
        <f aca="false">MATCH(O57,$O$2:$O$9,0)</f>
        <v>1</v>
      </c>
      <c r="Q57" s="99" t="n">
        <v>25</v>
      </c>
      <c r="R57" s="99" t="s">
        <v>126</v>
      </c>
      <c r="S57" s="95" t="n">
        <f aca="false">MATCH(R57,$R$2:$R$3,0)</f>
        <v>2</v>
      </c>
      <c r="T57" s="99" t="s">
        <v>126</v>
      </c>
      <c r="U57" s="95" t="n">
        <f aca="false">MATCH(T57,$T$2:$T$3,0)</f>
        <v>2</v>
      </c>
      <c r="V57" s="99" t="s">
        <v>132</v>
      </c>
      <c r="W57" s="95" t="n">
        <f aca="false">MATCH(V57,$V$2:$V$4,0)</f>
        <v>1</v>
      </c>
      <c r="X57" s="171" t="n">
        <v>0</v>
      </c>
      <c r="Y57" s="171" t="n">
        <v>0</v>
      </c>
      <c r="Z57" s="171" t="n">
        <v>0</v>
      </c>
      <c r="AA57" s="172" t="n">
        <v>10000</v>
      </c>
      <c r="AB57" s="173" t="n">
        <v>1</v>
      </c>
      <c r="AC57" s="173" t="n">
        <v>0.65</v>
      </c>
      <c r="AD57" s="174" t="s">
        <v>165</v>
      </c>
      <c r="AE57" s="95" t="n">
        <f aca="false">MATCH(AD57,$AD$2:$AD$11,0)</f>
        <v>4</v>
      </c>
      <c r="AF57" s="174" t="s">
        <v>126</v>
      </c>
      <c r="AG57" s="95" t="n">
        <f aca="false">MATCH(AF57,$AF$2:$AF$3,0)</f>
        <v>2</v>
      </c>
      <c r="AH57" s="174" t="s">
        <v>126</v>
      </c>
      <c r="AI57" s="95" t="n">
        <f aca="false">MATCH(AH57,$AH$2:$AH$3,0)</f>
        <v>2</v>
      </c>
      <c r="AJ57" s="175" t="n">
        <v>0</v>
      </c>
      <c r="AK57" s="175" t="n">
        <v>0</v>
      </c>
      <c r="AL57" s="175" t="n">
        <v>0</v>
      </c>
      <c r="AM57" s="176" t="n">
        <v>0</v>
      </c>
      <c r="AN57" s="100" t="n">
        <v>1</v>
      </c>
      <c r="AO57" s="100" t="s">
        <v>10</v>
      </c>
      <c r="AP57" s="95" t="n">
        <f aca="false">MATCH(AO57,$AO$2:$AO$5,0)</f>
        <v>2</v>
      </c>
      <c r="AQ57" s="95" t="n">
        <f aca="false">MATCH(AR57,$AR$2:$AR$3,0)</f>
        <v>1</v>
      </c>
      <c r="AR57" s="100" t="s">
        <v>5</v>
      </c>
      <c r="AS57" s="101"/>
      <c r="AT57" s="87"/>
      <c r="AU57" s="87"/>
      <c r="AV57" s="141"/>
      <c r="AW57" s="177"/>
      <c r="AX57" s="87"/>
      <c r="AY57" s="142"/>
      <c r="AZ57" s="142"/>
      <c r="BA57" s="142"/>
      <c r="BB57" s="141"/>
      <c r="BC57" s="141"/>
      <c r="BD57" s="142"/>
      <c r="BE57" s="141"/>
      <c r="BF57" s="141"/>
      <c r="BG57" s="87"/>
      <c r="BH57" s="87"/>
      <c r="BI57" s="179"/>
      <c r="BK57" s="87"/>
      <c r="BL57" s="87"/>
      <c r="BM57" s="87"/>
      <c r="BN57" s="142"/>
      <c r="BO57" s="141"/>
      <c r="BP57" s="141"/>
      <c r="BQ57" s="142"/>
      <c r="BR57" s="141"/>
      <c r="BS57" s="141"/>
      <c r="BT57" s="144"/>
    </row>
    <row r="58" customFormat="false" ht="12.75" hidden="false" customHeight="false" outlineLevel="0" collapsed="false">
      <c r="A58" s="93" t="n">
        <f aca="false">A57+1</f>
        <v>3</v>
      </c>
      <c r="B58" s="94" t="s">
        <v>0</v>
      </c>
      <c r="C58" s="95" t="n">
        <f aca="false">MATCH(B58,$B$2:$B$3,0)</f>
        <v>1</v>
      </c>
      <c r="D58" s="137" t="s">
        <v>129</v>
      </c>
      <c r="E58" s="95" t="n">
        <f aca="false">MATCH(D58,$D$2:$D$3,0)</f>
        <v>1</v>
      </c>
      <c r="F58" s="137" t="s">
        <v>10</v>
      </c>
      <c r="G58" s="95" t="n">
        <f aca="false">MATCH(F58,$F$2:$F$4,0)</f>
        <v>3</v>
      </c>
      <c r="H58" s="96" t="n">
        <f aca="false">I57+1</f>
        <v>36800</v>
      </c>
      <c r="I58" s="96" t="n">
        <f aca="false">EOMONTH(H58,0)</f>
        <v>36830</v>
      </c>
      <c r="J58" s="97" t="n">
        <f aca="false">(I58-H58)/365.25</f>
        <v>0.082135523613963</v>
      </c>
      <c r="K58" s="97" t="s">
        <v>66</v>
      </c>
      <c r="L58" s="95" t="n">
        <f aca="false">MATCH(K58,$K$2:$K$34,0)</f>
        <v>32</v>
      </c>
      <c r="M58" s="97" t="s">
        <v>2</v>
      </c>
      <c r="N58" s="95" t="n">
        <f aca="false">MATCH(M58,$M$2:$M$22,0)</f>
        <v>1</v>
      </c>
      <c r="O58" s="98" t="s">
        <v>3</v>
      </c>
      <c r="P58" s="95" t="n">
        <f aca="false">MATCH(O58,$O$2:$O$9,0)</f>
        <v>1</v>
      </c>
      <c r="Q58" s="99" t="n">
        <v>25</v>
      </c>
      <c r="R58" s="99" t="s">
        <v>126</v>
      </c>
      <c r="S58" s="95" t="n">
        <f aca="false">MATCH(R58,$R$2:$R$3,0)</f>
        <v>2</v>
      </c>
      <c r="T58" s="99" t="s">
        <v>126</v>
      </c>
      <c r="U58" s="95" t="n">
        <f aca="false">MATCH(T58,$T$2:$T$3,0)</f>
        <v>2</v>
      </c>
      <c r="V58" s="99" t="s">
        <v>132</v>
      </c>
      <c r="W58" s="95" t="n">
        <f aca="false">MATCH(V58,$V$2:$V$4,0)</f>
        <v>1</v>
      </c>
      <c r="X58" s="171" t="n">
        <v>0</v>
      </c>
      <c r="Y58" s="171" t="n">
        <v>0</v>
      </c>
      <c r="Z58" s="171" t="n">
        <v>0</v>
      </c>
      <c r="AA58" s="172" t="n">
        <v>10000</v>
      </c>
      <c r="AB58" s="173" t="n">
        <v>1</v>
      </c>
      <c r="AC58" s="173" t="n">
        <v>0.65</v>
      </c>
      <c r="AD58" s="174" t="s">
        <v>165</v>
      </c>
      <c r="AE58" s="95" t="n">
        <f aca="false">MATCH(AD58,$AD$2:$AD$11,0)</f>
        <v>4</v>
      </c>
      <c r="AF58" s="174" t="s">
        <v>126</v>
      </c>
      <c r="AG58" s="95" t="n">
        <f aca="false">MATCH(AF58,$AF$2:$AF$3,0)</f>
        <v>2</v>
      </c>
      <c r="AH58" s="174" t="s">
        <v>126</v>
      </c>
      <c r="AI58" s="95" t="n">
        <f aca="false">MATCH(AH58,$AH$2:$AH$3,0)</f>
        <v>2</v>
      </c>
      <c r="AJ58" s="175" t="n">
        <v>0</v>
      </c>
      <c r="AK58" s="175" t="n">
        <v>0</v>
      </c>
      <c r="AL58" s="175" t="n">
        <v>0</v>
      </c>
      <c r="AM58" s="176" t="n">
        <v>0</v>
      </c>
      <c r="AN58" s="100" t="n">
        <v>1</v>
      </c>
      <c r="AO58" s="100" t="s">
        <v>10</v>
      </c>
      <c r="AP58" s="95" t="n">
        <f aca="false">MATCH(AO58,$AO$2:$AO$5,0)</f>
        <v>2</v>
      </c>
      <c r="AQ58" s="95" t="n">
        <f aca="false">MATCH(AR58,$AR$2:$AR$3,0)</f>
        <v>1</v>
      </c>
      <c r="AR58" s="100" t="s">
        <v>5</v>
      </c>
      <c r="AS58" s="101"/>
      <c r="AT58" s="87"/>
      <c r="AU58" s="87"/>
      <c r="AV58" s="141"/>
      <c r="AW58" s="177"/>
      <c r="AX58" s="87"/>
      <c r="AY58" s="142"/>
      <c r="AZ58" s="142"/>
      <c r="BA58" s="142"/>
      <c r="BB58" s="141"/>
      <c r="BC58" s="141"/>
      <c r="BD58" s="142"/>
      <c r="BE58" s="141"/>
      <c r="BF58" s="141"/>
      <c r="BG58" s="87"/>
      <c r="BH58" s="87"/>
      <c r="BI58" s="179"/>
      <c r="BK58" s="87"/>
      <c r="BL58" s="87"/>
      <c r="BM58" s="87"/>
      <c r="BN58" s="142"/>
      <c r="BO58" s="141"/>
      <c r="BP58" s="141"/>
      <c r="BQ58" s="142"/>
      <c r="BR58" s="141"/>
      <c r="BS58" s="141"/>
      <c r="BT58" s="144"/>
    </row>
    <row r="59" customFormat="false" ht="12.75" hidden="false" customHeight="false" outlineLevel="0" collapsed="false">
      <c r="A59" s="93"/>
      <c r="B59" s="94"/>
      <c r="C59" s="95"/>
      <c r="D59" s="137"/>
      <c r="E59" s="95"/>
      <c r="F59" s="137"/>
      <c r="G59" s="95"/>
      <c r="H59" s="96"/>
      <c r="I59" s="96"/>
      <c r="J59" s="97"/>
      <c r="K59" s="97"/>
      <c r="L59" s="95"/>
      <c r="M59" s="97"/>
      <c r="N59" s="95"/>
      <c r="O59" s="98"/>
      <c r="P59" s="95"/>
      <c r="Q59" s="99"/>
      <c r="R59" s="99"/>
      <c r="S59" s="95"/>
      <c r="T59" s="99"/>
      <c r="U59" s="95"/>
      <c r="V59" s="99"/>
      <c r="W59" s="95"/>
      <c r="X59" s="171"/>
      <c r="Y59" s="171"/>
      <c r="Z59" s="171"/>
      <c r="AA59" s="172"/>
      <c r="AB59" s="173"/>
      <c r="AC59" s="173"/>
      <c r="AD59" s="174"/>
      <c r="AE59" s="95"/>
      <c r="AF59" s="174"/>
      <c r="AG59" s="95"/>
      <c r="AH59" s="174"/>
      <c r="AI59" s="95"/>
      <c r="AJ59" s="175"/>
      <c r="AK59" s="175"/>
      <c r="AL59" s="175"/>
      <c r="AM59" s="176"/>
      <c r="AN59" s="100"/>
      <c r="AO59" s="100"/>
      <c r="AP59" s="95"/>
      <c r="AQ59" s="95"/>
      <c r="AR59" s="100"/>
      <c r="AS59" s="101"/>
      <c r="AT59" s="87"/>
      <c r="AU59" s="87"/>
      <c r="AV59" s="141"/>
      <c r="AW59" s="177"/>
      <c r="AX59" s="87"/>
      <c r="AY59" s="142"/>
      <c r="AZ59" s="142"/>
      <c r="BA59" s="142"/>
      <c r="BB59" s="141"/>
      <c r="BC59" s="141"/>
      <c r="BD59" s="142"/>
      <c r="BE59" s="141"/>
      <c r="BF59" s="141"/>
      <c r="BG59" s="87"/>
      <c r="BH59" s="87"/>
      <c r="BI59" s="179"/>
      <c r="BK59" s="87"/>
      <c r="BL59" s="87"/>
      <c r="BM59" s="87"/>
      <c r="BN59" s="142"/>
      <c r="BO59" s="141"/>
      <c r="BP59" s="141"/>
      <c r="BQ59" s="142"/>
      <c r="BR59" s="141"/>
      <c r="BS59" s="141"/>
      <c r="BT59" s="144"/>
    </row>
    <row r="60" customFormat="false" ht="12.75" hidden="false" customHeight="false" outlineLevel="0" collapsed="false">
      <c r="A60" s="93"/>
      <c r="B60" s="147"/>
      <c r="C60" s="180"/>
      <c r="D60" s="137"/>
      <c r="E60" s="180"/>
      <c r="F60" s="137"/>
      <c r="G60" s="180"/>
      <c r="H60" s="96"/>
      <c r="I60" s="96"/>
      <c r="J60" s="148"/>
      <c r="K60" s="148"/>
      <c r="L60" s="95"/>
      <c r="M60" s="148"/>
      <c r="N60" s="95"/>
      <c r="O60" s="98"/>
      <c r="P60" s="180"/>
      <c r="Q60" s="150"/>
      <c r="R60" s="150"/>
      <c r="S60" s="180"/>
      <c r="T60" s="150"/>
      <c r="U60" s="180"/>
      <c r="V60" s="150"/>
      <c r="W60" s="180"/>
      <c r="X60" s="171"/>
      <c r="Y60" s="171"/>
      <c r="Z60" s="171"/>
      <c r="AA60" s="172"/>
      <c r="AB60" s="173"/>
      <c r="AC60" s="173"/>
      <c r="AD60" s="174"/>
      <c r="AE60" s="180"/>
      <c r="AF60" s="174"/>
      <c r="AG60" s="180"/>
      <c r="AH60" s="174"/>
      <c r="AI60" s="180"/>
      <c r="AJ60" s="175"/>
      <c r="AK60" s="175"/>
      <c r="AL60" s="175"/>
      <c r="AM60" s="181"/>
      <c r="AN60" s="151"/>
      <c r="AO60" s="100"/>
      <c r="AP60" s="180"/>
      <c r="AQ60" s="180"/>
      <c r="AR60" s="151"/>
      <c r="AS60" s="145"/>
      <c r="AT60" s="87"/>
      <c r="AU60" s="87"/>
      <c r="AV60" s="141"/>
      <c r="AW60" s="177"/>
      <c r="AX60" s="87"/>
      <c r="AY60" s="142"/>
      <c r="AZ60" s="142"/>
      <c r="BA60" s="142"/>
      <c r="BB60" s="141"/>
      <c r="BC60" s="141"/>
      <c r="BD60" s="142"/>
      <c r="BE60" s="141"/>
      <c r="BF60" s="141"/>
      <c r="BG60" s="87"/>
      <c r="BH60" s="87"/>
      <c r="BI60" s="179"/>
      <c r="BK60" s="87"/>
      <c r="BL60" s="87"/>
      <c r="BM60" s="87"/>
      <c r="BN60" s="142"/>
      <c r="BO60" s="141"/>
      <c r="BP60" s="141"/>
      <c r="BQ60" s="142"/>
      <c r="BR60" s="141"/>
      <c r="BS60" s="141"/>
      <c r="BT60" s="144"/>
    </row>
    <row r="61" customFormat="false" ht="12.75" hidden="false" customHeight="false" outlineLevel="0" collapsed="false">
      <c r="A61" s="93"/>
      <c r="B61" s="147"/>
      <c r="C61" s="180"/>
      <c r="D61" s="137"/>
      <c r="E61" s="180"/>
      <c r="F61" s="137"/>
      <c r="G61" s="180"/>
      <c r="H61" s="96"/>
      <c r="I61" s="96"/>
      <c r="J61" s="148"/>
      <c r="K61" s="148"/>
      <c r="L61" s="95"/>
      <c r="M61" s="148"/>
      <c r="N61" s="95"/>
      <c r="O61" s="98"/>
      <c r="P61" s="180"/>
      <c r="Q61" s="150"/>
      <c r="R61" s="150"/>
      <c r="S61" s="180"/>
      <c r="T61" s="150"/>
      <c r="U61" s="180"/>
      <c r="V61" s="150"/>
      <c r="W61" s="180"/>
      <c r="X61" s="171"/>
      <c r="Y61" s="171"/>
      <c r="Z61" s="171"/>
      <c r="AA61" s="172"/>
      <c r="AB61" s="173"/>
      <c r="AC61" s="173"/>
      <c r="AD61" s="174"/>
      <c r="AE61" s="180"/>
      <c r="AF61" s="174"/>
      <c r="AG61" s="180"/>
      <c r="AH61" s="174"/>
      <c r="AI61" s="180"/>
      <c r="AJ61" s="175"/>
      <c r="AK61" s="175"/>
      <c r="AL61" s="175"/>
      <c r="AM61" s="181"/>
      <c r="AN61" s="151"/>
      <c r="AO61" s="100"/>
      <c r="AP61" s="180"/>
      <c r="AQ61" s="180"/>
      <c r="AR61" s="151"/>
      <c r="AS61" s="145"/>
      <c r="AT61" s="87"/>
      <c r="AU61" s="87"/>
      <c r="AV61" s="141"/>
      <c r="AW61" s="177"/>
      <c r="AX61" s="87"/>
      <c r="AY61" s="142"/>
      <c r="AZ61" s="142"/>
      <c r="BA61" s="142"/>
      <c r="BB61" s="141"/>
      <c r="BC61" s="141"/>
      <c r="BD61" s="142"/>
      <c r="BE61" s="141"/>
      <c r="BF61" s="141"/>
      <c r="BG61" s="87"/>
      <c r="BH61" s="87"/>
      <c r="BI61" s="179"/>
      <c r="BK61" s="87"/>
      <c r="BL61" s="87"/>
      <c r="BM61" s="87"/>
      <c r="BN61" s="142"/>
      <c r="BO61" s="141"/>
      <c r="BP61" s="141"/>
      <c r="BQ61" s="142"/>
      <c r="BR61" s="141"/>
      <c r="BS61" s="141"/>
      <c r="BT61" s="144"/>
    </row>
    <row r="62" customFormat="false" ht="12.75" hidden="false" customHeight="false" outlineLevel="0" collapsed="false">
      <c r="A62" s="93"/>
      <c r="B62" s="147"/>
      <c r="C62" s="180"/>
      <c r="D62" s="137"/>
      <c r="E62" s="180"/>
      <c r="F62" s="137"/>
      <c r="G62" s="180"/>
      <c r="H62" s="96"/>
      <c r="I62" s="96"/>
      <c r="J62" s="148"/>
      <c r="K62" s="148"/>
      <c r="L62" s="95"/>
      <c r="M62" s="148"/>
      <c r="N62" s="95"/>
      <c r="O62" s="98"/>
      <c r="P62" s="180"/>
      <c r="Q62" s="150"/>
      <c r="R62" s="150"/>
      <c r="S62" s="180"/>
      <c r="T62" s="150"/>
      <c r="U62" s="180"/>
      <c r="V62" s="150"/>
      <c r="W62" s="180"/>
      <c r="X62" s="171"/>
      <c r="Y62" s="171"/>
      <c r="Z62" s="171"/>
      <c r="AA62" s="172"/>
      <c r="AB62" s="173"/>
      <c r="AC62" s="173"/>
      <c r="AD62" s="174"/>
      <c r="AE62" s="180"/>
      <c r="AF62" s="174"/>
      <c r="AG62" s="180"/>
      <c r="AH62" s="174"/>
      <c r="AI62" s="180"/>
      <c r="AJ62" s="175"/>
      <c r="AK62" s="175"/>
      <c r="AL62" s="175"/>
      <c r="AM62" s="181"/>
      <c r="AN62" s="151"/>
      <c r="AO62" s="100"/>
      <c r="AP62" s="180"/>
      <c r="AQ62" s="180"/>
      <c r="AR62" s="151"/>
      <c r="AS62" s="145"/>
      <c r="AT62" s="87"/>
      <c r="AU62" s="87"/>
      <c r="AV62" s="141"/>
      <c r="AW62" s="177"/>
      <c r="AX62" s="87"/>
      <c r="AY62" s="142"/>
      <c r="AZ62" s="142"/>
      <c r="BA62" s="142"/>
      <c r="BB62" s="141"/>
      <c r="BC62" s="141"/>
      <c r="BD62" s="142"/>
      <c r="BE62" s="141"/>
      <c r="BF62" s="141"/>
      <c r="BG62" s="87"/>
      <c r="BH62" s="87"/>
      <c r="BI62" s="179"/>
    </row>
    <row r="63" customFormat="false" ht="12.75" hidden="false" customHeight="false" outlineLevel="0" collapsed="false">
      <c r="A63" s="93"/>
      <c r="B63" s="147"/>
      <c r="C63" s="180"/>
      <c r="D63" s="137"/>
      <c r="E63" s="180"/>
      <c r="F63" s="137"/>
      <c r="G63" s="180"/>
      <c r="H63" s="96"/>
      <c r="I63" s="96"/>
      <c r="J63" s="148"/>
      <c r="K63" s="148"/>
      <c r="L63" s="95"/>
      <c r="M63" s="148"/>
      <c r="N63" s="95"/>
      <c r="O63" s="98"/>
      <c r="P63" s="180"/>
      <c r="Q63" s="150"/>
      <c r="R63" s="150"/>
      <c r="S63" s="180"/>
      <c r="T63" s="150"/>
      <c r="U63" s="180"/>
      <c r="V63" s="150"/>
      <c r="W63" s="180"/>
      <c r="X63" s="171"/>
      <c r="Y63" s="171"/>
      <c r="Z63" s="171"/>
      <c r="AA63" s="172"/>
      <c r="AB63" s="173"/>
      <c r="AC63" s="173"/>
      <c r="AD63" s="174"/>
      <c r="AE63" s="180"/>
      <c r="AF63" s="174"/>
      <c r="AG63" s="180"/>
      <c r="AH63" s="174"/>
      <c r="AI63" s="180"/>
      <c r="AJ63" s="175"/>
      <c r="AK63" s="175"/>
      <c r="AL63" s="175"/>
      <c r="AM63" s="181"/>
      <c r="AN63" s="151"/>
      <c r="AO63" s="100"/>
      <c r="AP63" s="180"/>
      <c r="AQ63" s="180"/>
      <c r="AR63" s="151"/>
      <c r="AS63" s="145"/>
      <c r="AT63" s="87"/>
      <c r="AU63" s="87"/>
      <c r="AV63" s="141"/>
      <c r="AW63" s="177"/>
      <c r="AX63" s="87"/>
      <c r="AY63" s="142"/>
      <c r="AZ63" s="142"/>
      <c r="BA63" s="142"/>
      <c r="BB63" s="141"/>
      <c r="BC63" s="141"/>
      <c r="BD63" s="142"/>
      <c r="BE63" s="141"/>
      <c r="BF63" s="141"/>
      <c r="BG63" s="87"/>
      <c r="BH63" s="87"/>
      <c r="BI63" s="179"/>
    </row>
    <row r="64" customFormat="false" ht="12.75" hidden="false" customHeight="false" outlineLevel="0" collapsed="false">
      <c r="A64" s="93"/>
      <c r="B64" s="147"/>
      <c r="C64" s="180"/>
      <c r="D64" s="137"/>
      <c r="E64" s="180"/>
      <c r="F64" s="137"/>
      <c r="G64" s="180"/>
      <c r="H64" s="96"/>
      <c r="I64" s="96"/>
      <c r="J64" s="148"/>
      <c r="K64" s="148"/>
      <c r="L64" s="95"/>
      <c r="M64" s="148"/>
      <c r="N64" s="95"/>
      <c r="O64" s="98"/>
      <c r="P64" s="180"/>
      <c r="Q64" s="150"/>
      <c r="R64" s="150"/>
      <c r="S64" s="180"/>
      <c r="T64" s="150"/>
      <c r="U64" s="180"/>
      <c r="V64" s="150"/>
      <c r="W64" s="180"/>
      <c r="X64" s="171"/>
      <c r="Y64" s="171"/>
      <c r="Z64" s="171"/>
      <c r="AA64" s="172"/>
      <c r="AB64" s="173"/>
      <c r="AC64" s="173"/>
      <c r="AD64" s="174"/>
      <c r="AE64" s="180"/>
      <c r="AF64" s="174"/>
      <c r="AG64" s="180"/>
      <c r="AH64" s="174"/>
      <c r="AI64" s="180"/>
      <c r="AJ64" s="175"/>
      <c r="AK64" s="175"/>
      <c r="AL64" s="175"/>
      <c r="AM64" s="181"/>
      <c r="AN64" s="151"/>
      <c r="AO64" s="100"/>
      <c r="AP64" s="180"/>
      <c r="AQ64" s="180"/>
      <c r="AR64" s="151"/>
      <c r="AS64" s="145"/>
      <c r="AT64" s="87"/>
      <c r="AU64" s="87"/>
      <c r="AV64" s="141"/>
      <c r="AW64" s="177"/>
      <c r="AX64" s="87"/>
      <c r="AY64" s="142"/>
      <c r="AZ64" s="142"/>
      <c r="BA64" s="142"/>
      <c r="BB64" s="141"/>
      <c r="BC64" s="141"/>
      <c r="BD64" s="142"/>
      <c r="BE64" s="141"/>
      <c r="BF64" s="141"/>
      <c r="BG64" s="87"/>
      <c r="BH64" s="87"/>
      <c r="BI64" s="179"/>
    </row>
    <row r="65" customFormat="false" ht="12.75" hidden="false" customHeight="false" outlineLevel="0" collapsed="false">
      <c r="A65" s="93"/>
      <c r="B65" s="147"/>
      <c r="C65" s="180"/>
      <c r="D65" s="137"/>
      <c r="E65" s="180"/>
      <c r="F65" s="137"/>
      <c r="G65" s="180"/>
      <c r="H65" s="96"/>
      <c r="I65" s="96"/>
      <c r="J65" s="148"/>
      <c r="K65" s="148"/>
      <c r="L65" s="95"/>
      <c r="M65" s="148"/>
      <c r="N65" s="95"/>
      <c r="O65" s="98"/>
      <c r="P65" s="180"/>
      <c r="Q65" s="150"/>
      <c r="R65" s="150"/>
      <c r="S65" s="180"/>
      <c r="T65" s="150"/>
      <c r="U65" s="180"/>
      <c r="V65" s="150"/>
      <c r="W65" s="180"/>
      <c r="X65" s="171"/>
      <c r="Y65" s="171"/>
      <c r="Z65" s="171"/>
      <c r="AA65" s="172"/>
      <c r="AB65" s="173"/>
      <c r="AC65" s="173"/>
      <c r="AD65" s="174"/>
      <c r="AE65" s="180"/>
      <c r="AF65" s="174"/>
      <c r="AG65" s="180"/>
      <c r="AH65" s="174"/>
      <c r="AI65" s="180"/>
      <c r="AJ65" s="175"/>
      <c r="AK65" s="175"/>
      <c r="AL65" s="175"/>
      <c r="AM65" s="181"/>
      <c r="AN65" s="151"/>
      <c r="AO65" s="100"/>
      <c r="AP65" s="180"/>
      <c r="AQ65" s="180"/>
      <c r="AR65" s="151"/>
      <c r="AS65" s="145"/>
      <c r="AT65" s="87"/>
      <c r="AU65" s="87"/>
      <c r="AV65" s="141"/>
      <c r="AW65" s="177"/>
      <c r="AX65" s="87"/>
      <c r="AY65" s="142"/>
      <c r="AZ65" s="142"/>
      <c r="BA65" s="142"/>
      <c r="BB65" s="141"/>
      <c r="BC65" s="141"/>
      <c r="BD65" s="142"/>
      <c r="BE65" s="141"/>
      <c r="BF65" s="141"/>
      <c r="BG65" s="87"/>
      <c r="BH65" s="87"/>
      <c r="BI65" s="179"/>
    </row>
    <row r="66" customFormat="false" ht="12.75" hidden="false" customHeight="false" outlineLevel="0" collapsed="false">
      <c r="A66" s="93"/>
      <c r="B66" s="147"/>
      <c r="C66" s="180"/>
      <c r="D66" s="137"/>
      <c r="E66" s="180"/>
      <c r="F66" s="137"/>
      <c r="G66" s="180"/>
      <c r="H66" s="96"/>
      <c r="I66" s="96"/>
      <c r="J66" s="148"/>
      <c r="K66" s="148"/>
      <c r="L66" s="95"/>
      <c r="M66" s="148"/>
      <c r="N66" s="95"/>
      <c r="O66" s="98"/>
      <c r="P66" s="180"/>
      <c r="Q66" s="150"/>
      <c r="R66" s="150"/>
      <c r="S66" s="180"/>
      <c r="T66" s="150"/>
      <c r="U66" s="180"/>
      <c r="V66" s="150"/>
      <c r="W66" s="180"/>
      <c r="X66" s="171"/>
      <c r="Y66" s="171"/>
      <c r="Z66" s="171"/>
      <c r="AA66" s="172"/>
      <c r="AB66" s="173"/>
      <c r="AC66" s="173"/>
      <c r="AD66" s="174"/>
      <c r="AE66" s="180"/>
      <c r="AF66" s="174"/>
      <c r="AG66" s="180"/>
      <c r="AH66" s="174"/>
      <c r="AI66" s="180"/>
      <c r="AJ66" s="175"/>
      <c r="AK66" s="175"/>
      <c r="AL66" s="175"/>
      <c r="AM66" s="181"/>
      <c r="AN66" s="151"/>
      <c r="AO66" s="100"/>
      <c r="AP66" s="180"/>
      <c r="AQ66" s="180"/>
      <c r="AR66" s="151"/>
      <c r="AS66" s="145"/>
      <c r="AT66" s="87"/>
      <c r="AU66" s="87"/>
      <c r="AV66" s="141"/>
      <c r="AW66" s="177"/>
      <c r="AX66" s="87"/>
      <c r="AY66" s="142"/>
      <c r="AZ66" s="142"/>
      <c r="BA66" s="142"/>
      <c r="BB66" s="141"/>
      <c r="BC66" s="141"/>
      <c r="BD66" s="142"/>
      <c r="BE66" s="141"/>
      <c r="BF66" s="141"/>
      <c r="BG66" s="87"/>
      <c r="BH66" s="87"/>
      <c r="BI66" s="179"/>
    </row>
    <row r="67" customFormat="false" ht="12.75" hidden="false" customHeight="false" outlineLevel="0" collapsed="false">
      <c r="A67" s="93"/>
      <c r="B67" s="147"/>
      <c r="C67" s="180"/>
      <c r="D67" s="137"/>
      <c r="E67" s="180"/>
      <c r="F67" s="137"/>
      <c r="G67" s="180"/>
      <c r="H67" s="96"/>
      <c r="I67" s="96"/>
      <c r="J67" s="148"/>
      <c r="K67" s="148"/>
      <c r="L67" s="95"/>
      <c r="M67" s="148"/>
      <c r="N67" s="95"/>
      <c r="O67" s="98"/>
      <c r="P67" s="180"/>
      <c r="Q67" s="150"/>
      <c r="R67" s="150"/>
      <c r="S67" s="180"/>
      <c r="T67" s="150"/>
      <c r="U67" s="180"/>
      <c r="V67" s="150"/>
      <c r="W67" s="180"/>
      <c r="X67" s="171"/>
      <c r="Y67" s="171"/>
      <c r="Z67" s="171"/>
      <c r="AA67" s="172"/>
      <c r="AB67" s="173"/>
      <c r="AC67" s="173"/>
      <c r="AD67" s="174"/>
      <c r="AE67" s="180"/>
      <c r="AF67" s="174"/>
      <c r="AG67" s="180"/>
      <c r="AH67" s="174"/>
      <c r="AI67" s="180"/>
      <c r="AJ67" s="175"/>
      <c r="AK67" s="175"/>
      <c r="AL67" s="175"/>
      <c r="AM67" s="181"/>
      <c r="AN67" s="151"/>
      <c r="AO67" s="100"/>
      <c r="AP67" s="180"/>
      <c r="AQ67" s="180"/>
      <c r="AR67" s="151"/>
      <c r="AS67" s="145"/>
      <c r="AT67" s="87"/>
      <c r="AU67" s="87"/>
      <c r="AV67" s="141"/>
      <c r="AW67" s="177"/>
      <c r="AX67" s="87"/>
      <c r="AY67" s="142"/>
      <c r="AZ67" s="142"/>
      <c r="BA67" s="142"/>
      <c r="BB67" s="141"/>
      <c r="BC67" s="141"/>
      <c r="BD67" s="142"/>
      <c r="BE67" s="141"/>
      <c r="BF67" s="141"/>
      <c r="BG67" s="87"/>
      <c r="BH67" s="87"/>
      <c r="BI67" s="179"/>
    </row>
    <row r="68" customFormat="false" ht="12.75" hidden="false" customHeight="false" outlineLevel="0" collapsed="false">
      <c r="A68" s="93"/>
      <c r="B68" s="147"/>
      <c r="C68" s="180"/>
      <c r="D68" s="137"/>
      <c r="E68" s="180"/>
      <c r="F68" s="137"/>
      <c r="G68" s="180"/>
      <c r="H68" s="96"/>
      <c r="I68" s="96"/>
      <c r="J68" s="148"/>
      <c r="K68" s="148"/>
      <c r="L68" s="95"/>
      <c r="M68" s="148"/>
      <c r="N68" s="95"/>
      <c r="O68" s="98"/>
      <c r="P68" s="180"/>
      <c r="Q68" s="150"/>
      <c r="R68" s="150"/>
      <c r="S68" s="180"/>
      <c r="T68" s="150"/>
      <c r="U68" s="180"/>
      <c r="V68" s="150"/>
      <c r="W68" s="180"/>
      <c r="X68" s="171"/>
      <c r="Y68" s="171"/>
      <c r="Z68" s="171"/>
      <c r="AA68" s="172"/>
      <c r="AB68" s="173"/>
      <c r="AC68" s="173"/>
      <c r="AD68" s="174"/>
      <c r="AE68" s="180"/>
      <c r="AF68" s="174"/>
      <c r="AG68" s="180"/>
      <c r="AH68" s="174"/>
      <c r="AI68" s="180"/>
      <c r="AJ68" s="175"/>
      <c r="AK68" s="175"/>
      <c r="AL68" s="175"/>
      <c r="AM68" s="181"/>
      <c r="AN68" s="151"/>
      <c r="AO68" s="100"/>
      <c r="AP68" s="180"/>
      <c r="AQ68" s="180"/>
      <c r="AR68" s="151"/>
      <c r="AS68" s="145"/>
      <c r="AT68" s="87"/>
      <c r="AU68" s="87"/>
      <c r="AV68" s="141"/>
      <c r="AW68" s="177"/>
      <c r="AX68" s="87"/>
      <c r="AY68" s="142"/>
      <c r="AZ68" s="142"/>
      <c r="BA68" s="142"/>
      <c r="BB68" s="141"/>
      <c r="BC68" s="141"/>
      <c r="BD68" s="142"/>
      <c r="BE68" s="141"/>
      <c r="BF68" s="141"/>
      <c r="BG68" s="87"/>
      <c r="BH68" s="87"/>
      <c r="BI68" s="179"/>
    </row>
    <row r="69" customFormat="false" ht="12.75" hidden="false" customHeight="false" outlineLevel="0" collapsed="false">
      <c r="A69" s="93"/>
      <c r="B69" s="147"/>
      <c r="C69" s="180"/>
      <c r="D69" s="137"/>
      <c r="E69" s="180"/>
      <c r="F69" s="137"/>
      <c r="G69" s="180"/>
      <c r="H69" s="96"/>
      <c r="I69" s="96"/>
      <c r="J69" s="148"/>
      <c r="K69" s="148"/>
      <c r="L69" s="95"/>
      <c r="M69" s="148"/>
      <c r="N69" s="95"/>
      <c r="O69" s="98"/>
      <c r="P69" s="180"/>
      <c r="Q69" s="150"/>
      <c r="R69" s="150"/>
      <c r="S69" s="180"/>
      <c r="T69" s="150"/>
      <c r="U69" s="180"/>
      <c r="V69" s="150"/>
      <c r="W69" s="180"/>
      <c r="X69" s="171"/>
      <c r="Y69" s="171"/>
      <c r="Z69" s="171"/>
      <c r="AA69" s="172"/>
      <c r="AB69" s="173"/>
      <c r="AC69" s="173"/>
      <c r="AD69" s="174"/>
      <c r="AE69" s="180"/>
      <c r="AF69" s="174"/>
      <c r="AG69" s="180"/>
      <c r="AH69" s="174"/>
      <c r="AI69" s="180"/>
      <c r="AJ69" s="175"/>
      <c r="AK69" s="175"/>
      <c r="AL69" s="175"/>
      <c r="AM69" s="181"/>
      <c r="AN69" s="151"/>
      <c r="AO69" s="100"/>
      <c r="AP69" s="180"/>
      <c r="AQ69" s="180"/>
      <c r="AR69" s="151"/>
      <c r="AS69" s="145"/>
      <c r="AT69" s="87"/>
      <c r="AU69" s="87"/>
      <c r="AV69" s="141"/>
      <c r="AW69" s="177"/>
      <c r="AX69" s="87"/>
      <c r="AY69" s="142"/>
      <c r="AZ69" s="142"/>
      <c r="BA69" s="142"/>
      <c r="BB69" s="141"/>
      <c r="BC69" s="141"/>
      <c r="BD69" s="142"/>
      <c r="BE69" s="141"/>
      <c r="BF69" s="141"/>
      <c r="BG69" s="87"/>
      <c r="BH69" s="87"/>
      <c r="BI69" s="179"/>
    </row>
    <row r="70" customFormat="false" ht="12.75" hidden="false" customHeight="false" outlineLevel="0" collapsed="false">
      <c r="A70" s="93"/>
      <c r="B70" s="147"/>
      <c r="C70" s="180"/>
      <c r="D70" s="137"/>
      <c r="E70" s="180"/>
      <c r="F70" s="137"/>
      <c r="G70" s="180"/>
      <c r="H70" s="96"/>
      <c r="I70" s="96"/>
      <c r="J70" s="148"/>
      <c r="K70" s="148"/>
      <c r="L70" s="95"/>
      <c r="M70" s="148"/>
      <c r="N70" s="95"/>
      <c r="O70" s="98"/>
      <c r="P70" s="180"/>
      <c r="Q70" s="150"/>
      <c r="R70" s="150"/>
      <c r="S70" s="180"/>
      <c r="T70" s="150"/>
      <c r="U70" s="180"/>
      <c r="V70" s="150"/>
      <c r="W70" s="180"/>
      <c r="X70" s="171"/>
      <c r="Y70" s="171"/>
      <c r="Z70" s="171"/>
      <c r="AA70" s="172"/>
      <c r="AB70" s="173"/>
      <c r="AC70" s="173"/>
      <c r="AD70" s="174"/>
      <c r="AE70" s="180"/>
      <c r="AF70" s="174"/>
      <c r="AG70" s="180"/>
      <c r="AH70" s="174"/>
      <c r="AI70" s="180"/>
      <c r="AJ70" s="175"/>
      <c r="AK70" s="175"/>
      <c r="AL70" s="175"/>
      <c r="AM70" s="181"/>
      <c r="AN70" s="151"/>
      <c r="AO70" s="100"/>
      <c r="AP70" s="180"/>
      <c r="AQ70" s="180"/>
      <c r="AR70" s="151"/>
      <c r="AS70" s="145"/>
      <c r="AT70" s="87"/>
      <c r="AU70" s="87"/>
      <c r="AV70" s="141"/>
      <c r="AW70" s="177"/>
      <c r="AX70" s="87"/>
      <c r="AY70" s="142"/>
      <c r="AZ70" s="142"/>
      <c r="BA70" s="142"/>
      <c r="BB70" s="141"/>
      <c r="BC70" s="141"/>
      <c r="BD70" s="142"/>
      <c r="BE70" s="141"/>
      <c r="BF70" s="141"/>
      <c r="BG70" s="87"/>
      <c r="BH70" s="87"/>
      <c r="BI70" s="179"/>
    </row>
    <row r="71" customFormat="false" ht="12.75" hidden="false" customHeight="false" outlineLevel="0" collapsed="false">
      <c r="A71" s="146"/>
      <c r="B71" s="147"/>
      <c r="C71" s="180"/>
      <c r="D71" s="137"/>
      <c r="E71" s="180"/>
      <c r="F71" s="137"/>
      <c r="G71" s="180"/>
      <c r="H71" s="182"/>
      <c r="I71" s="182"/>
      <c r="J71" s="148"/>
      <c r="K71" s="148"/>
      <c r="L71" s="95"/>
      <c r="M71" s="148"/>
      <c r="N71" s="95"/>
      <c r="O71" s="183"/>
      <c r="P71" s="180"/>
      <c r="Q71" s="150"/>
      <c r="R71" s="150"/>
      <c r="S71" s="180"/>
      <c r="T71" s="150"/>
      <c r="U71" s="180"/>
      <c r="V71" s="150"/>
      <c r="W71" s="180"/>
      <c r="X71" s="171"/>
      <c r="Y71" s="171"/>
      <c r="Z71" s="171"/>
      <c r="AA71" s="172"/>
      <c r="AB71" s="173"/>
      <c r="AC71" s="173"/>
      <c r="AD71" s="174"/>
      <c r="AE71" s="180"/>
      <c r="AF71" s="174"/>
      <c r="AG71" s="180"/>
      <c r="AH71" s="174"/>
      <c r="AI71" s="180"/>
      <c r="AJ71" s="175"/>
      <c r="AK71" s="175"/>
      <c r="AL71" s="175"/>
      <c r="AM71" s="181"/>
      <c r="AN71" s="151"/>
      <c r="AO71" s="151"/>
      <c r="AP71" s="180"/>
      <c r="AQ71" s="180"/>
      <c r="AR71" s="151"/>
      <c r="AS71" s="145"/>
      <c r="AT71" s="87"/>
      <c r="AU71" s="87"/>
      <c r="AV71" s="141"/>
      <c r="AW71" s="177"/>
      <c r="AX71" s="87"/>
      <c r="AY71" s="142"/>
      <c r="AZ71" s="142"/>
      <c r="BA71" s="142"/>
      <c r="BB71" s="141"/>
      <c r="BC71" s="141"/>
      <c r="BD71" s="142"/>
      <c r="BE71" s="141"/>
      <c r="BF71" s="141"/>
      <c r="BG71" s="87"/>
      <c r="BH71" s="87"/>
      <c r="BI71" s="179"/>
      <c r="BJ71" s="184"/>
      <c r="BK71" s="184"/>
      <c r="BL71" s="185"/>
      <c r="BM71" s="185"/>
      <c r="BN71" s="185"/>
      <c r="BO71" s="185"/>
      <c r="BP71" s="185"/>
      <c r="BQ71" s="185"/>
      <c r="BR71" s="185"/>
      <c r="BS71" s="185"/>
      <c r="BT71" s="185"/>
      <c r="BU71" s="185"/>
      <c r="BV71" s="185"/>
      <c r="BW71" s="185"/>
    </row>
    <row r="72" customFormat="false" ht="12.75" hidden="false" customHeight="false" outlineLevel="0" collapsed="false">
      <c r="A72" s="146"/>
      <c r="B72" s="147"/>
      <c r="C72" s="180"/>
      <c r="D72" s="137"/>
      <c r="E72" s="180"/>
      <c r="F72" s="137"/>
      <c r="G72" s="180"/>
      <c r="H72" s="182"/>
      <c r="I72" s="182"/>
      <c r="J72" s="148"/>
      <c r="K72" s="148"/>
      <c r="L72" s="95"/>
      <c r="M72" s="148"/>
      <c r="N72" s="95"/>
      <c r="O72" s="183"/>
      <c r="P72" s="180"/>
      <c r="Q72" s="150"/>
      <c r="R72" s="150"/>
      <c r="S72" s="180"/>
      <c r="T72" s="150"/>
      <c r="U72" s="180"/>
      <c r="V72" s="150"/>
      <c r="W72" s="180"/>
      <c r="X72" s="171"/>
      <c r="Y72" s="171"/>
      <c r="Z72" s="171"/>
      <c r="AA72" s="172"/>
      <c r="AB72" s="173"/>
      <c r="AC72" s="173"/>
      <c r="AD72" s="174"/>
      <c r="AE72" s="180"/>
      <c r="AF72" s="174"/>
      <c r="AG72" s="180"/>
      <c r="AH72" s="174"/>
      <c r="AI72" s="180"/>
      <c r="AJ72" s="175"/>
      <c r="AK72" s="175"/>
      <c r="AL72" s="175"/>
      <c r="AM72" s="181"/>
      <c r="AN72" s="151"/>
      <c r="AO72" s="151"/>
      <c r="AP72" s="180"/>
      <c r="AQ72" s="180"/>
      <c r="AR72" s="151"/>
      <c r="AS72" s="101"/>
      <c r="AT72" s="87"/>
      <c r="AU72" s="87"/>
      <c r="AV72" s="141"/>
      <c r="AW72" s="177"/>
      <c r="AX72" s="87"/>
      <c r="AY72" s="142"/>
      <c r="AZ72" s="142"/>
      <c r="BA72" s="142"/>
      <c r="BB72" s="141"/>
      <c r="BC72" s="141"/>
      <c r="BD72" s="142"/>
      <c r="BE72" s="141"/>
      <c r="BF72" s="141"/>
      <c r="BG72" s="87"/>
      <c r="BH72" s="87"/>
      <c r="BI72" s="179"/>
    </row>
    <row r="73" customFormat="false" ht="12.75" hidden="false" customHeight="false" outlineLevel="0" collapsed="false">
      <c r="A73" s="146"/>
      <c r="B73" s="147"/>
      <c r="C73" s="180"/>
      <c r="D73" s="137"/>
      <c r="E73" s="180"/>
      <c r="F73" s="137"/>
      <c r="G73" s="180"/>
      <c r="H73" s="182"/>
      <c r="I73" s="182"/>
      <c r="J73" s="148"/>
      <c r="K73" s="148"/>
      <c r="L73" s="95"/>
      <c r="M73" s="148"/>
      <c r="N73" s="95"/>
      <c r="O73" s="183"/>
      <c r="P73" s="180"/>
      <c r="Q73" s="150"/>
      <c r="R73" s="150"/>
      <c r="S73" s="180"/>
      <c r="T73" s="150"/>
      <c r="U73" s="180"/>
      <c r="V73" s="150"/>
      <c r="W73" s="180"/>
      <c r="X73" s="171"/>
      <c r="Y73" s="171"/>
      <c r="Z73" s="171"/>
      <c r="AA73" s="172"/>
      <c r="AB73" s="173"/>
      <c r="AC73" s="173"/>
      <c r="AD73" s="174"/>
      <c r="AE73" s="180"/>
      <c r="AF73" s="174"/>
      <c r="AG73" s="180"/>
      <c r="AH73" s="174"/>
      <c r="AI73" s="180"/>
      <c r="AJ73" s="175"/>
      <c r="AK73" s="175"/>
      <c r="AL73" s="175"/>
      <c r="AM73" s="181"/>
      <c r="AN73" s="151"/>
      <c r="AO73" s="151"/>
      <c r="AP73" s="180"/>
      <c r="AQ73" s="180"/>
      <c r="AR73" s="151"/>
      <c r="AS73" s="101"/>
      <c r="AT73" s="87"/>
      <c r="AU73" s="87"/>
      <c r="AV73" s="141"/>
      <c r="AW73" s="177"/>
      <c r="AX73" s="87"/>
      <c r="AY73" s="142"/>
      <c r="AZ73" s="142"/>
      <c r="BA73" s="142"/>
      <c r="BB73" s="141"/>
      <c r="BC73" s="141"/>
      <c r="BD73" s="142"/>
      <c r="BE73" s="141"/>
      <c r="BF73" s="141"/>
      <c r="BG73" s="87"/>
      <c r="BH73" s="87"/>
      <c r="BI73" s="179"/>
    </row>
    <row r="74" customFormat="false" ht="12.75" hidden="false" customHeight="false" outlineLevel="0" collapsed="false">
      <c r="A74" s="146"/>
      <c r="B74" s="147"/>
      <c r="C74" s="180"/>
      <c r="D74" s="137"/>
      <c r="E74" s="180"/>
      <c r="F74" s="137"/>
      <c r="G74" s="180"/>
      <c r="H74" s="182"/>
      <c r="I74" s="182"/>
      <c r="J74" s="148"/>
      <c r="K74" s="148"/>
      <c r="L74" s="95"/>
      <c r="M74" s="148"/>
      <c r="N74" s="95"/>
      <c r="O74" s="183"/>
      <c r="P74" s="180"/>
      <c r="Q74" s="150"/>
      <c r="R74" s="150"/>
      <c r="S74" s="180"/>
      <c r="T74" s="150"/>
      <c r="U74" s="180"/>
      <c r="V74" s="150"/>
      <c r="W74" s="180"/>
      <c r="X74" s="171"/>
      <c r="Y74" s="171"/>
      <c r="Z74" s="171"/>
      <c r="AA74" s="172"/>
      <c r="AB74" s="173"/>
      <c r="AC74" s="173"/>
      <c r="AD74" s="174"/>
      <c r="AE74" s="180"/>
      <c r="AF74" s="174"/>
      <c r="AG74" s="180"/>
      <c r="AH74" s="174"/>
      <c r="AI74" s="180"/>
      <c r="AJ74" s="175"/>
      <c r="AK74" s="175"/>
      <c r="AL74" s="175"/>
      <c r="AM74" s="181"/>
      <c r="AN74" s="151"/>
      <c r="AO74" s="151"/>
      <c r="AP74" s="180"/>
      <c r="AQ74" s="180"/>
      <c r="AR74" s="151"/>
      <c r="AS74" s="101"/>
      <c r="AT74" s="87"/>
      <c r="AU74" s="87"/>
      <c r="AV74" s="141"/>
      <c r="AW74" s="177"/>
      <c r="AX74" s="87"/>
      <c r="AY74" s="142"/>
      <c r="AZ74" s="142"/>
      <c r="BA74" s="142"/>
      <c r="BB74" s="141"/>
      <c r="BC74" s="141"/>
      <c r="BD74" s="142"/>
      <c r="BE74" s="141"/>
      <c r="BF74" s="141"/>
      <c r="BG74" s="87"/>
      <c r="BH74" s="87"/>
      <c r="BI74" s="179"/>
    </row>
    <row r="75" customFormat="false" ht="12.75" hidden="false" customHeight="false" outlineLevel="0" collapsed="false">
      <c r="A75" s="146"/>
      <c r="B75" s="147"/>
      <c r="C75" s="180"/>
      <c r="D75" s="137"/>
      <c r="E75" s="180"/>
      <c r="F75" s="137"/>
      <c r="G75" s="180"/>
      <c r="H75" s="182"/>
      <c r="I75" s="182"/>
      <c r="J75" s="148"/>
      <c r="K75" s="148"/>
      <c r="L75" s="95"/>
      <c r="M75" s="148"/>
      <c r="N75" s="95"/>
      <c r="O75" s="183"/>
      <c r="P75" s="180"/>
      <c r="Q75" s="150"/>
      <c r="R75" s="150"/>
      <c r="S75" s="180"/>
      <c r="T75" s="150"/>
      <c r="U75" s="180"/>
      <c r="V75" s="150"/>
      <c r="W75" s="180"/>
      <c r="X75" s="171"/>
      <c r="Y75" s="171"/>
      <c r="Z75" s="171"/>
      <c r="AA75" s="172"/>
      <c r="AB75" s="173"/>
      <c r="AC75" s="173"/>
      <c r="AD75" s="174"/>
      <c r="AE75" s="180"/>
      <c r="AF75" s="174"/>
      <c r="AG75" s="180"/>
      <c r="AH75" s="174"/>
      <c r="AI75" s="180"/>
      <c r="AJ75" s="175"/>
      <c r="AK75" s="175"/>
      <c r="AL75" s="175"/>
      <c r="AM75" s="181"/>
      <c r="AN75" s="151"/>
      <c r="AO75" s="151"/>
      <c r="AP75" s="180"/>
      <c r="AQ75" s="180"/>
      <c r="AR75" s="151"/>
      <c r="AS75" s="101"/>
      <c r="AT75" s="87"/>
      <c r="AU75" s="87"/>
      <c r="AV75" s="141"/>
      <c r="AW75" s="177"/>
      <c r="AX75" s="87"/>
      <c r="AY75" s="142"/>
      <c r="AZ75" s="142"/>
      <c r="BA75" s="142"/>
      <c r="BB75" s="141"/>
      <c r="BC75" s="141"/>
      <c r="BD75" s="142"/>
      <c r="BE75" s="141"/>
      <c r="BF75" s="141"/>
      <c r="BG75" s="87"/>
      <c r="BH75" s="87"/>
      <c r="BI75" s="179"/>
    </row>
    <row r="76" customFormat="false" ht="12.75" hidden="false" customHeight="false" outlineLevel="0" collapsed="false">
      <c r="A76" s="112"/>
      <c r="H76" s="113"/>
      <c r="I76" s="113"/>
      <c r="J76" s="186"/>
      <c r="K76" s="186"/>
      <c r="L76" s="95"/>
      <c r="M76" s="186"/>
      <c r="N76" s="95"/>
      <c r="O76" s="187"/>
      <c r="P76" s="187"/>
      <c r="AN76" s="188"/>
      <c r="AO76" s="188"/>
      <c r="AP76" s="6"/>
      <c r="AQ76" s="188"/>
      <c r="AR76" s="100"/>
      <c r="AS76" s="101"/>
      <c r="AT76" s="87"/>
      <c r="AU76" s="87"/>
      <c r="AV76" s="141"/>
      <c r="AW76" s="177"/>
      <c r="AX76" s="87"/>
      <c r="AY76" s="142"/>
      <c r="AZ76" s="142"/>
      <c r="BA76" s="142"/>
      <c r="BB76" s="141"/>
      <c r="BC76" s="141"/>
      <c r="BD76" s="142"/>
      <c r="BE76" s="141"/>
      <c r="BF76" s="141"/>
      <c r="BG76" s="87"/>
      <c r="BH76" s="87"/>
      <c r="BI76" s="179"/>
    </row>
    <row r="77" customFormat="false" ht="12.75" hidden="false" customHeight="false" outlineLevel="0" collapsed="false">
      <c r="A77" s="112"/>
      <c r="H77" s="113"/>
      <c r="I77" s="113"/>
      <c r="J77" s="186"/>
      <c r="K77" s="186"/>
      <c r="L77" s="95"/>
      <c r="M77" s="186"/>
      <c r="N77" s="95"/>
      <c r="O77" s="187"/>
      <c r="P77" s="187"/>
      <c r="AN77" s="188"/>
      <c r="AO77" s="188"/>
      <c r="AP77" s="6"/>
      <c r="AQ77" s="188"/>
      <c r="AR77" s="100"/>
      <c r="AS77" s="101"/>
      <c r="AT77" s="87"/>
      <c r="AU77" s="87"/>
      <c r="AV77" s="141"/>
      <c r="AW77" s="177"/>
      <c r="AX77" s="87"/>
      <c r="AY77" s="142"/>
      <c r="AZ77" s="142"/>
      <c r="BA77" s="142"/>
      <c r="BB77" s="141"/>
      <c r="BC77" s="141"/>
      <c r="BD77" s="142"/>
      <c r="BE77" s="141"/>
      <c r="BF77" s="141"/>
      <c r="BG77" s="87"/>
      <c r="BH77" s="87"/>
      <c r="BI77" s="179"/>
    </row>
    <row r="78" customFormat="false" ht="12.75" hidden="false" customHeight="false" outlineLevel="0" collapsed="false">
      <c r="A78" s="112"/>
      <c r="H78" s="113"/>
      <c r="I78" s="113"/>
      <c r="J78" s="186"/>
      <c r="K78" s="186"/>
      <c r="L78" s="95"/>
      <c r="M78" s="186"/>
      <c r="N78" s="95"/>
      <c r="O78" s="187"/>
      <c r="P78" s="187"/>
      <c r="AN78" s="188"/>
      <c r="AO78" s="188"/>
      <c r="AP78" s="6"/>
      <c r="AQ78" s="188"/>
      <c r="AR78" s="100"/>
      <c r="AS78" s="101"/>
      <c r="AT78" s="87"/>
      <c r="AU78" s="87"/>
      <c r="AV78" s="141"/>
      <c r="AW78" s="177"/>
      <c r="AX78" s="87"/>
      <c r="AY78" s="142"/>
      <c r="AZ78" s="142"/>
      <c r="BA78" s="142"/>
      <c r="BB78" s="141"/>
      <c r="BC78" s="141"/>
      <c r="BD78" s="142"/>
      <c r="BE78" s="141"/>
      <c r="BF78" s="141"/>
      <c r="BG78" s="87"/>
      <c r="BH78" s="87"/>
      <c r="BI78" s="179"/>
    </row>
    <row r="79" customFormat="false" ht="12.75" hidden="false" customHeight="false" outlineLevel="0" collapsed="false">
      <c r="A79" s="112"/>
      <c r="H79" s="113"/>
      <c r="I79" s="113"/>
      <c r="J79" s="186"/>
      <c r="K79" s="186"/>
      <c r="L79" s="95"/>
      <c r="M79" s="186"/>
      <c r="N79" s="95"/>
      <c r="O79" s="187"/>
      <c r="P79" s="187"/>
      <c r="AN79" s="188"/>
      <c r="AO79" s="188"/>
      <c r="AP79" s="6"/>
      <c r="AQ79" s="188"/>
      <c r="AR79" s="100"/>
      <c r="AS79" s="101"/>
      <c r="AT79" s="87"/>
      <c r="AU79" s="87"/>
      <c r="AV79" s="141"/>
      <c r="AW79" s="177"/>
      <c r="AX79" s="87"/>
      <c r="AY79" s="142"/>
      <c r="AZ79" s="142"/>
      <c r="BA79" s="142"/>
      <c r="BB79" s="141"/>
      <c r="BC79" s="141"/>
      <c r="BD79" s="142"/>
      <c r="BE79" s="141"/>
      <c r="BF79" s="141"/>
      <c r="BG79" s="87"/>
      <c r="BH79" s="87"/>
      <c r="BI79" s="179"/>
    </row>
    <row r="80" customFormat="false" ht="12.75" hidden="false" customHeight="false" outlineLevel="0" collapsed="false">
      <c r="A80" s="112"/>
      <c r="H80" s="113"/>
      <c r="I80" s="113"/>
      <c r="J80" s="186"/>
      <c r="K80" s="186"/>
      <c r="L80" s="95"/>
      <c r="M80" s="186"/>
      <c r="N80" s="95"/>
      <c r="O80" s="187"/>
      <c r="P80" s="187"/>
      <c r="AN80" s="188"/>
      <c r="AO80" s="188"/>
      <c r="AP80" s="6"/>
      <c r="AQ80" s="188"/>
      <c r="AR80" s="100"/>
      <c r="AS80" s="101"/>
      <c r="AT80" s="87"/>
      <c r="AU80" s="87"/>
      <c r="AV80" s="141"/>
      <c r="AW80" s="177"/>
      <c r="AX80" s="87"/>
      <c r="AY80" s="142"/>
      <c r="AZ80" s="142"/>
      <c r="BA80" s="142"/>
      <c r="BB80" s="141"/>
      <c r="BC80" s="141"/>
      <c r="BD80" s="142"/>
      <c r="BE80" s="141"/>
      <c r="BF80" s="141"/>
      <c r="BG80" s="87"/>
      <c r="BH80" s="87"/>
      <c r="BI80" s="179"/>
    </row>
    <row r="81" customFormat="false" ht="12.75" hidden="false" customHeight="false" outlineLevel="0" collapsed="false">
      <c r="A81" s="112"/>
      <c r="H81" s="113"/>
      <c r="I81" s="113"/>
      <c r="J81" s="186"/>
      <c r="K81" s="186"/>
      <c r="L81" s="95"/>
      <c r="M81" s="186"/>
      <c r="N81" s="95"/>
      <c r="O81" s="187"/>
      <c r="P81" s="187"/>
      <c r="AN81" s="188"/>
      <c r="AO81" s="188"/>
      <c r="AP81" s="6"/>
      <c r="AQ81" s="188"/>
      <c r="AR81" s="100"/>
      <c r="AS81" s="101"/>
      <c r="AT81" s="87"/>
      <c r="AU81" s="87"/>
      <c r="AV81" s="141"/>
      <c r="AW81" s="177"/>
      <c r="AX81" s="87"/>
      <c r="AY81" s="142"/>
      <c r="AZ81" s="142"/>
      <c r="BA81" s="142"/>
      <c r="BB81" s="141"/>
      <c r="BC81" s="141"/>
      <c r="BD81" s="142"/>
      <c r="BE81" s="141"/>
      <c r="BF81" s="141"/>
      <c r="BG81" s="87"/>
      <c r="BH81" s="87"/>
      <c r="BI81" s="179"/>
    </row>
    <row r="82" customFormat="false" ht="12.75" hidden="false" customHeight="false" outlineLevel="0" collapsed="false">
      <c r="A82" s="112"/>
      <c r="H82" s="113"/>
      <c r="I82" s="113"/>
      <c r="J82" s="186"/>
      <c r="K82" s="186"/>
      <c r="L82" s="95"/>
      <c r="M82" s="186"/>
      <c r="N82" s="95"/>
      <c r="O82" s="187"/>
      <c r="P82" s="187"/>
      <c r="AN82" s="188"/>
      <c r="AO82" s="188"/>
      <c r="AP82" s="6"/>
      <c r="AQ82" s="188"/>
      <c r="AR82" s="100"/>
      <c r="AS82" s="101"/>
      <c r="AT82" s="87"/>
      <c r="AU82" s="87"/>
      <c r="AV82" s="141"/>
      <c r="AW82" s="177"/>
      <c r="AX82" s="87"/>
      <c r="AY82" s="142"/>
      <c r="AZ82" s="142"/>
      <c r="BA82" s="142"/>
      <c r="BB82" s="141"/>
      <c r="BC82" s="141"/>
      <c r="BD82" s="142"/>
      <c r="BE82" s="141"/>
      <c r="BF82" s="141"/>
      <c r="BG82" s="87"/>
      <c r="BH82" s="87"/>
      <c r="BI82" s="179"/>
    </row>
    <row r="83" customFormat="false" ht="12.75" hidden="false" customHeight="false" outlineLevel="0" collapsed="false">
      <c r="A83" s="112"/>
      <c r="H83" s="113"/>
      <c r="I83" s="113"/>
      <c r="J83" s="186"/>
      <c r="K83" s="186"/>
      <c r="L83" s="95"/>
      <c r="M83" s="186"/>
      <c r="N83" s="95"/>
      <c r="O83" s="187"/>
      <c r="P83" s="187"/>
      <c r="AN83" s="188"/>
      <c r="AO83" s="188"/>
      <c r="AP83" s="6"/>
      <c r="AQ83" s="188"/>
      <c r="AR83" s="100"/>
      <c r="AS83" s="101"/>
      <c r="AT83" s="87"/>
      <c r="AU83" s="87"/>
      <c r="AV83" s="141"/>
      <c r="AW83" s="177"/>
      <c r="AX83" s="87"/>
      <c r="AY83" s="142"/>
      <c r="AZ83" s="142"/>
      <c r="BA83" s="142"/>
      <c r="BB83" s="141"/>
      <c r="BC83" s="141"/>
      <c r="BD83" s="142"/>
      <c r="BE83" s="141"/>
      <c r="BF83" s="141"/>
      <c r="BG83" s="87"/>
      <c r="BH83" s="87"/>
      <c r="BI83" s="179"/>
    </row>
    <row r="84" customFormat="false" ht="12.75" hidden="false" customHeight="false" outlineLevel="0" collapsed="false">
      <c r="A84" s="112"/>
      <c r="H84" s="113"/>
      <c r="I84" s="113"/>
      <c r="J84" s="186"/>
      <c r="K84" s="186"/>
      <c r="L84" s="95"/>
      <c r="M84" s="186"/>
      <c r="N84" s="95"/>
      <c r="O84" s="187"/>
      <c r="P84" s="187"/>
      <c r="AN84" s="188"/>
      <c r="AO84" s="188"/>
      <c r="AP84" s="6"/>
      <c r="AQ84" s="188"/>
      <c r="AR84" s="100"/>
      <c r="AS84" s="101"/>
      <c r="AT84" s="87"/>
      <c r="AU84" s="87"/>
      <c r="AV84" s="141"/>
      <c r="AW84" s="177"/>
      <c r="AX84" s="87"/>
      <c r="AY84" s="142"/>
      <c r="AZ84" s="142"/>
      <c r="BA84" s="142"/>
      <c r="BB84" s="141"/>
      <c r="BC84" s="141"/>
      <c r="BD84" s="142"/>
      <c r="BE84" s="141"/>
      <c r="BF84" s="141"/>
      <c r="BG84" s="87"/>
      <c r="BH84" s="87"/>
      <c r="BI84" s="179"/>
    </row>
    <row r="85" customFormat="false" ht="12.75" hidden="false" customHeight="false" outlineLevel="0" collapsed="false">
      <c r="A85" s="112"/>
      <c r="H85" s="113"/>
      <c r="I85" s="113"/>
      <c r="J85" s="186"/>
      <c r="K85" s="186"/>
      <c r="L85" s="95"/>
      <c r="M85" s="186"/>
      <c r="N85" s="95"/>
      <c r="O85" s="187"/>
      <c r="P85" s="187"/>
      <c r="AN85" s="188"/>
      <c r="AO85" s="188"/>
      <c r="AP85" s="6"/>
      <c r="AQ85" s="188"/>
      <c r="AR85" s="100"/>
      <c r="AS85" s="101"/>
      <c r="AT85" s="87"/>
      <c r="AU85" s="87"/>
      <c r="AV85" s="141"/>
      <c r="AW85" s="177"/>
      <c r="AX85" s="87"/>
      <c r="AY85" s="142"/>
      <c r="AZ85" s="142"/>
      <c r="BA85" s="142"/>
      <c r="BB85" s="141"/>
      <c r="BC85" s="141"/>
      <c r="BD85" s="142"/>
      <c r="BE85" s="141"/>
      <c r="BF85" s="141"/>
      <c r="BG85" s="87"/>
      <c r="BH85" s="87"/>
      <c r="BI85" s="179"/>
    </row>
    <row r="86" customFormat="false" ht="12.75" hidden="false" customHeight="false" outlineLevel="0" collapsed="false">
      <c r="A86" s="112"/>
      <c r="H86" s="113"/>
      <c r="I86" s="113"/>
      <c r="L86" s="95"/>
      <c r="N86" s="95"/>
      <c r="AR86" s="12"/>
      <c r="AS86" s="8"/>
      <c r="AT86" s="87"/>
      <c r="AU86" s="87"/>
      <c r="AV86" s="141"/>
      <c r="AW86" s="177"/>
      <c r="AX86" s="87"/>
      <c r="AY86" s="142"/>
      <c r="AZ86" s="142"/>
      <c r="BA86" s="142"/>
      <c r="BB86" s="141"/>
      <c r="BC86" s="141"/>
      <c r="BD86" s="142"/>
      <c r="BE86" s="141"/>
      <c r="BF86" s="141"/>
      <c r="BG86" s="87"/>
      <c r="BH86" s="87"/>
      <c r="BI86" s="179"/>
    </row>
    <row r="87" customFormat="false" ht="12.75" hidden="false" customHeight="false" outlineLevel="0" collapsed="false">
      <c r="A87" s="112"/>
      <c r="H87" s="113"/>
      <c r="I87" s="113"/>
      <c r="L87" s="95"/>
      <c r="N87" s="95"/>
      <c r="AR87" s="12"/>
      <c r="AS87" s="8"/>
      <c r="AT87" s="87"/>
      <c r="AU87" s="87"/>
      <c r="AV87" s="141"/>
      <c r="AW87" s="177"/>
      <c r="AX87" s="87"/>
      <c r="AY87" s="142"/>
      <c r="AZ87" s="142"/>
      <c r="BA87" s="142"/>
      <c r="BB87" s="141"/>
      <c r="BC87" s="141"/>
      <c r="BD87" s="142"/>
      <c r="BE87" s="141"/>
      <c r="BF87" s="141"/>
      <c r="BG87" s="87"/>
      <c r="BH87" s="87"/>
      <c r="BI87" s="179"/>
    </row>
    <row r="88" customFormat="false" ht="12.75" hidden="false" customHeight="false" outlineLevel="0" collapsed="false">
      <c r="A88" s="112"/>
      <c r="H88" s="113"/>
      <c r="I88" s="113"/>
      <c r="L88" s="95"/>
      <c r="N88" s="95"/>
      <c r="AR88" s="12"/>
      <c r="AS88" s="8"/>
      <c r="AT88" s="87"/>
      <c r="AU88" s="87"/>
      <c r="AV88" s="141"/>
      <c r="AW88" s="177"/>
      <c r="AX88" s="87"/>
      <c r="AY88" s="142"/>
      <c r="AZ88" s="142"/>
      <c r="BA88" s="142"/>
      <c r="BB88" s="141"/>
      <c r="BC88" s="141"/>
      <c r="BD88" s="142"/>
      <c r="BE88" s="141"/>
      <c r="BF88" s="141"/>
      <c r="BG88" s="87"/>
      <c r="BH88" s="87"/>
      <c r="BI88" s="179"/>
    </row>
    <row r="89" customFormat="false" ht="12.75" hidden="false" customHeight="false" outlineLevel="0" collapsed="false">
      <c r="A89" s="112"/>
      <c r="H89" s="113"/>
      <c r="I89" s="113"/>
      <c r="L89" s="95"/>
      <c r="N89" s="95"/>
      <c r="AR89" s="12"/>
      <c r="AS89" s="8"/>
      <c r="AT89" s="87"/>
      <c r="AU89" s="87"/>
      <c r="AV89" s="141"/>
      <c r="AW89" s="177"/>
      <c r="AX89" s="87"/>
      <c r="AY89" s="142"/>
      <c r="AZ89" s="142"/>
      <c r="BA89" s="142"/>
      <c r="BB89" s="141"/>
      <c r="BC89" s="141"/>
      <c r="BD89" s="142"/>
      <c r="BE89" s="141"/>
      <c r="BF89" s="141"/>
      <c r="BG89" s="87"/>
      <c r="BH89" s="87"/>
      <c r="BI89" s="179"/>
    </row>
    <row r="90" customFormat="false" ht="12.75" hidden="false" customHeight="false" outlineLevel="0" collapsed="false">
      <c r="A90" s="112"/>
      <c r="H90" s="113"/>
      <c r="I90" s="113"/>
      <c r="L90" s="95"/>
      <c r="N90" s="95"/>
      <c r="AR90" s="12"/>
      <c r="AS90" s="8"/>
      <c r="AT90" s="87"/>
      <c r="AU90" s="87"/>
      <c r="AV90" s="141"/>
      <c r="AW90" s="177"/>
      <c r="AX90" s="87"/>
      <c r="AY90" s="142"/>
      <c r="AZ90" s="142"/>
      <c r="BA90" s="142"/>
      <c r="BB90" s="141"/>
      <c r="BC90" s="141"/>
      <c r="BD90" s="142"/>
      <c r="BE90" s="141"/>
      <c r="BF90" s="141"/>
      <c r="BG90" s="87"/>
      <c r="BH90" s="87"/>
      <c r="BI90" s="179"/>
    </row>
    <row r="91" customFormat="false" ht="12.75" hidden="false" customHeight="false" outlineLevel="0" collapsed="false">
      <c r="A91" s="112"/>
      <c r="H91" s="113"/>
      <c r="I91" s="113"/>
      <c r="L91" s="95"/>
      <c r="N91" s="95"/>
      <c r="AR91" s="12"/>
      <c r="AS91" s="8"/>
      <c r="AT91" s="87"/>
      <c r="AU91" s="87"/>
      <c r="AV91" s="141"/>
      <c r="AW91" s="177"/>
      <c r="AX91" s="87"/>
      <c r="AY91" s="142"/>
      <c r="AZ91" s="142"/>
      <c r="BA91" s="142"/>
      <c r="BB91" s="141"/>
      <c r="BC91" s="141"/>
      <c r="BD91" s="142"/>
      <c r="BE91" s="141"/>
      <c r="BF91" s="141"/>
      <c r="BG91" s="87"/>
      <c r="BH91" s="87"/>
      <c r="BI91" s="179"/>
    </row>
    <row r="92" customFormat="false" ht="12.75" hidden="false" customHeight="false" outlineLevel="0" collapsed="false">
      <c r="A92" s="112"/>
      <c r="H92" s="113"/>
      <c r="I92" s="113"/>
      <c r="L92" s="95"/>
      <c r="N92" s="95"/>
      <c r="AR92" s="12"/>
      <c r="AS92" s="8"/>
      <c r="AT92" s="87"/>
      <c r="AU92" s="87"/>
      <c r="AV92" s="141"/>
      <c r="AW92" s="177"/>
      <c r="AX92" s="87"/>
      <c r="AY92" s="142"/>
      <c r="AZ92" s="142"/>
      <c r="BA92" s="142"/>
      <c r="BB92" s="141"/>
      <c r="BC92" s="141"/>
      <c r="BD92" s="142"/>
      <c r="BE92" s="141"/>
      <c r="BF92" s="141"/>
      <c r="BG92" s="87"/>
      <c r="BH92" s="87"/>
      <c r="BI92" s="179"/>
    </row>
    <row r="93" customFormat="false" ht="12.75" hidden="false" customHeight="false" outlineLevel="0" collapsed="false">
      <c r="A93" s="112"/>
      <c r="H93" s="113"/>
      <c r="I93" s="113"/>
      <c r="L93" s="95"/>
      <c r="N93" s="95"/>
      <c r="AR93" s="12"/>
      <c r="AS93" s="8"/>
      <c r="AT93" s="87"/>
      <c r="AU93" s="87"/>
      <c r="AV93" s="141"/>
      <c r="AW93" s="177"/>
      <c r="AX93" s="87"/>
      <c r="AY93" s="142"/>
      <c r="AZ93" s="142"/>
      <c r="BA93" s="142"/>
      <c r="BB93" s="141"/>
      <c r="BC93" s="141"/>
      <c r="BD93" s="142"/>
      <c r="BE93" s="141"/>
      <c r="BF93" s="141"/>
      <c r="BG93" s="87"/>
      <c r="BH93" s="87"/>
      <c r="BI93" s="179"/>
    </row>
    <row r="94" customFormat="false" ht="12.75" hidden="false" customHeight="false" outlineLevel="0" collapsed="false">
      <c r="A94" s="112"/>
      <c r="H94" s="113"/>
      <c r="I94" s="113"/>
      <c r="L94" s="95"/>
      <c r="N94" s="95"/>
      <c r="AR94" s="12"/>
      <c r="AS94" s="8"/>
      <c r="AT94" s="87"/>
      <c r="AU94" s="87"/>
      <c r="AV94" s="141"/>
      <c r="AW94" s="177"/>
      <c r="AX94" s="87"/>
      <c r="AY94" s="142"/>
      <c r="AZ94" s="142"/>
      <c r="BA94" s="142"/>
      <c r="BB94" s="141"/>
      <c r="BC94" s="141"/>
      <c r="BD94" s="142"/>
      <c r="BE94" s="141"/>
      <c r="BF94" s="141"/>
      <c r="BG94" s="87"/>
      <c r="BH94" s="87"/>
      <c r="BI94" s="179"/>
    </row>
    <row r="95" customFormat="false" ht="12.75" hidden="false" customHeight="false" outlineLevel="0" collapsed="false">
      <c r="A95" s="112"/>
      <c r="H95" s="113"/>
      <c r="I95" s="113"/>
      <c r="L95" s="95"/>
      <c r="N95" s="95"/>
      <c r="AR95" s="12"/>
      <c r="AS95" s="8"/>
      <c r="AT95" s="87"/>
      <c r="AU95" s="87"/>
      <c r="AV95" s="141"/>
      <c r="AW95" s="177"/>
      <c r="AX95" s="87"/>
      <c r="AY95" s="142"/>
      <c r="AZ95" s="142"/>
      <c r="BA95" s="142"/>
      <c r="BB95" s="141"/>
      <c r="BC95" s="141"/>
      <c r="BD95" s="142"/>
      <c r="BE95" s="141"/>
      <c r="BF95" s="141"/>
      <c r="BG95" s="87"/>
      <c r="BH95" s="87"/>
      <c r="BI95" s="179"/>
    </row>
    <row r="96" customFormat="false" ht="12.75" hidden="false" customHeight="false" outlineLevel="0" collapsed="false">
      <c r="A96" s="112"/>
      <c r="H96" s="113"/>
      <c r="I96" s="113"/>
      <c r="L96" s="95"/>
      <c r="N96" s="95"/>
      <c r="AR96" s="12"/>
      <c r="AS96" s="8"/>
      <c r="AT96" s="87"/>
      <c r="AU96" s="87"/>
      <c r="AV96" s="141"/>
      <c r="AW96" s="177"/>
      <c r="AX96" s="87"/>
      <c r="AY96" s="142"/>
      <c r="AZ96" s="142"/>
      <c r="BA96" s="142"/>
      <c r="BB96" s="141"/>
      <c r="BC96" s="141"/>
      <c r="BD96" s="142"/>
      <c r="BE96" s="141"/>
      <c r="BF96" s="141"/>
      <c r="BG96" s="87"/>
      <c r="BH96" s="87"/>
      <c r="BI96" s="179"/>
    </row>
    <row r="97" customFormat="false" ht="12.75" hidden="false" customHeight="false" outlineLevel="0" collapsed="false">
      <c r="A97" s="112"/>
      <c r="H97" s="113"/>
      <c r="I97" s="113"/>
      <c r="L97" s="95"/>
      <c r="N97" s="95"/>
      <c r="AR97" s="12"/>
      <c r="AS97" s="8"/>
      <c r="AT97" s="87"/>
      <c r="AU97" s="87"/>
      <c r="AV97" s="141"/>
      <c r="AW97" s="177"/>
      <c r="AX97" s="87"/>
      <c r="AY97" s="142"/>
      <c r="AZ97" s="142"/>
      <c r="BA97" s="142"/>
      <c r="BB97" s="141"/>
      <c r="BC97" s="141"/>
      <c r="BD97" s="142"/>
      <c r="BE97" s="141"/>
      <c r="BF97" s="141"/>
      <c r="BG97" s="87"/>
      <c r="BH97" s="87"/>
      <c r="BI97" s="179"/>
    </row>
    <row r="98" customFormat="false" ht="12.75" hidden="false" customHeight="false" outlineLevel="0" collapsed="false">
      <c r="A98" s="112"/>
      <c r="H98" s="113"/>
      <c r="I98" s="113"/>
      <c r="L98" s="95"/>
      <c r="N98" s="95"/>
      <c r="AR98" s="12"/>
      <c r="AS98" s="8"/>
      <c r="AT98" s="87"/>
      <c r="AU98" s="87"/>
      <c r="AV98" s="141"/>
      <c r="AW98" s="177"/>
      <c r="AX98" s="87"/>
      <c r="AY98" s="142"/>
      <c r="AZ98" s="142"/>
      <c r="BA98" s="142"/>
      <c r="BB98" s="141"/>
      <c r="BC98" s="141"/>
      <c r="BD98" s="142"/>
      <c r="BE98" s="141"/>
      <c r="BF98" s="141"/>
      <c r="BG98" s="87"/>
      <c r="BH98" s="87"/>
      <c r="BI98" s="179"/>
    </row>
    <row r="99" customFormat="false" ht="12.75" hidden="false" customHeight="false" outlineLevel="0" collapsed="false">
      <c r="A99" s="112"/>
      <c r="H99" s="113"/>
      <c r="I99" s="113"/>
      <c r="L99" s="95"/>
      <c r="N99" s="95"/>
      <c r="AR99" s="12"/>
      <c r="AS99" s="8"/>
      <c r="AT99" s="87"/>
      <c r="AU99" s="87"/>
      <c r="AV99" s="141"/>
      <c r="AW99" s="177"/>
      <c r="AX99" s="87"/>
      <c r="AY99" s="142"/>
      <c r="AZ99" s="142"/>
      <c r="BA99" s="142"/>
      <c r="BB99" s="141"/>
      <c r="BC99" s="141"/>
      <c r="BD99" s="142"/>
      <c r="BE99" s="141"/>
      <c r="BF99" s="141"/>
      <c r="BG99" s="87"/>
      <c r="BH99" s="87"/>
      <c r="BI99" s="179"/>
    </row>
    <row r="100" customFormat="false" ht="12.75" hidden="false" customHeight="false" outlineLevel="0" collapsed="false">
      <c r="A100" s="112"/>
      <c r="H100" s="113"/>
      <c r="I100" s="113"/>
      <c r="L100" s="95"/>
      <c r="N100" s="95"/>
      <c r="AR100" s="12"/>
      <c r="AS100" s="8"/>
      <c r="AT100" s="87"/>
      <c r="AU100" s="87"/>
      <c r="AV100" s="141"/>
      <c r="AW100" s="177"/>
      <c r="AX100" s="87"/>
      <c r="AY100" s="142"/>
      <c r="AZ100" s="142"/>
      <c r="BA100" s="142"/>
      <c r="BB100" s="141"/>
      <c r="BC100" s="141"/>
      <c r="BD100" s="142"/>
      <c r="BE100" s="141"/>
      <c r="BF100" s="141"/>
      <c r="BG100" s="87"/>
      <c r="BH100" s="87"/>
      <c r="BI100" s="179"/>
    </row>
    <row r="101" customFormat="false" ht="12.75" hidden="false" customHeight="false" outlineLevel="0" collapsed="false">
      <c r="A101" s="112"/>
      <c r="H101" s="113"/>
      <c r="I101" s="113"/>
      <c r="L101" s="95"/>
      <c r="N101" s="95"/>
      <c r="AR101" s="12"/>
      <c r="AS101" s="8"/>
      <c r="AT101" s="87"/>
      <c r="AU101" s="87"/>
      <c r="AV101" s="141"/>
      <c r="AW101" s="177"/>
      <c r="AX101" s="87"/>
      <c r="AY101" s="142"/>
      <c r="AZ101" s="142"/>
      <c r="BA101" s="142"/>
      <c r="BB101" s="141"/>
      <c r="BC101" s="141"/>
      <c r="BD101" s="142"/>
      <c r="BE101" s="141"/>
      <c r="BF101" s="141"/>
      <c r="BG101" s="87"/>
      <c r="BH101" s="87"/>
      <c r="BI101" s="179"/>
    </row>
    <row r="102" customFormat="false" ht="12.75" hidden="false" customHeight="false" outlineLevel="0" collapsed="false">
      <c r="A102" s="112"/>
      <c r="H102" s="113"/>
      <c r="I102" s="113"/>
      <c r="L102" s="95"/>
      <c r="N102" s="95"/>
      <c r="AR102" s="12"/>
      <c r="AS102" s="8"/>
      <c r="AT102" s="87"/>
      <c r="AU102" s="87"/>
      <c r="AV102" s="141"/>
      <c r="AW102" s="177"/>
      <c r="AX102" s="87"/>
      <c r="AY102" s="142"/>
      <c r="AZ102" s="142"/>
      <c r="BA102" s="142"/>
      <c r="BB102" s="141"/>
      <c r="BC102" s="141"/>
      <c r="BD102" s="142"/>
      <c r="BE102" s="141"/>
      <c r="BF102" s="141"/>
      <c r="BG102" s="87"/>
      <c r="BH102" s="87"/>
      <c r="BI102" s="179"/>
    </row>
    <row r="103" customFormat="false" ht="12.75" hidden="false" customHeight="false" outlineLevel="0" collapsed="false">
      <c r="A103" s="112"/>
      <c r="H103" s="113"/>
      <c r="I103" s="113"/>
      <c r="L103" s="95"/>
      <c r="N103" s="95"/>
      <c r="AR103" s="12"/>
      <c r="AS103" s="8"/>
      <c r="AT103" s="87"/>
      <c r="AU103" s="87"/>
      <c r="AV103" s="141"/>
      <c r="AW103" s="177"/>
      <c r="AX103" s="87"/>
      <c r="AY103" s="142"/>
      <c r="AZ103" s="142"/>
      <c r="BA103" s="142"/>
      <c r="BB103" s="141"/>
      <c r="BC103" s="141"/>
      <c r="BD103" s="142"/>
      <c r="BE103" s="141"/>
      <c r="BF103" s="141"/>
      <c r="BG103" s="87"/>
      <c r="BH103" s="87"/>
      <c r="BI103" s="179"/>
    </row>
    <row r="104" customFormat="false" ht="12.75" hidden="false" customHeight="false" outlineLevel="0" collapsed="false">
      <c r="A104" s="112"/>
      <c r="H104" s="113"/>
      <c r="I104" s="113"/>
      <c r="L104" s="95"/>
      <c r="N104" s="95"/>
      <c r="AR104" s="12"/>
      <c r="AS104" s="8"/>
      <c r="AT104" s="87"/>
      <c r="AU104" s="87"/>
      <c r="AV104" s="141"/>
      <c r="AW104" s="177"/>
      <c r="AX104" s="87"/>
      <c r="AY104" s="142"/>
      <c r="AZ104" s="142"/>
      <c r="BA104" s="142"/>
      <c r="BB104" s="141"/>
      <c r="BC104" s="141"/>
      <c r="BD104" s="142"/>
      <c r="BE104" s="141"/>
      <c r="BF104" s="141"/>
      <c r="BG104" s="87"/>
      <c r="BH104" s="87"/>
      <c r="BI104" s="179"/>
    </row>
    <row r="105" customFormat="false" ht="12.75" hidden="false" customHeight="false" outlineLevel="0" collapsed="false">
      <c r="A105" s="112"/>
      <c r="H105" s="113"/>
      <c r="I105" s="113"/>
      <c r="L105" s="95"/>
      <c r="N105" s="95"/>
      <c r="AR105" s="12"/>
      <c r="AS105" s="8"/>
      <c r="AT105" s="87"/>
      <c r="AU105" s="87"/>
      <c r="AV105" s="141"/>
      <c r="AW105" s="177"/>
      <c r="AX105" s="87"/>
      <c r="AY105" s="142"/>
      <c r="AZ105" s="142"/>
      <c r="BA105" s="142"/>
      <c r="BB105" s="141"/>
      <c r="BC105" s="141"/>
      <c r="BD105" s="142"/>
      <c r="BE105" s="141"/>
      <c r="BF105" s="141"/>
      <c r="BG105" s="87"/>
      <c r="BH105" s="87"/>
      <c r="BI105" s="179"/>
    </row>
    <row r="106" customFormat="false" ht="12.75" hidden="false" customHeight="false" outlineLevel="0" collapsed="false">
      <c r="A106" s="112"/>
      <c r="H106" s="113"/>
      <c r="I106" s="113"/>
      <c r="L106" s="95"/>
      <c r="N106" s="95"/>
      <c r="AR106" s="12"/>
      <c r="AS106" s="8"/>
      <c r="AT106" s="87"/>
      <c r="AU106" s="87"/>
      <c r="AV106" s="141"/>
      <c r="AW106" s="177"/>
      <c r="AX106" s="87"/>
      <c r="AY106" s="142"/>
      <c r="AZ106" s="142"/>
      <c r="BA106" s="142"/>
      <c r="BB106" s="141"/>
      <c r="BC106" s="141"/>
      <c r="BD106" s="142"/>
      <c r="BE106" s="141"/>
      <c r="BF106" s="141"/>
      <c r="BG106" s="87"/>
      <c r="BH106" s="87"/>
      <c r="BI106" s="179"/>
    </row>
    <row r="107" customFormat="false" ht="12.75" hidden="false" customHeight="false" outlineLevel="0" collapsed="false">
      <c r="A107" s="112"/>
      <c r="H107" s="113"/>
      <c r="I107" s="113"/>
      <c r="L107" s="95"/>
      <c r="N107" s="95"/>
      <c r="AR107" s="12"/>
      <c r="AS107" s="8"/>
      <c r="AT107" s="87"/>
      <c r="AU107" s="87"/>
      <c r="AV107" s="141"/>
      <c r="AW107" s="177"/>
      <c r="AX107" s="87"/>
      <c r="AY107" s="142"/>
      <c r="AZ107" s="142"/>
      <c r="BA107" s="142"/>
      <c r="BB107" s="141"/>
      <c r="BC107" s="141"/>
      <c r="BD107" s="142"/>
      <c r="BE107" s="141"/>
      <c r="BF107" s="141"/>
      <c r="BG107" s="87"/>
      <c r="BH107" s="87"/>
      <c r="BI107" s="179"/>
    </row>
    <row r="108" customFormat="false" ht="12.75" hidden="false" customHeight="false" outlineLevel="0" collapsed="false">
      <c r="A108" s="112"/>
      <c r="H108" s="113"/>
      <c r="I108" s="113"/>
      <c r="L108" s="95"/>
      <c r="N108" s="95"/>
      <c r="AR108" s="12"/>
      <c r="AS108" s="8"/>
      <c r="AT108" s="87"/>
      <c r="AU108" s="87"/>
      <c r="AV108" s="141"/>
      <c r="AW108" s="177"/>
      <c r="AX108" s="87"/>
      <c r="AY108" s="142"/>
      <c r="AZ108" s="142"/>
      <c r="BA108" s="142"/>
      <c r="BB108" s="141"/>
      <c r="BC108" s="141"/>
      <c r="BD108" s="142"/>
      <c r="BE108" s="141"/>
      <c r="BF108" s="141"/>
      <c r="BG108" s="87"/>
      <c r="BH108" s="87"/>
      <c r="BI108" s="179"/>
    </row>
    <row r="109" customFormat="false" ht="12.75" hidden="false" customHeight="false" outlineLevel="0" collapsed="false">
      <c r="A109" s="112"/>
      <c r="H109" s="113"/>
      <c r="I109" s="113"/>
      <c r="L109" s="95"/>
      <c r="N109" s="95"/>
      <c r="AR109" s="12"/>
      <c r="AS109" s="8"/>
      <c r="AT109" s="87"/>
      <c r="AU109" s="87"/>
      <c r="AV109" s="141"/>
      <c r="AW109" s="177"/>
      <c r="AX109" s="87"/>
      <c r="AY109" s="142"/>
      <c r="AZ109" s="142"/>
      <c r="BA109" s="142"/>
      <c r="BB109" s="141"/>
      <c r="BC109" s="141"/>
      <c r="BD109" s="142"/>
      <c r="BE109" s="141"/>
      <c r="BF109" s="141"/>
      <c r="BG109" s="87"/>
      <c r="BH109" s="87"/>
      <c r="BI109" s="179"/>
    </row>
    <row r="110" customFormat="false" ht="12.75" hidden="false" customHeight="false" outlineLevel="0" collapsed="false">
      <c r="A110" s="112"/>
      <c r="H110" s="113"/>
      <c r="I110" s="113"/>
      <c r="L110" s="95"/>
      <c r="N110" s="95"/>
      <c r="AR110" s="12"/>
      <c r="AS110" s="8"/>
      <c r="AT110" s="87"/>
      <c r="AU110" s="87"/>
      <c r="AV110" s="141"/>
      <c r="AW110" s="177"/>
      <c r="AX110" s="87"/>
      <c r="AY110" s="142"/>
      <c r="AZ110" s="142"/>
      <c r="BA110" s="142"/>
      <c r="BB110" s="141"/>
      <c r="BC110" s="141"/>
      <c r="BD110" s="142"/>
      <c r="BE110" s="141"/>
      <c r="BF110" s="141"/>
      <c r="BG110" s="87"/>
      <c r="BH110" s="87"/>
      <c r="BI110" s="179"/>
    </row>
    <row r="111" customFormat="false" ht="12.75" hidden="false" customHeight="false" outlineLevel="0" collapsed="false">
      <c r="A111" s="112"/>
      <c r="H111" s="113"/>
      <c r="I111" s="113"/>
      <c r="L111" s="95"/>
      <c r="N111" s="95"/>
      <c r="AR111" s="12"/>
      <c r="AS111" s="8"/>
      <c r="AT111" s="87"/>
      <c r="AU111" s="87"/>
      <c r="AV111" s="141"/>
      <c r="AW111" s="177"/>
      <c r="AX111" s="87"/>
      <c r="AY111" s="142"/>
      <c r="AZ111" s="142"/>
      <c r="BA111" s="142"/>
      <c r="BB111" s="141"/>
      <c r="BC111" s="141"/>
      <c r="BD111" s="142"/>
      <c r="BE111" s="141"/>
      <c r="BF111" s="141"/>
      <c r="BG111" s="87"/>
      <c r="BH111" s="87"/>
      <c r="BI111" s="179"/>
    </row>
    <row r="112" customFormat="false" ht="12.75" hidden="false" customHeight="false" outlineLevel="0" collapsed="false">
      <c r="A112" s="112"/>
      <c r="H112" s="113"/>
      <c r="I112" s="113"/>
      <c r="L112" s="95"/>
      <c r="N112" s="95"/>
      <c r="AR112" s="12"/>
      <c r="AS112" s="8"/>
      <c r="AT112" s="87"/>
      <c r="AU112" s="87"/>
      <c r="AV112" s="141"/>
      <c r="AW112" s="177"/>
      <c r="AX112" s="87"/>
      <c r="AY112" s="142"/>
      <c r="AZ112" s="142"/>
      <c r="BA112" s="142"/>
      <c r="BB112" s="141"/>
      <c r="BC112" s="141"/>
      <c r="BD112" s="142"/>
      <c r="BE112" s="141"/>
      <c r="BF112" s="141"/>
      <c r="BG112" s="87"/>
      <c r="BH112" s="87"/>
      <c r="BI112" s="179"/>
    </row>
    <row r="113" customFormat="false" ht="12.75" hidden="false" customHeight="false" outlineLevel="0" collapsed="false">
      <c r="A113" s="112"/>
      <c r="H113" s="113"/>
      <c r="I113" s="113"/>
      <c r="L113" s="95"/>
      <c r="N113" s="95"/>
      <c r="AR113" s="12"/>
      <c r="AS113" s="8"/>
      <c r="AT113" s="87"/>
      <c r="AU113" s="87"/>
      <c r="AV113" s="141"/>
      <c r="AW113" s="177"/>
      <c r="AX113" s="87"/>
      <c r="AY113" s="142"/>
      <c r="AZ113" s="142"/>
      <c r="BA113" s="142"/>
      <c r="BB113" s="141"/>
      <c r="BC113" s="141"/>
      <c r="BD113" s="142"/>
      <c r="BE113" s="141"/>
      <c r="BF113" s="141"/>
      <c r="BG113" s="87"/>
      <c r="BH113" s="87"/>
      <c r="BI113" s="179"/>
    </row>
    <row r="114" customFormat="false" ht="12.75" hidden="false" customHeight="false" outlineLevel="0" collapsed="false">
      <c r="A114" s="112"/>
      <c r="H114" s="113"/>
      <c r="I114" s="113"/>
      <c r="L114" s="95"/>
      <c r="N114" s="95"/>
      <c r="AR114" s="12"/>
      <c r="AS114" s="8"/>
      <c r="AT114" s="87"/>
      <c r="AU114" s="87"/>
      <c r="AV114" s="141"/>
      <c r="AW114" s="177"/>
      <c r="AX114" s="87"/>
      <c r="AY114" s="142"/>
      <c r="AZ114" s="142"/>
      <c r="BA114" s="142"/>
      <c r="BB114" s="141"/>
      <c r="BC114" s="141"/>
      <c r="BD114" s="142"/>
      <c r="BE114" s="141"/>
      <c r="BF114" s="141"/>
      <c r="BG114" s="87"/>
      <c r="BH114" s="87"/>
      <c r="BI114" s="179"/>
    </row>
    <row r="115" customFormat="false" ht="12.75" hidden="false" customHeight="false" outlineLevel="0" collapsed="false">
      <c r="A115" s="112"/>
      <c r="H115" s="113"/>
      <c r="I115" s="113"/>
      <c r="L115" s="95"/>
      <c r="N115" s="95"/>
      <c r="AR115" s="12"/>
      <c r="AS115" s="8"/>
      <c r="AT115" s="87"/>
      <c r="AU115" s="87"/>
      <c r="AV115" s="141"/>
      <c r="AW115" s="177"/>
      <c r="AX115" s="87"/>
      <c r="AY115" s="142"/>
      <c r="AZ115" s="142"/>
      <c r="BA115" s="142"/>
      <c r="BB115" s="141"/>
      <c r="BC115" s="141"/>
      <c r="BD115" s="142"/>
      <c r="BE115" s="141"/>
      <c r="BF115" s="141"/>
      <c r="BG115" s="87"/>
      <c r="BH115" s="87"/>
      <c r="BI115" s="179"/>
    </row>
    <row r="116" customFormat="false" ht="12.75" hidden="false" customHeight="false" outlineLevel="0" collapsed="false">
      <c r="A116" s="112"/>
      <c r="H116" s="113"/>
      <c r="I116" s="113"/>
      <c r="L116" s="95"/>
      <c r="N116" s="95"/>
      <c r="AR116" s="12"/>
      <c r="AS116" s="8"/>
      <c r="AT116" s="87"/>
      <c r="AU116" s="87"/>
      <c r="AV116" s="141"/>
      <c r="AW116" s="177"/>
      <c r="AX116" s="87"/>
      <c r="AY116" s="142"/>
      <c r="AZ116" s="142"/>
      <c r="BA116" s="142"/>
      <c r="BB116" s="141"/>
      <c r="BC116" s="141"/>
      <c r="BD116" s="142"/>
      <c r="BE116" s="141"/>
      <c r="BF116" s="141"/>
      <c r="BG116" s="87"/>
      <c r="BH116" s="87"/>
      <c r="BI116" s="179"/>
    </row>
    <row r="117" customFormat="false" ht="12.75" hidden="false" customHeight="false" outlineLevel="0" collapsed="false">
      <c r="A117" s="112"/>
      <c r="H117" s="113"/>
      <c r="I117" s="113"/>
      <c r="L117" s="95"/>
      <c r="N117" s="95"/>
      <c r="AR117" s="12"/>
      <c r="AS117" s="8"/>
      <c r="AT117" s="87"/>
      <c r="AU117" s="87"/>
      <c r="AV117" s="141"/>
      <c r="AW117" s="177"/>
      <c r="AX117" s="87"/>
      <c r="AY117" s="142"/>
      <c r="AZ117" s="142"/>
      <c r="BA117" s="142"/>
      <c r="BB117" s="141"/>
      <c r="BC117" s="141"/>
      <c r="BD117" s="142"/>
      <c r="BE117" s="141"/>
      <c r="BF117" s="141"/>
      <c r="BG117" s="87"/>
      <c r="BH117" s="87"/>
      <c r="BI117" s="179"/>
    </row>
    <row r="118" customFormat="false" ht="12.75" hidden="false" customHeight="false" outlineLevel="0" collapsed="false">
      <c r="A118" s="112"/>
      <c r="H118" s="113"/>
      <c r="I118" s="113"/>
      <c r="L118" s="95"/>
      <c r="N118" s="95"/>
      <c r="AR118" s="12"/>
      <c r="AS118" s="8"/>
      <c r="AT118" s="87"/>
      <c r="AU118" s="87"/>
      <c r="AV118" s="141"/>
      <c r="AW118" s="177"/>
      <c r="AX118" s="87"/>
      <c r="AY118" s="142"/>
      <c r="AZ118" s="142"/>
      <c r="BA118" s="142"/>
      <c r="BB118" s="141"/>
      <c r="BC118" s="141"/>
      <c r="BD118" s="142"/>
      <c r="BE118" s="141"/>
      <c r="BF118" s="141"/>
      <c r="BG118" s="87"/>
      <c r="BH118" s="87"/>
      <c r="BI118" s="179"/>
    </row>
    <row r="119" customFormat="false" ht="12.75" hidden="false" customHeight="false" outlineLevel="0" collapsed="false">
      <c r="A119" s="112"/>
      <c r="H119" s="113"/>
      <c r="I119" s="113"/>
      <c r="L119" s="95"/>
      <c r="N119" s="95"/>
      <c r="AR119" s="12"/>
      <c r="AS119" s="8"/>
      <c r="AT119" s="87"/>
      <c r="AU119" s="87"/>
      <c r="AV119" s="141"/>
      <c r="AW119" s="177"/>
      <c r="AX119" s="87"/>
      <c r="AY119" s="142"/>
      <c r="AZ119" s="142"/>
      <c r="BA119" s="142"/>
      <c r="BB119" s="141"/>
      <c r="BC119" s="141"/>
      <c r="BD119" s="142"/>
      <c r="BE119" s="141"/>
      <c r="BF119" s="141"/>
      <c r="BG119" s="87"/>
      <c r="BH119" s="87"/>
      <c r="BI119" s="179"/>
    </row>
    <row r="120" customFormat="false" ht="12.75" hidden="false" customHeight="false" outlineLevel="0" collapsed="false">
      <c r="A120" s="112"/>
      <c r="H120" s="113"/>
      <c r="I120" s="113"/>
      <c r="L120" s="95"/>
      <c r="N120" s="95"/>
      <c r="AR120" s="12"/>
      <c r="AS120" s="8"/>
      <c r="AT120" s="87"/>
      <c r="AU120" s="87"/>
      <c r="AV120" s="141"/>
      <c r="AW120" s="177"/>
      <c r="AX120" s="87"/>
      <c r="AY120" s="142"/>
      <c r="AZ120" s="142"/>
      <c r="BA120" s="142"/>
      <c r="BB120" s="141"/>
      <c r="BC120" s="141"/>
      <c r="BD120" s="142"/>
      <c r="BE120" s="141"/>
      <c r="BF120" s="141"/>
      <c r="BG120" s="87"/>
      <c r="BH120" s="87"/>
      <c r="BI120" s="179"/>
    </row>
    <row r="121" customFormat="false" ht="12.75" hidden="false" customHeight="false" outlineLevel="0" collapsed="false">
      <c r="A121" s="112"/>
      <c r="H121" s="113"/>
      <c r="I121" s="113"/>
      <c r="L121" s="95"/>
      <c r="N121" s="95"/>
      <c r="AR121" s="12"/>
      <c r="AS121" s="8"/>
      <c r="AT121" s="87"/>
      <c r="AU121" s="87"/>
      <c r="AV121" s="141"/>
      <c r="AW121" s="177"/>
      <c r="AX121" s="87"/>
      <c r="AY121" s="142"/>
      <c r="AZ121" s="142"/>
      <c r="BA121" s="142"/>
      <c r="BB121" s="141"/>
      <c r="BC121" s="141"/>
      <c r="BD121" s="142"/>
      <c r="BE121" s="141"/>
      <c r="BF121" s="141"/>
      <c r="BG121" s="87"/>
      <c r="BH121" s="87"/>
      <c r="BI121" s="179"/>
    </row>
    <row r="122" customFormat="false" ht="12.75" hidden="false" customHeight="false" outlineLevel="0" collapsed="false">
      <c r="A122" s="112"/>
      <c r="H122" s="113"/>
      <c r="I122" s="113"/>
      <c r="L122" s="95"/>
      <c r="N122" s="95"/>
      <c r="AR122" s="12"/>
      <c r="AS122" s="8"/>
      <c r="AT122" s="87"/>
      <c r="AU122" s="87"/>
      <c r="AV122" s="141"/>
      <c r="AW122" s="177"/>
      <c r="AX122" s="87"/>
      <c r="AY122" s="142"/>
      <c r="AZ122" s="142"/>
      <c r="BA122" s="142"/>
      <c r="BB122" s="141"/>
      <c r="BC122" s="141"/>
      <c r="BD122" s="142"/>
      <c r="BE122" s="141"/>
      <c r="BF122" s="141"/>
      <c r="BG122" s="87"/>
      <c r="BH122" s="87"/>
      <c r="BI122" s="179"/>
    </row>
    <row r="123" customFormat="false" ht="12.75" hidden="false" customHeight="false" outlineLevel="0" collapsed="false">
      <c r="A123" s="112"/>
      <c r="H123" s="113"/>
      <c r="I123" s="113"/>
      <c r="L123" s="95"/>
      <c r="N123" s="95"/>
      <c r="AR123" s="12"/>
      <c r="AS123" s="8"/>
      <c r="AT123" s="87"/>
      <c r="AU123" s="87"/>
      <c r="AV123" s="141"/>
      <c r="AW123" s="177"/>
      <c r="AX123" s="87"/>
      <c r="AY123" s="142"/>
      <c r="AZ123" s="142"/>
      <c r="BA123" s="142"/>
      <c r="BB123" s="141"/>
      <c r="BC123" s="141"/>
      <c r="BD123" s="142"/>
      <c r="BE123" s="141"/>
      <c r="BF123" s="141"/>
      <c r="BG123" s="87"/>
      <c r="BH123" s="87"/>
      <c r="BI123" s="179"/>
    </row>
    <row r="124" customFormat="false" ht="12.75" hidden="false" customHeight="false" outlineLevel="0" collapsed="false">
      <c r="A124" s="112"/>
      <c r="H124" s="113"/>
      <c r="I124" s="113"/>
      <c r="L124" s="95"/>
      <c r="N124" s="95"/>
      <c r="AR124" s="12"/>
      <c r="AS124" s="8"/>
      <c r="AT124" s="87"/>
      <c r="AU124" s="87"/>
      <c r="AV124" s="141"/>
      <c r="AW124" s="177"/>
      <c r="AX124" s="87"/>
      <c r="AY124" s="142"/>
      <c r="AZ124" s="142"/>
      <c r="BA124" s="142"/>
      <c r="BB124" s="141"/>
      <c r="BC124" s="141"/>
      <c r="BD124" s="142"/>
      <c r="BE124" s="141"/>
      <c r="BF124" s="141"/>
      <c r="BG124" s="87"/>
      <c r="BH124" s="87"/>
      <c r="BI124" s="179"/>
    </row>
    <row r="125" customFormat="false" ht="12.75" hidden="false" customHeight="false" outlineLevel="0" collapsed="false">
      <c r="A125" s="112"/>
      <c r="H125" s="113"/>
      <c r="I125" s="113"/>
      <c r="L125" s="95"/>
      <c r="N125" s="95"/>
      <c r="AR125" s="12"/>
      <c r="AS125" s="8"/>
      <c r="AT125" s="87"/>
      <c r="AU125" s="87"/>
      <c r="AV125" s="141"/>
      <c r="AW125" s="177"/>
      <c r="AX125" s="87"/>
      <c r="AY125" s="142"/>
      <c r="AZ125" s="142"/>
      <c r="BA125" s="142"/>
      <c r="BB125" s="141"/>
      <c r="BC125" s="141"/>
      <c r="BD125" s="142"/>
      <c r="BE125" s="141"/>
      <c r="BF125" s="141"/>
      <c r="BG125" s="87"/>
      <c r="BH125" s="87"/>
      <c r="BI125" s="179"/>
    </row>
    <row r="126" customFormat="false" ht="12.75" hidden="false" customHeight="false" outlineLevel="0" collapsed="false">
      <c r="A126" s="112"/>
      <c r="H126" s="113"/>
      <c r="I126" s="113"/>
      <c r="L126" s="95"/>
      <c r="N126" s="95"/>
      <c r="AR126" s="12"/>
      <c r="AS126" s="8"/>
      <c r="AT126" s="87"/>
      <c r="AU126" s="87"/>
      <c r="AV126" s="141"/>
      <c r="AW126" s="177"/>
      <c r="AX126" s="87"/>
      <c r="AY126" s="142"/>
      <c r="AZ126" s="142"/>
      <c r="BA126" s="142"/>
      <c r="BB126" s="141"/>
      <c r="BC126" s="141"/>
      <c r="BD126" s="142"/>
      <c r="BE126" s="141"/>
      <c r="BF126" s="141"/>
      <c r="BG126" s="87"/>
      <c r="BH126" s="87"/>
      <c r="BI126" s="179"/>
    </row>
    <row r="127" customFormat="false" ht="12.75" hidden="false" customHeight="false" outlineLevel="0" collapsed="false">
      <c r="A127" s="112"/>
      <c r="H127" s="113"/>
      <c r="I127" s="113"/>
      <c r="L127" s="95"/>
      <c r="N127" s="95"/>
      <c r="AR127" s="12"/>
      <c r="AS127" s="8"/>
      <c r="AT127" s="87"/>
      <c r="AU127" s="87"/>
      <c r="AV127" s="141"/>
      <c r="AW127" s="177"/>
      <c r="AX127" s="87"/>
      <c r="AY127" s="142"/>
      <c r="AZ127" s="142"/>
      <c r="BA127" s="142"/>
      <c r="BB127" s="141"/>
      <c r="BC127" s="141"/>
      <c r="BD127" s="142"/>
      <c r="BE127" s="141"/>
      <c r="BF127" s="141"/>
      <c r="BG127" s="87"/>
      <c r="BH127" s="87"/>
      <c r="BI127" s="179"/>
    </row>
    <row r="128" customFormat="false" ht="12.75" hidden="false" customHeight="false" outlineLevel="0" collapsed="false">
      <c r="A128" s="112"/>
      <c r="H128" s="113"/>
      <c r="I128" s="113"/>
      <c r="L128" s="95"/>
      <c r="N128" s="95"/>
      <c r="AR128" s="12"/>
      <c r="AS128" s="8"/>
      <c r="AT128" s="87"/>
      <c r="AU128" s="87"/>
      <c r="AV128" s="141"/>
      <c r="AW128" s="177"/>
      <c r="AX128" s="87"/>
      <c r="AY128" s="142"/>
      <c r="AZ128" s="142"/>
      <c r="BA128" s="142"/>
      <c r="BB128" s="141"/>
      <c r="BC128" s="141"/>
      <c r="BD128" s="142"/>
      <c r="BE128" s="141"/>
      <c r="BF128" s="141"/>
      <c r="BG128" s="87"/>
      <c r="BH128" s="87"/>
      <c r="BI128" s="179"/>
    </row>
    <row r="129" customFormat="false" ht="12.75" hidden="false" customHeight="false" outlineLevel="0" collapsed="false">
      <c r="A129" s="112"/>
      <c r="H129" s="113"/>
      <c r="I129" s="113"/>
      <c r="L129" s="95"/>
      <c r="N129" s="95"/>
      <c r="AR129" s="12"/>
      <c r="AS129" s="8"/>
      <c r="AT129" s="87"/>
      <c r="AU129" s="87"/>
      <c r="AV129" s="141"/>
      <c r="AW129" s="177"/>
      <c r="AX129" s="87"/>
      <c r="AY129" s="142"/>
      <c r="AZ129" s="142"/>
      <c r="BA129" s="142"/>
      <c r="BB129" s="141"/>
      <c r="BC129" s="141"/>
      <c r="BD129" s="142"/>
      <c r="BE129" s="141"/>
      <c r="BF129" s="141"/>
      <c r="BG129" s="87"/>
      <c r="BH129" s="87"/>
      <c r="BI129" s="179"/>
    </row>
    <row r="130" customFormat="false" ht="12.75" hidden="false" customHeight="false" outlineLevel="0" collapsed="false">
      <c r="A130" s="112"/>
      <c r="H130" s="113"/>
      <c r="I130" s="113"/>
      <c r="L130" s="95"/>
      <c r="N130" s="95"/>
      <c r="AR130" s="12"/>
      <c r="AS130" s="8"/>
      <c r="AT130" s="87"/>
      <c r="AU130" s="87"/>
      <c r="AV130" s="141"/>
      <c r="AW130" s="177"/>
      <c r="AX130" s="87"/>
      <c r="AY130" s="142"/>
      <c r="AZ130" s="142"/>
      <c r="BA130" s="142"/>
      <c r="BB130" s="141"/>
      <c r="BC130" s="141"/>
      <c r="BD130" s="142"/>
      <c r="BE130" s="141"/>
      <c r="BF130" s="141"/>
      <c r="BG130" s="87"/>
      <c r="BH130" s="87"/>
      <c r="BI130" s="179"/>
    </row>
    <row r="131" customFormat="false" ht="12.75" hidden="false" customHeight="false" outlineLevel="0" collapsed="false">
      <c r="A131" s="112"/>
      <c r="H131" s="113"/>
      <c r="I131" s="113"/>
      <c r="L131" s="95"/>
      <c r="N131" s="95"/>
      <c r="AR131" s="12"/>
      <c r="AS131" s="8"/>
      <c r="AT131" s="87"/>
      <c r="AU131" s="87"/>
      <c r="AV131" s="141"/>
      <c r="AW131" s="177"/>
      <c r="AX131" s="87"/>
      <c r="AY131" s="142"/>
      <c r="AZ131" s="142"/>
      <c r="BA131" s="142"/>
      <c r="BB131" s="141"/>
      <c r="BC131" s="141"/>
      <c r="BD131" s="142"/>
      <c r="BE131" s="141"/>
      <c r="BF131" s="141"/>
      <c r="BG131" s="87"/>
      <c r="BH131" s="87"/>
      <c r="BI131" s="179"/>
    </row>
    <row r="132" customFormat="false" ht="12.75" hidden="false" customHeight="false" outlineLevel="0" collapsed="false">
      <c r="A132" s="112"/>
      <c r="H132" s="113"/>
      <c r="I132" s="113"/>
      <c r="L132" s="95"/>
      <c r="N132" s="95"/>
      <c r="AR132" s="12"/>
      <c r="AS132" s="8"/>
      <c r="AT132" s="87"/>
      <c r="AU132" s="87"/>
      <c r="AV132" s="141"/>
      <c r="AW132" s="177"/>
      <c r="AX132" s="87"/>
      <c r="AY132" s="142"/>
      <c r="AZ132" s="142"/>
      <c r="BA132" s="142"/>
      <c r="BB132" s="141"/>
      <c r="BC132" s="141"/>
      <c r="BD132" s="142"/>
      <c r="BE132" s="141"/>
      <c r="BF132" s="141"/>
      <c r="BG132" s="87"/>
      <c r="BH132" s="87"/>
      <c r="BI132" s="179"/>
    </row>
    <row r="133" customFormat="false" ht="12.75" hidden="false" customHeight="false" outlineLevel="0" collapsed="false">
      <c r="A133" s="112"/>
      <c r="H133" s="113"/>
      <c r="I133" s="113"/>
      <c r="L133" s="95"/>
      <c r="N133" s="95"/>
      <c r="AR133" s="12"/>
      <c r="AS133" s="8"/>
      <c r="AT133" s="87"/>
      <c r="AU133" s="87"/>
      <c r="AV133" s="141"/>
      <c r="AW133" s="177"/>
      <c r="AX133" s="87"/>
      <c r="AY133" s="142"/>
      <c r="AZ133" s="142"/>
      <c r="BA133" s="142"/>
      <c r="BB133" s="141"/>
      <c r="BC133" s="141"/>
      <c r="BD133" s="142"/>
      <c r="BE133" s="141"/>
      <c r="BF133" s="141"/>
      <c r="BG133" s="87"/>
      <c r="BH133" s="87"/>
      <c r="BI133" s="179"/>
    </row>
    <row r="134" customFormat="false" ht="12.75" hidden="false" customHeight="false" outlineLevel="0" collapsed="false">
      <c r="A134" s="112"/>
      <c r="H134" s="113"/>
      <c r="I134" s="113"/>
      <c r="L134" s="95"/>
      <c r="N134" s="95"/>
      <c r="AR134" s="12"/>
      <c r="AS134" s="8"/>
      <c r="AT134" s="87"/>
      <c r="AU134" s="87"/>
      <c r="AV134" s="141"/>
      <c r="AW134" s="177"/>
      <c r="AX134" s="87"/>
      <c r="AY134" s="142"/>
      <c r="AZ134" s="142"/>
      <c r="BA134" s="142"/>
      <c r="BB134" s="141"/>
      <c r="BC134" s="141"/>
      <c r="BD134" s="142"/>
      <c r="BE134" s="141"/>
      <c r="BF134" s="141"/>
      <c r="BG134" s="87"/>
      <c r="BH134" s="87"/>
      <c r="BI134" s="179"/>
    </row>
    <row r="135" customFormat="false" ht="12.75" hidden="false" customHeight="false" outlineLevel="0" collapsed="false">
      <c r="A135" s="112"/>
      <c r="H135" s="113"/>
      <c r="I135" s="113"/>
      <c r="L135" s="95"/>
      <c r="N135" s="95"/>
      <c r="AR135" s="12"/>
      <c r="AS135" s="8"/>
      <c r="AT135" s="87"/>
      <c r="AU135" s="87"/>
      <c r="AV135" s="141"/>
      <c r="AW135" s="177"/>
      <c r="AX135" s="87"/>
      <c r="AY135" s="142"/>
      <c r="AZ135" s="142"/>
      <c r="BA135" s="142"/>
      <c r="BB135" s="141"/>
      <c r="BC135" s="141"/>
      <c r="BD135" s="142"/>
      <c r="BE135" s="141"/>
      <c r="BF135" s="141"/>
      <c r="BG135" s="87"/>
      <c r="BH135" s="87"/>
      <c r="BI135" s="179"/>
    </row>
    <row r="136" customFormat="false" ht="12.75" hidden="false" customHeight="false" outlineLevel="0" collapsed="false">
      <c r="A136" s="112"/>
      <c r="H136" s="113"/>
      <c r="I136" s="113"/>
      <c r="L136" s="95"/>
      <c r="N136" s="95"/>
      <c r="AR136" s="12"/>
      <c r="AS136" s="8"/>
      <c r="AT136" s="87"/>
      <c r="AU136" s="87"/>
      <c r="AV136" s="141"/>
      <c r="AW136" s="177"/>
      <c r="AX136" s="87"/>
      <c r="AY136" s="142"/>
      <c r="AZ136" s="142"/>
      <c r="BA136" s="142"/>
      <c r="BB136" s="141"/>
      <c r="BC136" s="141"/>
      <c r="BD136" s="142"/>
      <c r="BE136" s="141"/>
      <c r="BF136" s="141"/>
      <c r="BG136" s="87"/>
      <c r="BH136" s="87"/>
      <c r="BI136" s="179"/>
    </row>
    <row r="137" customFormat="false" ht="12.75" hidden="false" customHeight="false" outlineLevel="0" collapsed="false">
      <c r="A137" s="112"/>
      <c r="H137" s="113"/>
      <c r="I137" s="113"/>
      <c r="L137" s="95"/>
      <c r="N137" s="95"/>
      <c r="AR137" s="12"/>
      <c r="AS137" s="8"/>
      <c r="AT137" s="87"/>
      <c r="AU137" s="87"/>
      <c r="AV137" s="141"/>
      <c r="AW137" s="177"/>
      <c r="AX137" s="87"/>
      <c r="AY137" s="142"/>
      <c r="AZ137" s="142"/>
      <c r="BA137" s="142"/>
      <c r="BB137" s="141"/>
      <c r="BC137" s="141"/>
      <c r="BD137" s="142"/>
      <c r="BE137" s="141"/>
      <c r="BF137" s="141"/>
      <c r="BG137" s="87"/>
      <c r="BH137" s="87"/>
      <c r="BI137" s="179"/>
    </row>
    <row r="138" customFormat="false" ht="12.75" hidden="false" customHeight="false" outlineLevel="0" collapsed="false">
      <c r="A138" s="112"/>
      <c r="H138" s="113"/>
      <c r="I138" s="113"/>
      <c r="L138" s="95"/>
      <c r="N138" s="95"/>
      <c r="AR138" s="12"/>
      <c r="AS138" s="8"/>
      <c r="AT138" s="87"/>
      <c r="AU138" s="87"/>
      <c r="AV138" s="141"/>
      <c r="AW138" s="177"/>
      <c r="AX138" s="87"/>
      <c r="AY138" s="142"/>
      <c r="AZ138" s="142"/>
      <c r="BA138" s="142"/>
      <c r="BB138" s="141"/>
      <c r="BC138" s="141"/>
      <c r="BD138" s="142"/>
      <c r="BE138" s="141"/>
      <c r="BF138" s="141"/>
      <c r="BG138" s="87"/>
      <c r="BH138" s="87"/>
      <c r="BI138" s="179"/>
    </row>
    <row r="139" customFormat="false" ht="12.75" hidden="false" customHeight="false" outlineLevel="0" collapsed="false">
      <c r="A139" s="112"/>
      <c r="H139" s="113"/>
      <c r="I139" s="113"/>
      <c r="L139" s="95"/>
      <c r="N139" s="95"/>
      <c r="AR139" s="12"/>
      <c r="AS139" s="8"/>
      <c r="AT139" s="87"/>
      <c r="AU139" s="87"/>
      <c r="AV139" s="141"/>
      <c r="AW139" s="177"/>
      <c r="AX139" s="87"/>
      <c r="AY139" s="142"/>
      <c r="AZ139" s="142"/>
      <c r="BA139" s="142"/>
      <c r="BB139" s="141"/>
      <c r="BC139" s="141"/>
      <c r="BD139" s="142"/>
      <c r="BE139" s="141"/>
      <c r="BF139" s="141"/>
      <c r="BG139" s="87"/>
      <c r="BH139" s="87"/>
      <c r="BI139" s="179"/>
    </row>
    <row r="140" customFormat="false" ht="12.75" hidden="false" customHeight="false" outlineLevel="0" collapsed="false">
      <c r="A140" s="112"/>
      <c r="H140" s="113"/>
      <c r="I140" s="113"/>
      <c r="L140" s="95"/>
      <c r="N140" s="95"/>
      <c r="AR140" s="12"/>
      <c r="AS140" s="8"/>
      <c r="AT140" s="87"/>
      <c r="AU140" s="87"/>
      <c r="AV140" s="141"/>
      <c r="AW140" s="177"/>
      <c r="AX140" s="87"/>
      <c r="AY140" s="142"/>
      <c r="AZ140" s="142"/>
      <c r="BA140" s="142"/>
      <c r="BB140" s="141"/>
      <c r="BC140" s="141"/>
      <c r="BD140" s="142"/>
      <c r="BE140" s="141"/>
      <c r="BF140" s="141"/>
      <c r="BG140" s="87"/>
      <c r="BH140" s="87"/>
      <c r="BI140" s="179"/>
    </row>
    <row r="141" customFormat="false" ht="12.75" hidden="false" customHeight="false" outlineLevel="0" collapsed="false">
      <c r="A141" s="112"/>
      <c r="H141" s="113"/>
      <c r="I141" s="113"/>
      <c r="L141" s="95"/>
      <c r="N141" s="95"/>
      <c r="AR141" s="12"/>
      <c r="AS141" s="8"/>
      <c r="AT141" s="87"/>
      <c r="AU141" s="87"/>
      <c r="AV141" s="141"/>
      <c r="AW141" s="177"/>
      <c r="AX141" s="87"/>
      <c r="AY141" s="142"/>
      <c r="AZ141" s="142"/>
      <c r="BA141" s="142"/>
      <c r="BB141" s="141"/>
      <c r="BC141" s="141"/>
      <c r="BD141" s="142"/>
      <c r="BE141" s="141"/>
      <c r="BF141" s="141"/>
      <c r="BG141" s="87"/>
      <c r="BH141" s="87"/>
      <c r="BI141" s="179"/>
    </row>
    <row r="142" customFormat="false" ht="12.75" hidden="false" customHeight="false" outlineLevel="0" collapsed="false">
      <c r="A142" s="112"/>
      <c r="H142" s="113"/>
      <c r="I142" s="113"/>
      <c r="L142" s="95"/>
      <c r="N142" s="95"/>
      <c r="AR142" s="12"/>
      <c r="AS142" s="8"/>
      <c r="AT142" s="87"/>
      <c r="AU142" s="87"/>
      <c r="AV142" s="141"/>
      <c r="AW142" s="177"/>
      <c r="AX142" s="87"/>
      <c r="AY142" s="142"/>
      <c r="AZ142" s="142"/>
      <c r="BA142" s="142"/>
      <c r="BB142" s="141"/>
      <c r="BC142" s="141"/>
      <c r="BD142" s="142"/>
      <c r="BE142" s="141"/>
      <c r="BF142" s="141"/>
      <c r="BG142" s="87"/>
      <c r="BH142" s="87"/>
      <c r="BI142" s="179"/>
    </row>
    <row r="143" customFormat="false" ht="12.75" hidden="false" customHeight="false" outlineLevel="0" collapsed="false">
      <c r="A143" s="112"/>
      <c r="H143" s="113"/>
      <c r="I143" s="113"/>
      <c r="L143" s="95"/>
      <c r="N143" s="95"/>
      <c r="AR143" s="12"/>
      <c r="AS143" s="8"/>
      <c r="AT143" s="87"/>
      <c r="AU143" s="87"/>
      <c r="AV143" s="141"/>
      <c r="AW143" s="177"/>
      <c r="AX143" s="87"/>
      <c r="AY143" s="142"/>
      <c r="AZ143" s="142"/>
      <c r="BA143" s="142"/>
      <c r="BB143" s="141"/>
      <c r="BC143" s="141"/>
      <c r="BD143" s="142"/>
      <c r="BE143" s="141"/>
      <c r="BF143" s="141"/>
      <c r="BG143" s="87"/>
      <c r="BH143" s="87"/>
      <c r="BI143" s="179"/>
    </row>
    <row r="144" customFormat="false" ht="12.75" hidden="false" customHeight="false" outlineLevel="0" collapsed="false">
      <c r="A144" s="112"/>
      <c r="H144" s="113"/>
      <c r="I144" s="113"/>
      <c r="L144" s="95"/>
      <c r="N144" s="95"/>
      <c r="AR144" s="12"/>
      <c r="AS144" s="8"/>
      <c r="AT144" s="87"/>
      <c r="AU144" s="87"/>
      <c r="AV144" s="141"/>
      <c r="AW144" s="177"/>
      <c r="AX144" s="87"/>
      <c r="AY144" s="142"/>
      <c r="AZ144" s="142"/>
      <c r="BA144" s="142"/>
      <c r="BB144" s="141"/>
      <c r="BC144" s="141"/>
      <c r="BD144" s="142"/>
      <c r="BE144" s="141"/>
      <c r="BF144" s="141"/>
      <c r="BG144" s="87"/>
      <c r="BH144" s="87"/>
      <c r="BI144" s="179"/>
    </row>
    <row r="145" customFormat="false" ht="12.75" hidden="false" customHeight="false" outlineLevel="0" collapsed="false">
      <c r="A145" s="112"/>
      <c r="H145" s="113"/>
      <c r="I145" s="113"/>
      <c r="L145" s="95"/>
      <c r="N145" s="95"/>
      <c r="AR145" s="12"/>
      <c r="AS145" s="8"/>
      <c r="AT145" s="87"/>
      <c r="AU145" s="87"/>
      <c r="AV145" s="141"/>
      <c r="AW145" s="177"/>
      <c r="AX145" s="87"/>
      <c r="AY145" s="142"/>
      <c r="AZ145" s="142"/>
      <c r="BA145" s="142"/>
      <c r="BB145" s="141"/>
      <c r="BC145" s="141"/>
      <c r="BD145" s="142"/>
      <c r="BE145" s="141"/>
      <c r="BF145" s="141"/>
      <c r="BG145" s="87"/>
      <c r="BH145" s="87"/>
      <c r="BI145" s="179"/>
    </row>
    <row r="146" customFormat="false" ht="12.75" hidden="false" customHeight="false" outlineLevel="0" collapsed="false">
      <c r="A146" s="112"/>
      <c r="H146" s="113"/>
      <c r="I146" s="113"/>
      <c r="L146" s="95"/>
      <c r="N146" s="95"/>
      <c r="AR146" s="12"/>
      <c r="AS146" s="8"/>
      <c r="AT146" s="87"/>
      <c r="AU146" s="87"/>
      <c r="AV146" s="141"/>
      <c r="AW146" s="177"/>
      <c r="AX146" s="87"/>
      <c r="AY146" s="142"/>
      <c r="AZ146" s="142"/>
      <c r="BA146" s="142"/>
      <c r="BB146" s="141"/>
      <c r="BC146" s="141"/>
      <c r="BD146" s="142"/>
      <c r="BE146" s="141"/>
      <c r="BF146" s="141"/>
      <c r="BG146" s="87"/>
      <c r="BH146" s="87"/>
      <c r="BI146" s="179"/>
    </row>
    <row r="147" customFormat="false" ht="12.75" hidden="false" customHeight="false" outlineLevel="0" collapsed="false">
      <c r="A147" s="112"/>
      <c r="H147" s="113"/>
      <c r="I147" s="113"/>
      <c r="L147" s="95"/>
      <c r="N147" s="95"/>
      <c r="AR147" s="12"/>
      <c r="AS147" s="8"/>
      <c r="AT147" s="87"/>
      <c r="AU147" s="87"/>
      <c r="AV147" s="141"/>
      <c r="AW147" s="177"/>
      <c r="AX147" s="87"/>
      <c r="AY147" s="142"/>
      <c r="AZ147" s="142"/>
      <c r="BA147" s="142"/>
      <c r="BB147" s="141"/>
      <c r="BC147" s="141"/>
      <c r="BD147" s="142"/>
      <c r="BE147" s="141"/>
      <c r="BF147" s="141"/>
      <c r="BG147" s="87"/>
      <c r="BH147" s="87"/>
      <c r="BI147" s="179"/>
    </row>
    <row r="148" customFormat="false" ht="12.75" hidden="false" customHeight="false" outlineLevel="0" collapsed="false">
      <c r="A148" s="112"/>
      <c r="H148" s="113"/>
      <c r="I148" s="113"/>
      <c r="L148" s="95"/>
      <c r="N148" s="95"/>
      <c r="AR148" s="12"/>
      <c r="AS148" s="8"/>
      <c r="AT148" s="87"/>
      <c r="AU148" s="87"/>
      <c r="AV148" s="141"/>
      <c r="AW148" s="177"/>
      <c r="AX148" s="87"/>
      <c r="AY148" s="142"/>
      <c r="AZ148" s="142"/>
      <c r="BA148" s="142"/>
      <c r="BB148" s="141"/>
      <c r="BC148" s="141"/>
      <c r="BD148" s="142"/>
      <c r="BE148" s="141"/>
      <c r="BF148" s="141"/>
      <c r="BG148" s="87"/>
      <c r="BH148" s="87"/>
      <c r="BI148" s="179"/>
    </row>
    <row r="149" customFormat="false" ht="12.75" hidden="false" customHeight="false" outlineLevel="0" collapsed="false">
      <c r="A149" s="112"/>
      <c r="H149" s="113"/>
      <c r="I149" s="113"/>
      <c r="L149" s="95"/>
      <c r="N149" s="95"/>
      <c r="AR149" s="12"/>
      <c r="AS149" s="8"/>
      <c r="AT149" s="87"/>
      <c r="AU149" s="87"/>
      <c r="AV149" s="141"/>
      <c r="AW149" s="177"/>
      <c r="AX149" s="87"/>
      <c r="AY149" s="142"/>
      <c r="AZ149" s="142"/>
      <c r="BA149" s="142"/>
      <c r="BB149" s="141"/>
      <c r="BC149" s="141"/>
      <c r="BD149" s="142"/>
      <c r="BE149" s="141"/>
      <c r="BF149" s="141"/>
      <c r="BG149" s="87"/>
      <c r="BH149" s="87"/>
      <c r="BI149" s="179"/>
    </row>
    <row r="150" customFormat="false" ht="12.75" hidden="false" customHeight="false" outlineLevel="0" collapsed="false">
      <c r="A150" s="112"/>
      <c r="H150" s="113"/>
      <c r="I150" s="113"/>
      <c r="L150" s="95"/>
      <c r="N150" s="95"/>
      <c r="AR150" s="12"/>
      <c r="AS150" s="8"/>
      <c r="AT150" s="87"/>
      <c r="AU150" s="87"/>
      <c r="AV150" s="141"/>
      <c r="AW150" s="177"/>
      <c r="AX150" s="87"/>
      <c r="AY150" s="142"/>
      <c r="AZ150" s="142"/>
      <c r="BA150" s="142"/>
      <c r="BB150" s="141"/>
      <c r="BC150" s="141"/>
      <c r="BD150" s="142"/>
      <c r="BE150" s="141"/>
      <c r="BF150" s="141"/>
      <c r="BG150" s="87"/>
      <c r="BH150" s="87"/>
      <c r="BI150" s="179"/>
    </row>
    <row r="151" customFormat="false" ht="12.75" hidden="false" customHeight="false" outlineLevel="0" collapsed="false">
      <c r="A151" s="112"/>
      <c r="H151" s="113"/>
      <c r="I151" s="113"/>
      <c r="L151" s="95"/>
      <c r="N151" s="95"/>
      <c r="AR151" s="12"/>
      <c r="AS151" s="8"/>
      <c r="AT151" s="87"/>
      <c r="AU151" s="87"/>
      <c r="AV151" s="141"/>
      <c r="AW151" s="177"/>
      <c r="AX151" s="87"/>
      <c r="AY151" s="142"/>
      <c r="AZ151" s="142"/>
      <c r="BA151" s="142"/>
      <c r="BB151" s="141"/>
      <c r="BC151" s="141"/>
      <c r="BD151" s="142"/>
      <c r="BE151" s="141"/>
      <c r="BF151" s="141"/>
      <c r="BG151" s="87"/>
      <c r="BH151" s="87"/>
      <c r="BI151" s="179"/>
    </row>
    <row r="152" customFormat="false" ht="12.75" hidden="false" customHeight="false" outlineLevel="0" collapsed="false">
      <c r="A152" s="112"/>
      <c r="H152" s="113"/>
      <c r="I152" s="113"/>
      <c r="L152" s="95"/>
      <c r="N152" s="95"/>
      <c r="AR152" s="12"/>
      <c r="AS152" s="8"/>
      <c r="AT152" s="87"/>
      <c r="AU152" s="87"/>
      <c r="AV152" s="141"/>
      <c r="AW152" s="177"/>
      <c r="AX152" s="87"/>
      <c r="AY152" s="142"/>
      <c r="AZ152" s="142"/>
      <c r="BA152" s="142"/>
      <c r="BB152" s="141"/>
      <c r="BC152" s="141"/>
      <c r="BD152" s="142"/>
      <c r="BE152" s="141"/>
      <c r="BF152" s="141"/>
      <c r="BG152" s="87"/>
      <c r="BH152" s="87"/>
      <c r="BI152" s="179"/>
    </row>
    <row r="153" customFormat="false" ht="12.75" hidden="false" customHeight="false" outlineLevel="0" collapsed="false">
      <c r="A153" s="112"/>
      <c r="H153" s="113"/>
      <c r="I153" s="113"/>
      <c r="L153" s="95"/>
      <c r="N153" s="95"/>
      <c r="AR153" s="12"/>
      <c r="AS153" s="8"/>
      <c r="AT153" s="87"/>
      <c r="AU153" s="87"/>
      <c r="AV153" s="141"/>
      <c r="AW153" s="177"/>
      <c r="AX153" s="87"/>
      <c r="AY153" s="142"/>
      <c r="AZ153" s="142"/>
      <c r="BA153" s="142"/>
      <c r="BB153" s="141"/>
      <c r="BC153" s="141"/>
      <c r="BD153" s="142"/>
      <c r="BE153" s="141"/>
      <c r="BF153" s="141"/>
      <c r="BG153" s="87"/>
      <c r="BH153" s="87"/>
      <c r="BI153" s="179"/>
    </row>
    <row r="154" customFormat="false" ht="12.75" hidden="false" customHeight="false" outlineLevel="0" collapsed="false">
      <c r="A154" s="112"/>
      <c r="H154" s="113"/>
      <c r="I154" s="113"/>
      <c r="L154" s="95"/>
      <c r="N154" s="95"/>
      <c r="AR154" s="12"/>
      <c r="AS154" s="8"/>
      <c r="AT154" s="87"/>
      <c r="AU154" s="87"/>
      <c r="AV154" s="141"/>
      <c r="AW154" s="177"/>
      <c r="AX154" s="87"/>
      <c r="AY154" s="142"/>
      <c r="AZ154" s="142"/>
      <c r="BA154" s="142"/>
      <c r="BB154" s="141"/>
      <c r="BC154" s="141"/>
      <c r="BD154" s="142"/>
      <c r="BE154" s="141"/>
      <c r="BF154" s="141"/>
      <c r="BG154" s="87"/>
      <c r="BH154" s="87"/>
      <c r="BI154" s="179"/>
    </row>
    <row r="155" customFormat="false" ht="12.75" hidden="false" customHeight="false" outlineLevel="0" collapsed="false">
      <c r="A155" s="112"/>
      <c r="H155" s="113"/>
      <c r="I155" s="113"/>
      <c r="L155" s="95"/>
      <c r="N155" s="95"/>
      <c r="AR155" s="12"/>
      <c r="AS155" s="8"/>
      <c r="AT155" s="87"/>
      <c r="AU155" s="87"/>
      <c r="AV155" s="141"/>
      <c r="AW155" s="177"/>
      <c r="AX155" s="87"/>
      <c r="AY155" s="142"/>
      <c r="AZ155" s="142"/>
      <c r="BA155" s="142"/>
      <c r="BB155" s="141"/>
      <c r="BC155" s="141"/>
      <c r="BD155" s="142"/>
      <c r="BE155" s="141"/>
      <c r="BF155" s="141"/>
      <c r="BG155" s="87"/>
      <c r="BH155" s="87"/>
      <c r="BI155" s="179"/>
    </row>
    <row r="156" customFormat="false" ht="12.75" hidden="false" customHeight="false" outlineLevel="0" collapsed="false">
      <c r="A156" s="112"/>
      <c r="H156" s="113"/>
      <c r="I156" s="113"/>
      <c r="L156" s="95"/>
      <c r="N156" s="95"/>
      <c r="AR156" s="12"/>
      <c r="AS156" s="8"/>
      <c r="AT156" s="87"/>
      <c r="AU156" s="87"/>
      <c r="AV156" s="141"/>
      <c r="AW156" s="177"/>
      <c r="AX156" s="87"/>
      <c r="AY156" s="142"/>
      <c r="AZ156" s="142"/>
      <c r="BA156" s="142"/>
      <c r="BB156" s="141"/>
      <c r="BC156" s="141"/>
      <c r="BD156" s="142"/>
      <c r="BE156" s="141"/>
      <c r="BF156" s="141"/>
      <c r="BG156" s="87"/>
      <c r="BH156" s="87"/>
      <c r="BI156" s="179"/>
    </row>
    <row r="157" customFormat="false" ht="12.75" hidden="false" customHeight="false" outlineLevel="0" collapsed="false">
      <c r="A157" s="112"/>
      <c r="H157" s="113"/>
      <c r="I157" s="113"/>
      <c r="L157" s="95"/>
      <c r="N157" s="95"/>
      <c r="AR157" s="12"/>
      <c r="AS157" s="8"/>
      <c r="AT157" s="87"/>
      <c r="AU157" s="87"/>
      <c r="AV157" s="141"/>
      <c r="AW157" s="177"/>
      <c r="AX157" s="87"/>
      <c r="AY157" s="142"/>
      <c r="AZ157" s="142"/>
      <c r="BA157" s="142"/>
      <c r="BB157" s="141"/>
      <c r="BC157" s="141"/>
      <c r="BD157" s="142"/>
      <c r="BE157" s="141"/>
      <c r="BF157" s="141"/>
      <c r="BG157" s="87"/>
      <c r="BH157" s="87"/>
      <c r="BI157" s="179"/>
    </row>
    <row r="158" customFormat="false" ht="12.75" hidden="false" customHeight="false" outlineLevel="0" collapsed="false">
      <c r="A158" s="112"/>
      <c r="H158" s="113"/>
      <c r="I158" s="113"/>
      <c r="L158" s="95"/>
      <c r="N158" s="95"/>
      <c r="AR158" s="12"/>
      <c r="AS158" s="8"/>
      <c r="AT158" s="87"/>
      <c r="AU158" s="87"/>
      <c r="AV158" s="141"/>
      <c r="AW158" s="177"/>
      <c r="AX158" s="87"/>
      <c r="AY158" s="142"/>
      <c r="AZ158" s="142"/>
      <c r="BA158" s="142"/>
      <c r="BB158" s="141"/>
      <c r="BC158" s="141"/>
      <c r="BD158" s="142"/>
      <c r="BE158" s="141"/>
      <c r="BF158" s="141"/>
      <c r="BG158" s="87"/>
      <c r="BH158" s="87"/>
      <c r="BI158" s="179"/>
    </row>
    <row r="159" customFormat="false" ht="12.75" hidden="false" customHeight="false" outlineLevel="0" collapsed="false">
      <c r="A159" s="112"/>
      <c r="H159" s="113"/>
      <c r="I159" s="113"/>
      <c r="L159" s="95"/>
      <c r="N159" s="95"/>
      <c r="AR159" s="12"/>
      <c r="AS159" s="8"/>
      <c r="AT159" s="87"/>
      <c r="AU159" s="87"/>
      <c r="AV159" s="141"/>
      <c r="AW159" s="177"/>
      <c r="AX159" s="87"/>
      <c r="AY159" s="142"/>
      <c r="AZ159" s="142"/>
      <c r="BA159" s="142"/>
      <c r="BB159" s="141"/>
      <c r="BC159" s="141"/>
      <c r="BD159" s="142"/>
      <c r="BE159" s="141"/>
      <c r="BF159" s="141"/>
      <c r="BG159" s="87"/>
      <c r="BH159" s="87"/>
      <c r="BI159" s="179"/>
    </row>
    <row r="160" customFormat="false" ht="12.75" hidden="false" customHeight="false" outlineLevel="0" collapsed="false">
      <c r="A160" s="112"/>
      <c r="H160" s="113"/>
      <c r="I160" s="113"/>
      <c r="L160" s="95"/>
      <c r="N160" s="95"/>
      <c r="AR160" s="12"/>
      <c r="AS160" s="8"/>
      <c r="AT160" s="87"/>
      <c r="AU160" s="87"/>
      <c r="AV160" s="141"/>
      <c r="AW160" s="177"/>
      <c r="AX160" s="87"/>
      <c r="AY160" s="142"/>
      <c r="AZ160" s="142"/>
      <c r="BA160" s="142"/>
      <c r="BB160" s="141"/>
      <c r="BC160" s="141"/>
      <c r="BD160" s="142"/>
      <c r="BE160" s="141"/>
      <c r="BF160" s="141"/>
      <c r="BG160" s="87"/>
      <c r="BH160" s="87"/>
      <c r="BI160" s="179"/>
    </row>
    <row r="161" customFormat="false" ht="12.75" hidden="false" customHeight="false" outlineLevel="0" collapsed="false">
      <c r="A161" s="112"/>
      <c r="H161" s="113"/>
      <c r="I161" s="113"/>
      <c r="L161" s="95"/>
      <c r="N161" s="95"/>
      <c r="AR161" s="12"/>
      <c r="AS161" s="8"/>
      <c r="AT161" s="87"/>
      <c r="AU161" s="87"/>
      <c r="AV161" s="141"/>
      <c r="AW161" s="177"/>
      <c r="AX161" s="87"/>
      <c r="AY161" s="142"/>
      <c r="AZ161" s="142"/>
      <c r="BA161" s="142"/>
      <c r="BB161" s="141"/>
      <c r="BC161" s="141"/>
      <c r="BD161" s="142"/>
      <c r="BE161" s="141"/>
      <c r="BF161" s="141"/>
      <c r="BG161" s="87"/>
      <c r="BH161" s="87"/>
      <c r="BI161" s="179"/>
    </row>
    <row r="162" customFormat="false" ht="12.75" hidden="false" customHeight="false" outlineLevel="0" collapsed="false">
      <c r="A162" s="112"/>
      <c r="H162" s="113"/>
      <c r="I162" s="113"/>
      <c r="L162" s="95"/>
      <c r="N162" s="95"/>
      <c r="AR162" s="12"/>
      <c r="AS162" s="8"/>
      <c r="AT162" s="87"/>
      <c r="AU162" s="87"/>
      <c r="AV162" s="141"/>
      <c r="AW162" s="177"/>
      <c r="AX162" s="87"/>
      <c r="AY162" s="142"/>
      <c r="AZ162" s="142"/>
      <c r="BA162" s="142"/>
      <c r="BB162" s="141"/>
      <c r="BC162" s="141"/>
      <c r="BD162" s="142"/>
      <c r="BE162" s="141"/>
      <c r="BF162" s="141"/>
      <c r="BG162" s="87"/>
      <c r="BH162" s="87"/>
      <c r="BI162" s="179"/>
    </row>
    <row r="163" customFormat="false" ht="12.75" hidden="false" customHeight="false" outlineLevel="0" collapsed="false">
      <c r="A163" s="112"/>
      <c r="H163" s="113"/>
      <c r="I163" s="113"/>
      <c r="L163" s="95"/>
      <c r="N163" s="95"/>
      <c r="AR163" s="12"/>
      <c r="AS163" s="8"/>
      <c r="AT163" s="87"/>
      <c r="AU163" s="87"/>
      <c r="AV163" s="141"/>
      <c r="AW163" s="177"/>
      <c r="AX163" s="87"/>
      <c r="AY163" s="142"/>
      <c r="AZ163" s="142"/>
      <c r="BA163" s="142"/>
      <c r="BB163" s="141"/>
      <c r="BC163" s="141"/>
      <c r="BD163" s="142"/>
      <c r="BE163" s="141"/>
      <c r="BF163" s="141"/>
      <c r="BG163" s="87"/>
      <c r="BH163" s="87"/>
      <c r="BI163" s="179"/>
    </row>
    <row r="164" customFormat="false" ht="12.75" hidden="false" customHeight="false" outlineLevel="0" collapsed="false">
      <c r="A164" s="112"/>
      <c r="H164" s="113"/>
      <c r="I164" s="113"/>
      <c r="L164" s="95"/>
      <c r="N164" s="95"/>
      <c r="AR164" s="12"/>
      <c r="AS164" s="8"/>
      <c r="AT164" s="87"/>
      <c r="AU164" s="87"/>
      <c r="AV164" s="141"/>
      <c r="AW164" s="177"/>
      <c r="AX164" s="87"/>
      <c r="AY164" s="142"/>
      <c r="AZ164" s="142"/>
      <c r="BA164" s="142"/>
      <c r="BB164" s="141"/>
      <c r="BC164" s="141"/>
      <c r="BD164" s="142"/>
      <c r="BE164" s="141"/>
      <c r="BF164" s="141"/>
      <c r="BG164" s="87"/>
      <c r="BH164" s="87"/>
      <c r="BI164" s="179"/>
    </row>
    <row r="165" customFormat="false" ht="12.75" hidden="false" customHeight="false" outlineLevel="0" collapsed="false">
      <c r="A165" s="112"/>
      <c r="H165" s="113"/>
      <c r="I165" s="113"/>
      <c r="L165" s="95"/>
      <c r="N165" s="95"/>
      <c r="AR165" s="12"/>
      <c r="AS165" s="8"/>
      <c r="AT165" s="87"/>
      <c r="AU165" s="87"/>
      <c r="AV165" s="141"/>
      <c r="AW165" s="177"/>
      <c r="AX165" s="87"/>
      <c r="AY165" s="142"/>
      <c r="AZ165" s="142"/>
      <c r="BA165" s="142"/>
      <c r="BB165" s="141"/>
      <c r="BC165" s="141"/>
      <c r="BD165" s="142"/>
      <c r="BE165" s="141"/>
      <c r="BF165" s="141"/>
      <c r="BG165" s="87"/>
      <c r="BH165" s="87"/>
      <c r="BI165" s="179"/>
    </row>
    <row r="166" customFormat="false" ht="12.75" hidden="false" customHeight="false" outlineLevel="0" collapsed="false">
      <c r="A166" s="112"/>
      <c r="H166" s="113"/>
      <c r="I166" s="113"/>
      <c r="L166" s="95"/>
      <c r="N166" s="95"/>
      <c r="AR166" s="12"/>
      <c r="AS166" s="8"/>
      <c r="AT166" s="87"/>
      <c r="AU166" s="87"/>
      <c r="AV166" s="141"/>
      <c r="AW166" s="177"/>
      <c r="AX166" s="87"/>
      <c r="AY166" s="142"/>
      <c r="AZ166" s="142"/>
      <c r="BA166" s="142"/>
      <c r="BB166" s="141"/>
      <c r="BC166" s="141"/>
      <c r="BD166" s="142"/>
      <c r="BE166" s="141"/>
      <c r="BF166" s="141"/>
      <c r="BG166" s="87"/>
      <c r="BH166" s="87"/>
      <c r="BI166" s="179"/>
    </row>
    <row r="167" customFormat="false" ht="12.75" hidden="false" customHeight="false" outlineLevel="0" collapsed="false">
      <c r="A167" s="112"/>
      <c r="H167" s="113"/>
      <c r="I167" s="113"/>
      <c r="L167" s="95"/>
      <c r="N167" s="95"/>
      <c r="AR167" s="12"/>
      <c r="AS167" s="8"/>
      <c r="AT167" s="87"/>
      <c r="AU167" s="87"/>
      <c r="AV167" s="141"/>
      <c r="AW167" s="177"/>
      <c r="AX167" s="87"/>
      <c r="AY167" s="142"/>
      <c r="AZ167" s="142"/>
      <c r="BA167" s="142"/>
      <c r="BB167" s="141"/>
      <c r="BC167" s="141"/>
      <c r="BD167" s="142"/>
      <c r="BE167" s="141"/>
      <c r="BF167" s="141"/>
      <c r="BG167" s="87"/>
      <c r="BH167" s="87"/>
      <c r="BI167" s="179"/>
    </row>
    <row r="168" customFormat="false" ht="12.75" hidden="false" customHeight="false" outlineLevel="0" collapsed="false">
      <c r="A168" s="112"/>
      <c r="H168" s="113"/>
      <c r="I168" s="113"/>
      <c r="L168" s="95"/>
      <c r="N168" s="95"/>
      <c r="AR168" s="12"/>
      <c r="AS168" s="8"/>
      <c r="AT168" s="87"/>
      <c r="AU168" s="87"/>
      <c r="AV168" s="141"/>
      <c r="AW168" s="177"/>
      <c r="AX168" s="87"/>
      <c r="AY168" s="142"/>
      <c r="AZ168" s="142"/>
      <c r="BA168" s="142"/>
      <c r="BB168" s="141"/>
      <c r="BC168" s="141"/>
      <c r="BD168" s="142"/>
      <c r="BE168" s="141"/>
      <c r="BF168" s="141"/>
      <c r="BG168" s="87"/>
      <c r="BH168" s="87"/>
      <c r="BI168" s="179"/>
    </row>
    <row r="169" customFormat="false" ht="12.75" hidden="false" customHeight="false" outlineLevel="0" collapsed="false">
      <c r="A169" s="112"/>
      <c r="H169" s="113"/>
      <c r="I169" s="113"/>
      <c r="L169" s="95"/>
      <c r="N169" s="95"/>
      <c r="AR169" s="12"/>
      <c r="AS169" s="8"/>
      <c r="AT169" s="87"/>
      <c r="AU169" s="87"/>
      <c r="AV169" s="141"/>
      <c r="AW169" s="177"/>
      <c r="AX169" s="87"/>
      <c r="AY169" s="142"/>
      <c r="AZ169" s="142"/>
      <c r="BA169" s="142"/>
      <c r="BB169" s="141"/>
      <c r="BC169" s="141"/>
      <c r="BD169" s="142"/>
      <c r="BE169" s="141"/>
      <c r="BF169" s="141"/>
      <c r="BG169" s="87"/>
      <c r="BH169" s="87"/>
      <c r="BI169" s="179"/>
    </row>
    <row r="170" customFormat="false" ht="12.75" hidden="false" customHeight="false" outlineLevel="0" collapsed="false">
      <c r="A170" s="112"/>
      <c r="H170" s="113"/>
      <c r="I170" s="113"/>
      <c r="L170" s="95"/>
      <c r="N170" s="95"/>
      <c r="AR170" s="12"/>
      <c r="AS170" s="8"/>
      <c r="AT170" s="87"/>
      <c r="AU170" s="87"/>
      <c r="AV170" s="141"/>
      <c r="AW170" s="177"/>
      <c r="AX170" s="87"/>
      <c r="AY170" s="142"/>
      <c r="AZ170" s="142"/>
      <c r="BA170" s="142"/>
      <c r="BB170" s="141"/>
      <c r="BC170" s="141"/>
      <c r="BD170" s="142"/>
      <c r="BE170" s="141"/>
      <c r="BF170" s="141"/>
      <c r="BG170" s="87"/>
      <c r="BH170" s="87"/>
      <c r="BI170" s="179"/>
    </row>
    <row r="171" customFormat="false" ht="12.75" hidden="false" customHeight="false" outlineLevel="0" collapsed="false">
      <c r="A171" s="112"/>
      <c r="H171" s="113"/>
      <c r="I171" s="113"/>
      <c r="L171" s="95"/>
      <c r="N171" s="95"/>
      <c r="AR171" s="12"/>
      <c r="AS171" s="8"/>
      <c r="AT171" s="87"/>
      <c r="AU171" s="87"/>
      <c r="AV171" s="141"/>
      <c r="AW171" s="177"/>
      <c r="AX171" s="87"/>
      <c r="AY171" s="142"/>
      <c r="AZ171" s="142"/>
      <c r="BA171" s="142"/>
      <c r="BB171" s="141"/>
      <c r="BC171" s="141"/>
      <c r="BD171" s="142"/>
      <c r="BE171" s="141"/>
      <c r="BF171" s="141"/>
      <c r="BG171" s="87"/>
      <c r="BH171" s="87"/>
      <c r="BI171" s="179"/>
    </row>
    <row r="172" customFormat="false" ht="12.75" hidden="false" customHeight="false" outlineLevel="0" collapsed="false">
      <c r="A172" s="112"/>
      <c r="H172" s="113"/>
      <c r="I172" s="113"/>
      <c r="L172" s="95"/>
      <c r="N172" s="95"/>
      <c r="AR172" s="12"/>
      <c r="AS172" s="8"/>
      <c r="AT172" s="87"/>
      <c r="AU172" s="87"/>
      <c r="AV172" s="141"/>
      <c r="AW172" s="177"/>
      <c r="AX172" s="87"/>
      <c r="AY172" s="142"/>
      <c r="AZ172" s="142"/>
      <c r="BA172" s="142"/>
      <c r="BB172" s="141"/>
      <c r="BC172" s="141"/>
      <c r="BD172" s="142"/>
      <c r="BE172" s="141"/>
      <c r="BF172" s="141"/>
      <c r="BG172" s="87"/>
      <c r="BH172" s="87"/>
      <c r="BI172" s="179"/>
    </row>
    <row r="173" customFormat="false" ht="12.75" hidden="false" customHeight="false" outlineLevel="0" collapsed="false">
      <c r="A173" s="112"/>
      <c r="H173" s="113"/>
      <c r="I173" s="113"/>
      <c r="L173" s="95"/>
      <c r="N173" s="95"/>
      <c r="AR173" s="12"/>
      <c r="AS173" s="8"/>
      <c r="AT173" s="87"/>
      <c r="AU173" s="87"/>
      <c r="AV173" s="141"/>
      <c r="AW173" s="177"/>
      <c r="AX173" s="87"/>
      <c r="AY173" s="142"/>
      <c r="AZ173" s="142"/>
      <c r="BA173" s="142"/>
      <c r="BB173" s="141"/>
      <c r="BC173" s="141"/>
      <c r="BD173" s="142"/>
      <c r="BE173" s="141"/>
      <c r="BF173" s="141"/>
      <c r="BG173" s="87"/>
      <c r="BH173" s="87"/>
      <c r="BI173" s="179"/>
    </row>
    <row r="174" customFormat="false" ht="12.75" hidden="false" customHeight="false" outlineLevel="0" collapsed="false">
      <c r="A174" s="112"/>
      <c r="H174" s="113"/>
      <c r="I174" s="113"/>
      <c r="L174" s="95"/>
      <c r="N174" s="95"/>
      <c r="AR174" s="12"/>
      <c r="AS174" s="8"/>
      <c r="AT174" s="87"/>
      <c r="AU174" s="87"/>
      <c r="AV174" s="141"/>
      <c r="AW174" s="177"/>
      <c r="AX174" s="87"/>
      <c r="AY174" s="142"/>
      <c r="AZ174" s="142"/>
      <c r="BA174" s="142"/>
      <c r="BB174" s="141"/>
      <c r="BC174" s="141"/>
      <c r="BD174" s="142"/>
      <c r="BE174" s="141"/>
      <c r="BF174" s="141"/>
      <c r="BG174" s="87"/>
      <c r="BH174" s="87"/>
      <c r="BI174" s="179"/>
    </row>
    <row r="175" customFormat="false" ht="12.75" hidden="false" customHeight="false" outlineLevel="0" collapsed="false">
      <c r="A175" s="112"/>
      <c r="H175" s="113"/>
      <c r="I175" s="113"/>
      <c r="L175" s="95"/>
      <c r="N175" s="95"/>
      <c r="AR175" s="12"/>
      <c r="AS175" s="8"/>
      <c r="AT175" s="87"/>
      <c r="AU175" s="87"/>
      <c r="AV175" s="141"/>
      <c r="AW175" s="177"/>
      <c r="AX175" s="87"/>
      <c r="AY175" s="142"/>
      <c r="AZ175" s="142"/>
      <c r="BA175" s="142"/>
      <c r="BB175" s="141"/>
      <c r="BC175" s="141"/>
      <c r="BD175" s="142"/>
      <c r="BE175" s="141"/>
      <c r="BF175" s="141"/>
      <c r="BG175" s="87"/>
      <c r="BH175" s="87"/>
      <c r="BI175" s="179"/>
    </row>
    <row r="176" customFormat="false" ht="12.75" hidden="false" customHeight="false" outlineLevel="0" collapsed="false">
      <c r="A176" s="112"/>
      <c r="H176" s="113"/>
      <c r="I176" s="113"/>
      <c r="L176" s="95"/>
      <c r="N176" s="95"/>
      <c r="AR176" s="12"/>
      <c r="AS176" s="8"/>
      <c r="AT176" s="87"/>
      <c r="AU176" s="87"/>
      <c r="AV176" s="141"/>
      <c r="AW176" s="177"/>
      <c r="AX176" s="87"/>
      <c r="AY176" s="142"/>
      <c r="AZ176" s="142"/>
      <c r="BA176" s="142"/>
      <c r="BB176" s="141"/>
      <c r="BC176" s="141"/>
      <c r="BD176" s="142"/>
      <c r="BE176" s="141"/>
      <c r="BF176" s="141"/>
      <c r="BG176" s="87"/>
      <c r="BH176" s="87"/>
      <c r="BI176" s="179"/>
    </row>
    <row r="177" customFormat="false" ht="12.75" hidden="false" customHeight="false" outlineLevel="0" collapsed="false">
      <c r="A177" s="112"/>
      <c r="H177" s="113"/>
      <c r="I177" s="113"/>
      <c r="L177" s="95"/>
      <c r="N177" s="95"/>
      <c r="AR177" s="12"/>
      <c r="AS177" s="8"/>
      <c r="AT177" s="87"/>
      <c r="AU177" s="87"/>
      <c r="AV177" s="141"/>
      <c r="AW177" s="177"/>
      <c r="AX177" s="87"/>
      <c r="AY177" s="142"/>
      <c r="AZ177" s="142"/>
      <c r="BA177" s="142"/>
      <c r="BB177" s="141"/>
      <c r="BC177" s="141"/>
      <c r="BD177" s="142"/>
      <c r="BE177" s="141"/>
      <c r="BF177" s="141"/>
      <c r="BG177" s="87"/>
      <c r="BH177" s="87"/>
      <c r="BI177" s="179"/>
    </row>
    <row r="178" customFormat="false" ht="12.75" hidden="false" customHeight="false" outlineLevel="0" collapsed="false">
      <c r="A178" s="112"/>
      <c r="H178" s="113"/>
      <c r="I178" s="113"/>
      <c r="L178" s="95"/>
      <c r="N178" s="95"/>
      <c r="AR178" s="12"/>
      <c r="AS178" s="8"/>
      <c r="AT178" s="87"/>
      <c r="AU178" s="87"/>
      <c r="AV178" s="141"/>
      <c r="AW178" s="177"/>
      <c r="AX178" s="87"/>
      <c r="AY178" s="142"/>
      <c r="AZ178" s="142"/>
      <c r="BA178" s="142"/>
      <c r="BB178" s="141"/>
      <c r="BC178" s="141"/>
      <c r="BD178" s="142"/>
      <c r="BE178" s="141"/>
      <c r="BF178" s="141"/>
      <c r="BG178" s="87"/>
      <c r="BH178" s="87"/>
      <c r="BI178" s="179"/>
    </row>
    <row r="179" customFormat="false" ht="12.75" hidden="false" customHeight="false" outlineLevel="0" collapsed="false">
      <c r="A179" s="112"/>
      <c r="H179" s="113"/>
      <c r="I179" s="113"/>
      <c r="L179" s="95"/>
      <c r="N179" s="95"/>
      <c r="AR179" s="12"/>
      <c r="AS179" s="8"/>
      <c r="AT179" s="87"/>
      <c r="AU179" s="87"/>
      <c r="AV179" s="141"/>
      <c r="AW179" s="177"/>
      <c r="AX179" s="87"/>
      <c r="AY179" s="142"/>
      <c r="AZ179" s="142"/>
      <c r="BA179" s="142"/>
      <c r="BB179" s="141"/>
      <c r="BC179" s="141"/>
      <c r="BD179" s="142"/>
      <c r="BE179" s="141"/>
      <c r="BF179" s="141"/>
      <c r="BG179" s="87"/>
      <c r="BH179" s="87"/>
      <c r="BI179" s="179"/>
    </row>
    <row r="180" customFormat="false" ht="12.75" hidden="false" customHeight="false" outlineLevel="0" collapsed="false">
      <c r="A180" s="112"/>
      <c r="H180" s="113"/>
      <c r="I180" s="113"/>
      <c r="L180" s="95"/>
      <c r="N180" s="95"/>
      <c r="AR180" s="12"/>
      <c r="AS180" s="8"/>
      <c r="AT180" s="87"/>
      <c r="AU180" s="87"/>
      <c r="AV180" s="141"/>
      <c r="AW180" s="177"/>
      <c r="AX180" s="87"/>
      <c r="AY180" s="142"/>
      <c r="AZ180" s="142"/>
      <c r="BA180" s="142"/>
      <c r="BB180" s="141"/>
      <c r="BC180" s="141"/>
      <c r="BD180" s="142"/>
      <c r="BE180" s="141"/>
      <c r="BF180" s="141"/>
      <c r="BG180" s="87"/>
      <c r="BH180" s="87"/>
      <c r="BI180" s="179"/>
    </row>
    <row r="181" customFormat="false" ht="12.75" hidden="false" customHeight="false" outlineLevel="0" collapsed="false">
      <c r="A181" s="112"/>
      <c r="H181" s="113"/>
      <c r="I181" s="113"/>
      <c r="L181" s="95"/>
      <c r="N181" s="95"/>
      <c r="AR181" s="12"/>
      <c r="AS181" s="8"/>
      <c r="AT181" s="87"/>
      <c r="AU181" s="87"/>
      <c r="AV181" s="141"/>
      <c r="AW181" s="177"/>
      <c r="AX181" s="87"/>
      <c r="AY181" s="142"/>
      <c r="AZ181" s="142"/>
      <c r="BA181" s="142"/>
      <c r="BB181" s="141"/>
      <c r="BC181" s="141"/>
      <c r="BD181" s="142"/>
      <c r="BE181" s="141"/>
      <c r="BF181" s="141"/>
      <c r="BG181" s="87"/>
      <c r="BH181" s="87"/>
      <c r="BI181" s="179"/>
    </row>
    <row r="182" customFormat="false" ht="12.75" hidden="false" customHeight="false" outlineLevel="0" collapsed="false">
      <c r="A182" s="112"/>
      <c r="H182" s="113"/>
      <c r="I182" s="113"/>
      <c r="L182" s="95"/>
      <c r="N182" s="95"/>
      <c r="AR182" s="12"/>
      <c r="AS182" s="8"/>
      <c r="AT182" s="87"/>
      <c r="AU182" s="87"/>
      <c r="AV182" s="141"/>
      <c r="AW182" s="177"/>
      <c r="AX182" s="87"/>
      <c r="AY182" s="142"/>
      <c r="AZ182" s="142"/>
      <c r="BA182" s="142"/>
      <c r="BB182" s="141"/>
      <c r="BC182" s="141"/>
      <c r="BD182" s="142"/>
      <c r="BE182" s="141"/>
      <c r="BF182" s="141"/>
      <c r="BG182" s="87"/>
      <c r="BH182" s="87"/>
      <c r="BI182" s="179"/>
    </row>
    <row r="183" customFormat="false" ht="12.75" hidden="false" customHeight="false" outlineLevel="0" collapsed="false">
      <c r="A183" s="112"/>
      <c r="H183" s="113"/>
      <c r="I183" s="113"/>
      <c r="L183" s="95"/>
      <c r="N183" s="95"/>
      <c r="AR183" s="12"/>
      <c r="AS183" s="8"/>
      <c r="AT183" s="87"/>
      <c r="AU183" s="87"/>
      <c r="AV183" s="141"/>
      <c r="AW183" s="177"/>
      <c r="AX183" s="87"/>
      <c r="AY183" s="142"/>
      <c r="AZ183" s="142"/>
      <c r="BA183" s="142"/>
      <c r="BB183" s="141"/>
      <c r="BC183" s="141"/>
      <c r="BD183" s="142"/>
      <c r="BE183" s="141"/>
      <c r="BF183" s="141"/>
      <c r="BG183" s="87"/>
      <c r="BH183" s="87"/>
      <c r="BI183" s="179"/>
    </row>
    <row r="184" customFormat="false" ht="12.75" hidden="false" customHeight="false" outlineLevel="0" collapsed="false">
      <c r="A184" s="112"/>
      <c r="H184" s="113"/>
      <c r="I184" s="113"/>
      <c r="L184" s="95"/>
      <c r="N184" s="95"/>
      <c r="AR184" s="12"/>
      <c r="AS184" s="8"/>
      <c r="AT184" s="87"/>
      <c r="AU184" s="87"/>
      <c r="AV184" s="141"/>
      <c r="AW184" s="177"/>
      <c r="AX184" s="87"/>
      <c r="AY184" s="142"/>
      <c r="AZ184" s="142"/>
      <c r="BA184" s="142"/>
      <c r="BB184" s="141"/>
      <c r="BC184" s="141"/>
      <c r="BD184" s="142"/>
      <c r="BE184" s="141"/>
      <c r="BF184" s="141"/>
      <c r="BG184" s="87"/>
      <c r="BH184" s="87"/>
      <c r="BI184" s="179"/>
    </row>
    <row r="185" customFormat="false" ht="12.75" hidden="false" customHeight="false" outlineLevel="0" collapsed="false">
      <c r="A185" s="112"/>
      <c r="H185" s="113"/>
      <c r="I185" s="113"/>
      <c r="L185" s="95"/>
      <c r="N185" s="95"/>
      <c r="AR185" s="12"/>
      <c r="AS185" s="8"/>
      <c r="AT185" s="87"/>
      <c r="AU185" s="87"/>
      <c r="AV185" s="141"/>
      <c r="AW185" s="177"/>
      <c r="AX185" s="87"/>
      <c r="AY185" s="142"/>
      <c r="AZ185" s="142"/>
      <c r="BA185" s="142"/>
      <c r="BB185" s="141"/>
      <c r="BC185" s="141"/>
      <c r="BD185" s="142"/>
      <c r="BE185" s="141"/>
      <c r="BF185" s="141"/>
      <c r="BG185" s="87"/>
      <c r="BH185" s="87"/>
      <c r="BI185" s="179"/>
    </row>
    <row r="186" customFormat="false" ht="12.75" hidden="false" customHeight="false" outlineLevel="0" collapsed="false">
      <c r="A186" s="112"/>
      <c r="H186" s="113"/>
      <c r="I186" s="113"/>
      <c r="L186" s="95"/>
      <c r="N186" s="95"/>
      <c r="AR186" s="12"/>
      <c r="AS186" s="8"/>
      <c r="AT186" s="87"/>
      <c r="AU186" s="87"/>
      <c r="AV186" s="141"/>
      <c r="AW186" s="177"/>
      <c r="AX186" s="87"/>
      <c r="AY186" s="142"/>
      <c r="AZ186" s="142"/>
      <c r="BA186" s="142"/>
      <c r="BB186" s="141"/>
      <c r="BC186" s="141"/>
      <c r="BD186" s="142"/>
      <c r="BE186" s="141"/>
      <c r="BF186" s="141"/>
      <c r="BG186" s="87"/>
      <c r="BH186" s="87"/>
      <c r="BI186" s="179"/>
    </row>
    <row r="187" customFormat="false" ht="12.75" hidden="false" customHeight="false" outlineLevel="0" collapsed="false">
      <c r="A187" s="112"/>
      <c r="H187" s="113"/>
      <c r="I187" s="113"/>
      <c r="L187" s="95"/>
      <c r="N187" s="95"/>
      <c r="AR187" s="12"/>
      <c r="AS187" s="8"/>
      <c r="AT187" s="87"/>
      <c r="AU187" s="87"/>
      <c r="AV187" s="141"/>
      <c r="AW187" s="177"/>
      <c r="AX187" s="87"/>
      <c r="AY187" s="142"/>
      <c r="AZ187" s="142"/>
      <c r="BA187" s="142"/>
      <c r="BB187" s="141"/>
      <c r="BC187" s="141"/>
      <c r="BD187" s="142"/>
      <c r="BE187" s="141"/>
      <c r="BF187" s="141"/>
      <c r="BG187" s="87"/>
      <c r="BH187" s="87"/>
      <c r="BI187" s="179"/>
    </row>
    <row r="188" customFormat="false" ht="12.75" hidden="false" customHeight="false" outlineLevel="0" collapsed="false">
      <c r="A188" s="112"/>
      <c r="H188" s="113"/>
      <c r="I188" s="113"/>
      <c r="L188" s="95"/>
      <c r="N188" s="95"/>
      <c r="AR188" s="12"/>
      <c r="AS188" s="8"/>
      <c r="AT188" s="87"/>
      <c r="AU188" s="87"/>
      <c r="AV188" s="141"/>
      <c r="AW188" s="177"/>
      <c r="AX188" s="87"/>
      <c r="AY188" s="142"/>
      <c r="AZ188" s="142"/>
      <c r="BA188" s="142"/>
      <c r="BB188" s="141"/>
      <c r="BC188" s="141"/>
      <c r="BD188" s="142"/>
      <c r="BE188" s="141"/>
      <c r="BF188" s="141"/>
      <c r="BG188" s="87"/>
      <c r="BH188" s="87"/>
      <c r="BI188" s="179"/>
    </row>
    <row r="189" customFormat="false" ht="12.75" hidden="false" customHeight="false" outlineLevel="0" collapsed="false">
      <c r="A189" s="112"/>
      <c r="H189" s="113"/>
      <c r="I189" s="113"/>
      <c r="L189" s="95"/>
      <c r="N189" s="95"/>
      <c r="AR189" s="12"/>
      <c r="AS189" s="8"/>
      <c r="AT189" s="87"/>
      <c r="AU189" s="87"/>
      <c r="AV189" s="141"/>
      <c r="AW189" s="177"/>
      <c r="AX189" s="87"/>
      <c r="AY189" s="142"/>
      <c r="AZ189" s="142"/>
      <c r="BA189" s="142"/>
      <c r="BB189" s="141"/>
      <c r="BC189" s="141"/>
      <c r="BD189" s="142"/>
      <c r="BE189" s="141"/>
      <c r="BF189" s="141"/>
      <c r="BG189" s="87"/>
      <c r="BH189" s="87"/>
      <c r="BI189" s="179"/>
    </row>
    <row r="190" customFormat="false" ht="12.75" hidden="false" customHeight="false" outlineLevel="0" collapsed="false">
      <c r="A190" s="112"/>
      <c r="H190" s="113"/>
      <c r="I190" s="113"/>
      <c r="L190" s="95"/>
      <c r="N190" s="95"/>
      <c r="AR190" s="12"/>
      <c r="AS190" s="8"/>
      <c r="AT190" s="87"/>
      <c r="AU190" s="87"/>
      <c r="AV190" s="141"/>
      <c r="AW190" s="177"/>
      <c r="AX190" s="87"/>
      <c r="AY190" s="142"/>
      <c r="AZ190" s="142"/>
      <c r="BA190" s="142"/>
      <c r="BB190" s="141"/>
      <c r="BC190" s="141"/>
      <c r="BD190" s="142"/>
      <c r="BE190" s="141"/>
      <c r="BF190" s="141"/>
      <c r="BG190" s="87"/>
      <c r="BH190" s="87"/>
      <c r="BI190" s="179"/>
    </row>
    <row r="191" customFormat="false" ht="12.75" hidden="false" customHeight="false" outlineLevel="0" collapsed="false">
      <c r="A191" s="112"/>
      <c r="H191" s="113"/>
      <c r="I191" s="113"/>
      <c r="L191" s="95"/>
      <c r="N191" s="95"/>
      <c r="AR191" s="12"/>
      <c r="AS191" s="8"/>
      <c r="AT191" s="87"/>
      <c r="AU191" s="87"/>
      <c r="AV191" s="141"/>
      <c r="AW191" s="177"/>
      <c r="AX191" s="87"/>
      <c r="AY191" s="142"/>
      <c r="AZ191" s="142"/>
      <c r="BA191" s="142"/>
      <c r="BB191" s="141"/>
      <c r="BC191" s="141"/>
      <c r="BD191" s="142"/>
      <c r="BE191" s="141"/>
      <c r="BF191" s="141"/>
      <c r="BG191" s="87"/>
      <c r="BH191" s="87"/>
      <c r="BI191" s="179"/>
    </row>
    <row r="192" customFormat="false" ht="12.75" hidden="false" customHeight="false" outlineLevel="0" collapsed="false">
      <c r="A192" s="112"/>
      <c r="H192" s="113"/>
      <c r="I192" s="113"/>
      <c r="L192" s="95"/>
      <c r="N192" s="95"/>
      <c r="AR192" s="12"/>
      <c r="AS192" s="8"/>
      <c r="AT192" s="87"/>
      <c r="AU192" s="87"/>
      <c r="AV192" s="141"/>
      <c r="AW192" s="177"/>
      <c r="AX192" s="87"/>
      <c r="AY192" s="142"/>
      <c r="AZ192" s="142"/>
      <c r="BA192" s="142"/>
      <c r="BB192" s="141"/>
      <c r="BC192" s="141"/>
      <c r="BD192" s="142"/>
      <c r="BE192" s="141"/>
      <c r="BF192" s="141"/>
      <c r="BG192" s="87"/>
      <c r="BH192" s="87"/>
      <c r="BI192" s="179"/>
    </row>
    <row r="193" customFormat="false" ht="12.75" hidden="false" customHeight="false" outlineLevel="0" collapsed="false">
      <c r="A193" s="112"/>
      <c r="H193" s="113"/>
      <c r="I193" s="113"/>
      <c r="L193" s="95"/>
      <c r="N193" s="95"/>
      <c r="AR193" s="12"/>
      <c r="AS193" s="8"/>
      <c r="AT193" s="87"/>
      <c r="AU193" s="87"/>
      <c r="AV193" s="141"/>
      <c r="AW193" s="177"/>
      <c r="AX193" s="87"/>
      <c r="AY193" s="142"/>
      <c r="AZ193" s="142"/>
      <c r="BA193" s="142"/>
      <c r="BB193" s="141"/>
      <c r="BC193" s="141"/>
      <c r="BD193" s="142"/>
      <c r="BE193" s="141"/>
      <c r="BF193" s="141"/>
      <c r="BG193" s="87"/>
      <c r="BH193" s="87"/>
      <c r="BI193" s="179"/>
    </row>
    <row r="194" customFormat="false" ht="12.75" hidden="false" customHeight="false" outlineLevel="0" collapsed="false">
      <c r="A194" s="112"/>
      <c r="H194" s="113"/>
      <c r="I194" s="113"/>
      <c r="L194" s="95"/>
      <c r="N194" s="95"/>
      <c r="AR194" s="12"/>
      <c r="AS194" s="8"/>
      <c r="AT194" s="87"/>
      <c r="AU194" s="87"/>
      <c r="AV194" s="141"/>
      <c r="AW194" s="177"/>
      <c r="AX194" s="87"/>
      <c r="AY194" s="142"/>
      <c r="AZ194" s="142"/>
      <c r="BA194" s="142"/>
      <c r="BB194" s="141"/>
      <c r="BC194" s="141"/>
      <c r="BD194" s="142"/>
      <c r="BE194" s="141"/>
      <c r="BF194" s="141"/>
      <c r="BG194" s="87"/>
      <c r="BH194" s="87"/>
      <c r="BI194" s="179"/>
    </row>
    <row r="195" customFormat="false" ht="12.75" hidden="false" customHeight="false" outlineLevel="0" collapsed="false">
      <c r="A195" s="112"/>
      <c r="H195" s="113"/>
      <c r="I195" s="113"/>
      <c r="L195" s="95"/>
      <c r="N195" s="95"/>
      <c r="AR195" s="12"/>
      <c r="AS195" s="8"/>
      <c r="AT195" s="87"/>
      <c r="AU195" s="87"/>
      <c r="AV195" s="141"/>
      <c r="AW195" s="177"/>
      <c r="AX195" s="87"/>
      <c r="AY195" s="142"/>
      <c r="AZ195" s="142"/>
      <c r="BA195" s="142"/>
      <c r="BB195" s="141"/>
      <c r="BC195" s="141"/>
      <c r="BD195" s="142"/>
      <c r="BE195" s="141"/>
      <c r="BF195" s="141"/>
      <c r="BG195" s="87"/>
      <c r="BH195" s="87"/>
      <c r="BI195" s="179"/>
    </row>
    <row r="196" customFormat="false" ht="12.75" hidden="false" customHeight="false" outlineLevel="0" collapsed="false">
      <c r="A196" s="112"/>
      <c r="H196" s="113"/>
      <c r="I196" s="113"/>
      <c r="L196" s="95"/>
      <c r="N196" s="95"/>
      <c r="AR196" s="12"/>
      <c r="AS196" s="8"/>
      <c r="AT196" s="87"/>
      <c r="AU196" s="87"/>
      <c r="AV196" s="141"/>
      <c r="AW196" s="177"/>
      <c r="AX196" s="87"/>
      <c r="AY196" s="142"/>
      <c r="AZ196" s="142"/>
      <c r="BA196" s="142"/>
      <c r="BB196" s="141"/>
      <c r="BC196" s="141"/>
      <c r="BD196" s="142"/>
      <c r="BE196" s="141"/>
      <c r="BF196" s="141"/>
      <c r="BG196" s="87"/>
      <c r="BH196" s="87"/>
      <c r="BI196" s="179"/>
    </row>
    <row r="197" customFormat="false" ht="12.75" hidden="false" customHeight="false" outlineLevel="0" collapsed="false">
      <c r="A197" s="112"/>
      <c r="H197" s="113"/>
      <c r="I197" s="113"/>
      <c r="L197" s="95"/>
      <c r="N197" s="95"/>
      <c r="AR197" s="12"/>
      <c r="AS197" s="8"/>
      <c r="AT197" s="87"/>
      <c r="AU197" s="87"/>
      <c r="AV197" s="141"/>
      <c r="AW197" s="177"/>
      <c r="AX197" s="87"/>
      <c r="AY197" s="142"/>
      <c r="AZ197" s="142"/>
      <c r="BA197" s="142"/>
      <c r="BB197" s="141"/>
      <c r="BC197" s="141"/>
      <c r="BD197" s="142"/>
      <c r="BE197" s="141"/>
      <c r="BF197" s="141"/>
      <c r="BG197" s="87"/>
      <c r="BH197" s="87"/>
      <c r="BI197" s="179"/>
    </row>
    <row r="198" customFormat="false" ht="12.75" hidden="false" customHeight="false" outlineLevel="0" collapsed="false">
      <c r="A198" s="112"/>
      <c r="H198" s="113"/>
      <c r="I198" s="113"/>
      <c r="L198" s="95"/>
      <c r="N198" s="95"/>
      <c r="AR198" s="12"/>
      <c r="AS198" s="8"/>
      <c r="AT198" s="87"/>
      <c r="AU198" s="87"/>
      <c r="AV198" s="141"/>
      <c r="AW198" s="177"/>
      <c r="AX198" s="87"/>
      <c r="AY198" s="142"/>
      <c r="AZ198" s="142"/>
      <c r="BA198" s="142"/>
      <c r="BB198" s="141"/>
      <c r="BC198" s="141"/>
      <c r="BD198" s="142"/>
      <c r="BE198" s="141"/>
      <c r="BF198" s="141"/>
      <c r="BG198" s="87"/>
      <c r="BH198" s="87"/>
      <c r="BI198" s="179"/>
    </row>
    <row r="199" customFormat="false" ht="12.75" hidden="false" customHeight="false" outlineLevel="0" collapsed="false">
      <c r="A199" s="112"/>
      <c r="H199" s="113"/>
      <c r="I199" s="113"/>
      <c r="L199" s="95"/>
      <c r="N199" s="95"/>
      <c r="AR199" s="12"/>
      <c r="AS199" s="8"/>
      <c r="AT199" s="87"/>
      <c r="AU199" s="87"/>
      <c r="AV199" s="141"/>
      <c r="AW199" s="177"/>
      <c r="AX199" s="87"/>
      <c r="AY199" s="142"/>
      <c r="AZ199" s="142"/>
      <c r="BA199" s="142"/>
      <c r="BB199" s="141"/>
      <c r="BC199" s="141"/>
      <c r="BD199" s="142"/>
      <c r="BE199" s="141"/>
      <c r="BF199" s="141"/>
      <c r="BG199" s="87"/>
      <c r="BH199" s="87"/>
      <c r="BI199" s="179"/>
    </row>
    <row r="200" customFormat="false" ht="12.75" hidden="false" customHeight="false" outlineLevel="0" collapsed="false">
      <c r="A200" s="112"/>
      <c r="H200" s="113"/>
      <c r="I200" s="113"/>
      <c r="L200" s="95"/>
      <c r="N200" s="95"/>
      <c r="AR200" s="12"/>
      <c r="AS200" s="8"/>
      <c r="AT200" s="87"/>
      <c r="AU200" s="87"/>
      <c r="AV200" s="141"/>
      <c r="AW200" s="177"/>
      <c r="AX200" s="87"/>
      <c r="AY200" s="142"/>
      <c r="AZ200" s="142"/>
      <c r="BA200" s="142"/>
      <c r="BB200" s="141"/>
      <c r="BC200" s="141"/>
      <c r="BD200" s="142"/>
      <c r="BE200" s="141"/>
      <c r="BF200" s="141"/>
      <c r="BG200" s="87"/>
      <c r="BH200" s="87"/>
      <c r="BI200" s="179"/>
    </row>
    <row r="201" customFormat="false" ht="12.75" hidden="false" customHeight="false" outlineLevel="0" collapsed="false">
      <c r="A201" s="112"/>
      <c r="H201" s="113"/>
      <c r="I201" s="113"/>
      <c r="L201" s="95"/>
      <c r="N201" s="95"/>
      <c r="AR201" s="12"/>
      <c r="AS201" s="8"/>
      <c r="AT201" s="87"/>
      <c r="AU201" s="87"/>
      <c r="AV201" s="141"/>
      <c r="AW201" s="177"/>
      <c r="AX201" s="87"/>
      <c r="AY201" s="142"/>
      <c r="AZ201" s="142"/>
      <c r="BA201" s="142"/>
      <c r="BB201" s="141"/>
      <c r="BC201" s="141"/>
      <c r="BD201" s="142"/>
      <c r="BE201" s="141"/>
      <c r="BF201" s="141"/>
      <c r="BG201" s="87"/>
      <c r="BH201" s="87"/>
      <c r="BI201" s="179"/>
    </row>
    <row r="202" customFormat="false" ht="12.75" hidden="false" customHeight="false" outlineLevel="0" collapsed="false">
      <c r="A202" s="112"/>
      <c r="H202" s="113"/>
      <c r="I202" s="113"/>
      <c r="L202" s="95"/>
      <c r="N202" s="95"/>
      <c r="AR202" s="12"/>
      <c r="AS202" s="8"/>
      <c r="AT202" s="87"/>
      <c r="AU202" s="87"/>
      <c r="AV202" s="141"/>
      <c r="AW202" s="177"/>
      <c r="AX202" s="87"/>
      <c r="AY202" s="142"/>
      <c r="AZ202" s="142"/>
      <c r="BA202" s="142"/>
      <c r="BB202" s="141"/>
      <c r="BC202" s="141"/>
      <c r="BD202" s="142"/>
      <c r="BE202" s="141"/>
      <c r="BF202" s="141"/>
      <c r="BG202" s="87"/>
      <c r="BH202" s="87"/>
      <c r="BI202" s="179"/>
    </row>
    <row r="203" customFormat="false" ht="12.75" hidden="false" customHeight="false" outlineLevel="0" collapsed="false">
      <c r="A203" s="112"/>
      <c r="H203" s="113"/>
      <c r="I203" s="113"/>
      <c r="L203" s="95"/>
      <c r="N203" s="95"/>
      <c r="AR203" s="12"/>
      <c r="AS203" s="8"/>
      <c r="AT203" s="87"/>
      <c r="AU203" s="87"/>
      <c r="AV203" s="141"/>
      <c r="AW203" s="177"/>
      <c r="AX203" s="87"/>
      <c r="AY203" s="142"/>
      <c r="AZ203" s="142"/>
      <c r="BA203" s="142"/>
      <c r="BB203" s="141"/>
      <c r="BC203" s="141"/>
      <c r="BD203" s="142"/>
      <c r="BE203" s="141"/>
      <c r="BF203" s="141"/>
      <c r="BG203" s="87"/>
      <c r="BH203" s="87"/>
      <c r="BI203" s="179"/>
    </row>
    <row r="204" customFormat="false" ht="12.75" hidden="false" customHeight="false" outlineLevel="0" collapsed="false">
      <c r="A204" s="112"/>
      <c r="H204" s="113"/>
      <c r="I204" s="113"/>
      <c r="L204" s="95"/>
      <c r="N204" s="95"/>
      <c r="AR204" s="12"/>
      <c r="AS204" s="8"/>
      <c r="AT204" s="87"/>
      <c r="AU204" s="87"/>
      <c r="AV204" s="141"/>
      <c r="AW204" s="177"/>
      <c r="AX204" s="87"/>
      <c r="AY204" s="142"/>
      <c r="AZ204" s="142"/>
      <c r="BA204" s="142"/>
      <c r="BB204" s="141"/>
      <c r="BC204" s="141"/>
      <c r="BD204" s="142"/>
      <c r="BE204" s="141"/>
      <c r="BF204" s="141"/>
      <c r="BG204" s="87"/>
      <c r="BH204" s="87"/>
      <c r="BI204" s="179"/>
    </row>
    <row r="205" customFormat="false" ht="12.75" hidden="false" customHeight="false" outlineLevel="0" collapsed="false">
      <c r="A205" s="112"/>
      <c r="H205" s="113"/>
      <c r="I205" s="113"/>
      <c r="L205" s="95"/>
      <c r="N205" s="95"/>
      <c r="AR205" s="12"/>
      <c r="AS205" s="8"/>
      <c r="AT205" s="87"/>
      <c r="AU205" s="87"/>
      <c r="AV205" s="141"/>
      <c r="AW205" s="177"/>
      <c r="AX205" s="87"/>
      <c r="AY205" s="142"/>
      <c r="AZ205" s="142"/>
      <c r="BA205" s="142"/>
      <c r="BB205" s="141"/>
      <c r="BC205" s="141"/>
      <c r="BD205" s="142"/>
      <c r="BE205" s="141"/>
      <c r="BF205" s="141"/>
      <c r="BG205" s="87"/>
      <c r="BH205" s="87"/>
      <c r="BI205" s="179"/>
    </row>
    <row r="206" customFormat="false" ht="12.75" hidden="false" customHeight="false" outlineLevel="0" collapsed="false">
      <c r="A206" s="112"/>
      <c r="H206" s="113"/>
      <c r="I206" s="113"/>
      <c r="L206" s="95"/>
      <c r="N206" s="95"/>
      <c r="AR206" s="12"/>
      <c r="AS206" s="8"/>
      <c r="AT206" s="87"/>
      <c r="AU206" s="87"/>
      <c r="AV206" s="141"/>
      <c r="AW206" s="177"/>
      <c r="AX206" s="87"/>
      <c r="AY206" s="142"/>
      <c r="AZ206" s="142"/>
      <c r="BA206" s="142"/>
      <c r="BB206" s="141"/>
      <c r="BC206" s="141"/>
      <c r="BD206" s="142"/>
      <c r="BE206" s="141"/>
      <c r="BF206" s="141"/>
      <c r="BG206" s="87"/>
      <c r="BH206" s="87"/>
      <c r="BI206" s="179"/>
    </row>
    <row r="207" customFormat="false" ht="12.75" hidden="false" customHeight="false" outlineLevel="0" collapsed="false">
      <c r="A207" s="112"/>
      <c r="H207" s="113"/>
      <c r="I207" s="113"/>
      <c r="L207" s="95"/>
      <c r="N207" s="95"/>
      <c r="AR207" s="12"/>
      <c r="AS207" s="8"/>
      <c r="AT207" s="87"/>
      <c r="AU207" s="87"/>
      <c r="AV207" s="141"/>
      <c r="AW207" s="177"/>
      <c r="AX207" s="87"/>
      <c r="AY207" s="142"/>
      <c r="AZ207" s="142"/>
      <c r="BA207" s="142"/>
      <c r="BB207" s="141"/>
      <c r="BC207" s="141"/>
      <c r="BD207" s="142"/>
      <c r="BE207" s="141"/>
      <c r="BF207" s="141"/>
      <c r="BG207" s="87"/>
      <c r="BH207" s="87"/>
      <c r="BI207" s="179"/>
    </row>
    <row r="208" customFormat="false" ht="12.75" hidden="false" customHeight="false" outlineLevel="0" collapsed="false">
      <c r="A208" s="112"/>
      <c r="H208" s="113"/>
      <c r="I208" s="113"/>
      <c r="L208" s="95"/>
      <c r="N208" s="95"/>
      <c r="AR208" s="12"/>
      <c r="AS208" s="8"/>
      <c r="AT208" s="87"/>
      <c r="AU208" s="87"/>
      <c r="AV208" s="141"/>
      <c r="AW208" s="177"/>
      <c r="AX208" s="87"/>
      <c r="AY208" s="142"/>
      <c r="AZ208" s="142"/>
      <c r="BA208" s="142"/>
      <c r="BB208" s="141"/>
      <c r="BC208" s="141"/>
      <c r="BD208" s="142"/>
      <c r="BE208" s="141"/>
      <c r="BF208" s="141"/>
      <c r="BG208" s="87"/>
      <c r="BH208" s="87"/>
      <c r="BI208" s="179"/>
    </row>
    <row r="209" customFormat="false" ht="12.75" hidden="false" customHeight="false" outlineLevel="0" collapsed="false">
      <c r="A209" s="112"/>
      <c r="H209" s="113"/>
      <c r="I209" s="113"/>
      <c r="L209" s="95"/>
      <c r="N209" s="95"/>
      <c r="AR209" s="12"/>
      <c r="AS209" s="8"/>
      <c r="AT209" s="87"/>
      <c r="AU209" s="87"/>
      <c r="AV209" s="141"/>
      <c r="AW209" s="177"/>
      <c r="AX209" s="87"/>
      <c r="AY209" s="142"/>
      <c r="AZ209" s="142"/>
      <c r="BA209" s="142"/>
      <c r="BB209" s="141"/>
      <c r="BC209" s="141"/>
      <c r="BD209" s="142"/>
      <c r="BE209" s="141"/>
      <c r="BF209" s="141"/>
      <c r="BG209" s="87"/>
      <c r="BH209" s="87"/>
      <c r="BI209" s="179"/>
    </row>
    <row r="210" customFormat="false" ht="12.75" hidden="false" customHeight="false" outlineLevel="0" collapsed="false">
      <c r="A210" s="112"/>
      <c r="H210" s="113"/>
      <c r="I210" s="113"/>
      <c r="L210" s="95"/>
      <c r="N210" s="95"/>
      <c r="AR210" s="12"/>
      <c r="AS210" s="8"/>
      <c r="AT210" s="87"/>
      <c r="AU210" s="87"/>
      <c r="AV210" s="141"/>
      <c r="AW210" s="177"/>
      <c r="AX210" s="87"/>
      <c r="AY210" s="142"/>
      <c r="AZ210" s="142"/>
      <c r="BA210" s="142"/>
      <c r="BB210" s="141"/>
      <c r="BC210" s="141"/>
      <c r="BD210" s="142"/>
      <c r="BE210" s="141"/>
      <c r="BF210" s="141"/>
      <c r="BG210" s="87"/>
      <c r="BH210" s="87"/>
      <c r="BI210" s="179"/>
    </row>
    <row r="211" customFormat="false" ht="12.75" hidden="false" customHeight="false" outlineLevel="0" collapsed="false">
      <c r="A211" s="112"/>
      <c r="H211" s="113"/>
      <c r="I211" s="113"/>
      <c r="L211" s="95"/>
      <c r="N211" s="95"/>
      <c r="AR211" s="12"/>
      <c r="AS211" s="8"/>
      <c r="AT211" s="87"/>
      <c r="AU211" s="87"/>
      <c r="AV211" s="141"/>
      <c r="AW211" s="177"/>
      <c r="AX211" s="87"/>
      <c r="AY211" s="142"/>
      <c r="AZ211" s="142"/>
      <c r="BA211" s="142"/>
      <c r="BB211" s="141"/>
      <c r="BC211" s="141"/>
      <c r="BD211" s="142"/>
      <c r="BE211" s="141"/>
      <c r="BF211" s="141"/>
      <c r="BG211" s="87"/>
      <c r="BH211" s="87"/>
      <c r="BI211" s="179"/>
    </row>
    <row r="212" customFormat="false" ht="12.75" hidden="false" customHeight="false" outlineLevel="0" collapsed="false">
      <c r="A212" s="112"/>
      <c r="H212" s="113"/>
      <c r="I212" s="113"/>
      <c r="L212" s="95"/>
      <c r="N212" s="95"/>
      <c r="AR212" s="12"/>
      <c r="AS212" s="8"/>
      <c r="AT212" s="87"/>
      <c r="AU212" s="87"/>
      <c r="AV212" s="141"/>
      <c r="AW212" s="177"/>
      <c r="AX212" s="87"/>
      <c r="AY212" s="142"/>
      <c r="AZ212" s="142"/>
      <c r="BA212" s="142"/>
      <c r="BB212" s="141"/>
      <c r="BC212" s="141"/>
      <c r="BD212" s="142"/>
      <c r="BE212" s="141"/>
      <c r="BF212" s="141"/>
      <c r="BG212" s="87"/>
      <c r="BH212" s="87"/>
      <c r="BI212" s="179"/>
    </row>
    <row r="213" customFormat="false" ht="12.75" hidden="false" customHeight="false" outlineLevel="0" collapsed="false">
      <c r="A213" s="112"/>
      <c r="H213" s="113"/>
      <c r="I213" s="113"/>
      <c r="L213" s="95"/>
      <c r="N213" s="95"/>
      <c r="AR213" s="12"/>
      <c r="AS213" s="8"/>
      <c r="AT213" s="87"/>
      <c r="AU213" s="87"/>
      <c r="AV213" s="141"/>
      <c r="AW213" s="177"/>
      <c r="AX213" s="87"/>
      <c r="AY213" s="142"/>
      <c r="AZ213" s="142"/>
      <c r="BA213" s="142"/>
      <c r="BB213" s="141"/>
      <c r="BC213" s="141"/>
      <c r="BD213" s="142"/>
      <c r="BE213" s="141"/>
      <c r="BF213" s="141"/>
      <c r="BG213" s="87"/>
      <c r="BH213" s="87"/>
      <c r="BI213" s="179"/>
    </row>
    <row r="214" customFormat="false" ht="12.75" hidden="false" customHeight="false" outlineLevel="0" collapsed="false">
      <c r="A214" s="112"/>
      <c r="H214" s="113"/>
      <c r="I214" s="113"/>
      <c r="L214" s="95"/>
      <c r="N214" s="95"/>
      <c r="AR214" s="12"/>
      <c r="AS214" s="8"/>
      <c r="AT214" s="87"/>
      <c r="AU214" s="87"/>
      <c r="AV214" s="141"/>
      <c r="AW214" s="177"/>
      <c r="AX214" s="87"/>
      <c r="AY214" s="142"/>
      <c r="AZ214" s="142"/>
      <c r="BA214" s="142"/>
      <c r="BB214" s="141"/>
      <c r="BC214" s="141"/>
      <c r="BD214" s="142"/>
      <c r="BE214" s="141"/>
      <c r="BF214" s="141"/>
      <c r="BG214" s="87"/>
      <c r="BH214" s="87"/>
      <c r="BI214" s="179"/>
    </row>
    <row r="215" customFormat="false" ht="12.75" hidden="false" customHeight="false" outlineLevel="0" collapsed="false">
      <c r="A215" s="112"/>
      <c r="H215" s="113"/>
      <c r="I215" s="113"/>
      <c r="L215" s="95"/>
      <c r="N215" s="95"/>
      <c r="AR215" s="12"/>
      <c r="AS215" s="8"/>
      <c r="AT215" s="87"/>
      <c r="AU215" s="87"/>
      <c r="AV215" s="141"/>
      <c r="AW215" s="177"/>
      <c r="AX215" s="87"/>
      <c r="AY215" s="142"/>
      <c r="AZ215" s="142"/>
      <c r="BA215" s="142"/>
      <c r="BB215" s="141"/>
      <c r="BC215" s="141"/>
      <c r="BD215" s="142"/>
      <c r="BE215" s="141"/>
      <c r="BF215" s="141"/>
      <c r="BG215" s="87"/>
      <c r="BH215" s="87"/>
      <c r="BI215" s="179"/>
    </row>
    <row r="216" customFormat="false" ht="12.75" hidden="false" customHeight="false" outlineLevel="0" collapsed="false">
      <c r="A216" s="112"/>
      <c r="H216" s="113"/>
      <c r="I216" s="113"/>
      <c r="L216" s="95"/>
      <c r="N216" s="95"/>
      <c r="AR216" s="12"/>
      <c r="AS216" s="8"/>
      <c r="AT216" s="87"/>
      <c r="AU216" s="87"/>
      <c r="AV216" s="141"/>
      <c r="AW216" s="177"/>
      <c r="AX216" s="87"/>
      <c r="AY216" s="142"/>
      <c r="AZ216" s="142"/>
      <c r="BA216" s="142"/>
      <c r="BB216" s="141"/>
      <c r="BC216" s="141"/>
      <c r="BD216" s="142"/>
      <c r="BE216" s="141"/>
      <c r="BF216" s="141"/>
      <c r="BG216" s="87"/>
      <c r="BH216" s="87"/>
      <c r="BI216" s="179"/>
    </row>
    <row r="217" customFormat="false" ht="12.75" hidden="false" customHeight="false" outlineLevel="0" collapsed="false">
      <c r="A217" s="112"/>
      <c r="H217" s="113"/>
      <c r="I217" s="113"/>
      <c r="L217" s="95"/>
      <c r="N217" s="95"/>
      <c r="AR217" s="12"/>
      <c r="AS217" s="8"/>
      <c r="AT217" s="87"/>
      <c r="AU217" s="87"/>
      <c r="AV217" s="141"/>
      <c r="AW217" s="177"/>
      <c r="AX217" s="87"/>
      <c r="AY217" s="142"/>
      <c r="AZ217" s="142"/>
      <c r="BA217" s="142"/>
      <c r="BB217" s="141"/>
      <c r="BC217" s="141"/>
      <c r="BD217" s="142"/>
      <c r="BE217" s="141"/>
      <c r="BF217" s="141"/>
      <c r="BG217" s="87"/>
      <c r="BH217" s="87"/>
      <c r="BI217" s="179"/>
    </row>
    <row r="218" customFormat="false" ht="12.75" hidden="false" customHeight="false" outlineLevel="0" collapsed="false">
      <c r="A218" s="112"/>
      <c r="H218" s="113"/>
      <c r="I218" s="113"/>
      <c r="L218" s="95"/>
      <c r="N218" s="95"/>
      <c r="AR218" s="12"/>
      <c r="AS218" s="8"/>
      <c r="AT218" s="87"/>
      <c r="AU218" s="87"/>
      <c r="AV218" s="141"/>
      <c r="AW218" s="177"/>
      <c r="AX218" s="87"/>
      <c r="AY218" s="142"/>
      <c r="AZ218" s="142"/>
      <c r="BA218" s="142"/>
      <c r="BB218" s="141"/>
      <c r="BC218" s="141"/>
      <c r="BD218" s="142"/>
      <c r="BE218" s="141"/>
      <c r="BF218" s="141"/>
      <c r="BG218" s="87"/>
      <c r="BH218" s="87"/>
      <c r="BI218" s="179"/>
    </row>
    <row r="219" customFormat="false" ht="12.75" hidden="false" customHeight="false" outlineLevel="0" collapsed="false">
      <c r="A219" s="112"/>
      <c r="H219" s="113"/>
      <c r="I219" s="113"/>
      <c r="L219" s="95"/>
      <c r="N219" s="95"/>
      <c r="AR219" s="12"/>
      <c r="AS219" s="8"/>
      <c r="AT219" s="87"/>
      <c r="AU219" s="87"/>
      <c r="AV219" s="141"/>
      <c r="AW219" s="177"/>
      <c r="AX219" s="87"/>
      <c r="AY219" s="142"/>
      <c r="AZ219" s="142"/>
      <c r="BA219" s="142"/>
      <c r="BB219" s="141"/>
      <c r="BC219" s="141"/>
      <c r="BD219" s="142"/>
      <c r="BE219" s="141"/>
      <c r="BF219" s="141"/>
      <c r="BG219" s="87"/>
      <c r="BH219" s="87"/>
      <c r="BI219" s="179"/>
    </row>
    <row r="220" customFormat="false" ht="12.75" hidden="false" customHeight="false" outlineLevel="0" collapsed="false">
      <c r="A220" s="112"/>
      <c r="H220" s="113"/>
      <c r="I220" s="113"/>
      <c r="L220" s="95"/>
      <c r="N220" s="95"/>
      <c r="AR220" s="12"/>
      <c r="AS220" s="8"/>
      <c r="AT220" s="87"/>
      <c r="AU220" s="87"/>
      <c r="AV220" s="141"/>
      <c r="AW220" s="177"/>
      <c r="AX220" s="87"/>
      <c r="AY220" s="142"/>
      <c r="AZ220" s="142"/>
      <c r="BA220" s="142"/>
      <c r="BB220" s="141"/>
      <c r="BC220" s="141"/>
      <c r="BD220" s="142"/>
      <c r="BE220" s="141"/>
      <c r="BF220" s="141"/>
      <c r="BG220" s="87"/>
      <c r="BH220" s="87"/>
      <c r="BI220" s="179"/>
    </row>
    <row r="221" customFormat="false" ht="12.75" hidden="false" customHeight="false" outlineLevel="0" collapsed="false">
      <c r="A221" s="112"/>
      <c r="H221" s="113"/>
      <c r="I221" s="113"/>
      <c r="L221" s="95"/>
      <c r="N221" s="95"/>
      <c r="AR221" s="12"/>
      <c r="AS221" s="8"/>
      <c r="AT221" s="87"/>
      <c r="AU221" s="87"/>
      <c r="AV221" s="141"/>
      <c r="AW221" s="177"/>
      <c r="AX221" s="87"/>
      <c r="AY221" s="142"/>
      <c r="AZ221" s="142"/>
      <c r="BA221" s="142"/>
      <c r="BB221" s="141"/>
      <c r="BC221" s="141"/>
      <c r="BD221" s="142"/>
      <c r="BE221" s="141"/>
      <c r="BF221" s="141"/>
      <c r="BG221" s="87"/>
      <c r="BH221" s="87"/>
      <c r="BI221" s="179"/>
    </row>
    <row r="222" customFormat="false" ht="12.75" hidden="false" customHeight="false" outlineLevel="0" collapsed="false">
      <c r="A222" s="112"/>
      <c r="H222" s="113"/>
      <c r="I222" s="113"/>
      <c r="L222" s="95"/>
      <c r="N222" s="95"/>
      <c r="AR222" s="12"/>
      <c r="AS222" s="8"/>
      <c r="AT222" s="87"/>
      <c r="AU222" s="87"/>
      <c r="AV222" s="141"/>
      <c r="AW222" s="177"/>
      <c r="AX222" s="87"/>
      <c r="AY222" s="142"/>
      <c r="AZ222" s="142"/>
      <c r="BA222" s="142"/>
      <c r="BB222" s="141"/>
      <c r="BC222" s="141"/>
      <c r="BD222" s="142"/>
      <c r="BE222" s="141"/>
      <c r="BF222" s="141"/>
      <c r="BG222" s="87"/>
      <c r="BH222" s="87"/>
      <c r="BI222" s="179"/>
    </row>
    <row r="223" customFormat="false" ht="12.75" hidden="false" customHeight="false" outlineLevel="0" collapsed="false">
      <c r="A223" s="112"/>
      <c r="H223" s="113"/>
      <c r="I223" s="113"/>
      <c r="L223" s="95"/>
      <c r="N223" s="95"/>
      <c r="AR223" s="12"/>
      <c r="AS223" s="8"/>
      <c r="AT223" s="87"/>
      <c r="AU223" s="87"/>
      <c r="AV223" s="141"/>
      <c r="AW223" s="177"/>
      <c r="AX223" s="87"/>
      <c r="AY223" s="142"/>
      <c r="AZ223" s="142"/>
      <c r="BA223" s="142"/>
      <c r="BB223" s="141"/>
      <c r="BC223" s="141"/>
      <c r="BD223" s="142"/>
      <c r="BE223" s="141"/>
      <c r="BF223" s="141"/>
      <c r="BG223" s="87"/>
      <c r="BH223" s="87"/>
      <c r="BI223" s="179"/>
    </row>
    <row r="224" customFormat="false" ht="12.75" hidden="false" customHeight="false" outlineLevel="0" collapsed="false">
      <c r="A224" s="112"/>
      <c r="H224" s="113"/>
      <c r="I224" s="113"/>
      <c r="L224" s="95"/>
      <c r="N224" s="95"/>
      <c r="AR224" s="12"/>
      <c r="AS224" s="8"/>
      <c r="AT224" s="87"/>
      <c r="AU224" s="87"/>
      <c r="AV224" s="141"/>
      <c r="AW224" s="177"/>
      <c r="AX224" s="87"/>
      <c r="AY224" s="142"/>
      <c r="AZ224" s="142"/>
      <c r="BA224" s="142"/>
      <c r="BB224" s="141"/>
      <c r="BC224" s="141"/>
      <c r="BD224" s="142"/>
      <c r="BE224" s="141"/>
      <c r="BF224" s="141"/>
      <c r="BG224" s="87"/>
      <c r="BH224" s="87"/>
      <c r="BI224" s="179"/>
    </row>
    <row r="225" customFormat="false" ht="12.75" hidden="false" customHeight="false" outlineLevel="0" collapsed="false">
      <c r="A225" s="112"/>
      <c r="H225" s="113"/>
      <c r="I225" s="113"/>
      <c r="L225" s="95"/>
      <c r="N225" s="95"/>
      <c r="AR225" s="12"/>
      <c r="AS225" s="8"/>
      <c r="AT225" s="87"/>
      <c r="AU225" s="87"/>
      <c r="AV225" s="141"/>
      <c r="AW225" s="177"/>
      <c r="AX225" s="87"/>
      <c r="AY225" s="142"/>
      <c r="AZ225" s="142"/>
      <c r="BA225" s="142"/>
      <c r="BB225" s="141"/>
      <c r="BC225" s="141"/>
      <c r="BD225" s="142"/>
      <c r="BE225" s="141"/>
      <c r="BF225" s="141"/>
      <c r="BG225" s="87"/>
      <c r="BH225" s="87"/>
      <c r="BI225" s="179"/>
    </row>
    <row r="226" customFormat="false" ht="12.75" hidden="false" customHeight="false" outlineLevel="0" collapsed="false">
      <c r="A226" s="112"/>
      <c r="H226" s="113"/>
      <c r="I226" s="113"/>
      <c r="L226" s="95"/>
      <c r="N226" s="95"/>
      <c r="AR226" s="12"/>
      <c r="AS226" s="8"/>
      <c r="AT226" s="87"/>
      <c r="AU226" s="87"/>
      <c r="AV226" s="141"/>
      <c r="AW226" s="177"/>
      <c r="AX226" s="87"/>
      <c r="AY226" s="142"/>
      <c r="AZ226" s="142"/>
      <c r="BA226" s="142"/>
      <c r="BB226" s="141"/>
      <c r="BC226" s="141"/>
      <c r="BD226" s="142"/>
      <c r="BE226" s="141"/>
      <c r="BF226" s="141"/>
      <c r="BG226" s="87"/>
      <c r="BH226" s="87"/>
      <c r="BI226" s="179"/>
    </row>
    <row r="227" customFormat="false" ht="12.75" hidden="false" customHeight="false" outlineLevel="0" collapsed="false">
      <c r="A227" s="112"/>
      <c r="H227" s="113"/>
      <c r="I227" s="113"/>
      <c r="L227" s="95"/>
      <c r="N227" s="95"/>
      <c r="AR227" s="12"/>
      <c r="AS227" s="8"/>
      <c r="AT227" s="87"/>
      <c r="AU227" s="87"/>
      <c r="AV227" s="141"/>
      <c r="AW227" s="177"/>
      <c r="AX227" s="87"/>
      <c r="AY227" s="142"/>
      <c r="AZ227" s="142"/>
      <c r="BA227" s="142"/>
      <c r="BB227" s="141"/>
      <c r="BC227" s="141"/>
      <c r="BD227" s="142"/>
      <c r="BE227" s="141"/>
      <c r="BF227" s="141"/>
      <c r="BG227" s="87"/>
      <c r="BH227" s="87"/>
      <c r="BI227" s="179"/>
    </row>
    <row r="228" customFormat="false" ht="12.75" hidden="false" customHeight="false" outlineLevel="0" collapsed="false">
      <c r="A228" s="112"/>
      <c r="H228" s="113"/>
      <c r="I228" s="113"/>
      <c r="L228" s="95"/>
      <c r="N228" s="95"/>
      <c r="AR228" s="12"/>
      <c r="AS228" s="8"/>
      <c r="AT228" s="87"/>
      <c r="AU228" s="87"/>
      <c r="AV228" s="141"/>
      <c r="AW228" s="177"/>
      <c r="AX228" s="87"/>
      <c r="AY228" s="142"/>
      <c r="AZ228" s="142"/>
      <c r="BA228" s="142"/>
      <c r="BB228" s="141"/>
      <c r="BC228" s="141"/>
      <c r="BD228" s="142"/>
      <c r="BE228" s="141"/>
      <c r="BF228" s="141"/>
      <c r="BG228" s="87"/>
      <c r="BH228" s="87"/>
      <c r="BI228" s="179"/>
    </row>
    <row r="229" customFormat="false" ht="12.75" hidden="false" customHeight="false" outlineLevel="0" collapsed="false">
      <c r="A229" s="112"/>
      <c r="H229" s="113"/>
      <c r="I229" s="113"/>
      <c r="L229" s="95"/>
      <c r="N229" s="95"/>
      <c r="AR229" s="12"/>
      <c r="AS229" s="8"/>
      <c r="AT229" s="87"/>
      <c r="AU229" s="87"/>
      <c r="AV229" s="141"/>
      <c r="AW229" s="177"/>
      <c r="AX229" s="87"/>
      <c r="AY229" s="142"/>
      <c r="AZ229" s="142"/>
      <c r="BA229" s="142"/>
      <c r="BB229" s="141"/>
      <c r="BC229" s="141"/>
      <c r="BD229" s="142"/>
      <c r="BE229" s="141"/>
      <c r="BF229" s="141"/>
      <c r="BG229" s="87"/>
      <c r="BH229" s="87"/>
      <c r="BI229" s="179"/>
    </row>
    <row r="230" customFormat="false" ht="12.75" hidden="false" customHeight="false" outlineLevel="0" collapsed="false">
      <c r="A230" s="112"/>
      <c r="H230" s="113"/>
      <c r="I230" s="113"/>
      <c r="L230" s="95"/>
      <c r="N230" s="95"/>
      <c r="AR230" s="12"/>
      <c r="AS230" s="8"/>
      <c r="AT230" s="87"/>
      <c r="AU230" s="87"/>
      <c r="AV230" s="141"/>
      <c r="AW230" s="177"/>
      <c r="AX230" s="87"/>
      <c r="AY230" s="142"/>
      <c r="AZ230" s="142"/>
      <c r="BA230" s="142"/>
      <c r="BB230" s="141"/>
      <c r="BC230" s="141"/>
      <c r="BD230" s="142"/>
      <c r="BE230" s="141"/>
      <c r="BF230" s="141"/>
      <c r="BG230" s="87"/>
      <c r="BH230" s="87"/>
      <c r="BI230" s="179"/>
    </row>
    <row r="231" customFormat="false" ht="12.75" hidden="false" customHeight="false" outlineLevel="0" collapsed="false">
      <c r="A231" s="112"/>
      <c r="H231" s="113"/>
      <c r="I231" s="113"/>
      <c r="L231" s="95"/>
      <c r="N231" s="95"/>
      <c r="AR231" s="12"/>
      <c r="AS231" s="8"/>
      <c r="AT231" s="87"/>
      <c r="AU231" s="87"/>
      <c r="AV231" s="141"/>
      <c r="AW231" s="177"/>
      <c r="AX231" s="87"/>
      <c r="AY231" s="142"/>
      <c r="AZ231" s="142"/>
      <c r="BA231" s="142"/>
      <c r="BB231" s="141"/>
      <c r="BC231" s="141"/>
      <c r="BD231" s="142"/>
      <c r="BE231" s="141"/>
      <c r="BF231" s="141"/>
      <c r="BG231" s="87"/>
      <c r="BH231" s="87"/>
      <c r="BI231" s="179"/>
    </row>
    <row r="232" customFormat="false" ht="12.75" hidden="false" customHeight="false" outlineLevel="0" collapsed="false">
      <c r="A232" s="112"/>
      <c r="H232" s="113"/>
      <c r="I232" s="113"/>
      <c r="L232" s="95"/>
      <c r="N232" s="95"/>
      <c r="AR232" s="12"/>
      <c r="AS232" s="8"/>
      <c r="AT232" s="87"/>
      <c r="AU232" s="87"/>
      <c r="AV232" s="141"/>
      <c r="AW232" s="177"/>
      <c r="AX232" s="87"/>
      <c r="AY232" s="142"/>
      <c r="AZ232" s="142"/>
      <c r="BA232" s="142"/>
      <c r="BB232" s="141"/>
      <c r="BC232" s="141"/>
      <c r="BD232" s="142"/>
      <c r="BE232" s="141"/>
      <c r="BF232" s="141"/>
      <c r="BG232" s="87"/>
      <c r="BH232" s="87"/>
      <c r="BI232" s="179"/>
    </row>
    <row r="233" customFormat="false" ht="12.75" hidden="false" customHeight="false" outlineLevel="0" collapsed="false">
      <c r="A233" s="112"/>
      <c r="H233" s="113"/>
      <c r="I233" s="113"/>
      <c r="L233" s="95"/>
      <c r="N233" s="95"/>
      <c r="AR233" s="12"/>
      <c r="AS233" s="8"/>
      <c r="AT233" s="87"/>
      <c r="AU233" s="87"/>
      <c r="AV233" s="141"/>
      <c r="AW233" s="177"/>
      <c r="AX233" s="87"/>
      <c r="AY233" s="142"/>
      <c r="AZ233" s="142"/>
      <c r="BA233" s="142"/>
      <c r="BB233" s="141"/>
      <c r="BC233" s="141"/>
      <c r="BD233" s="142"/>
      <c r="BE233" s="141"/>
      <c r="BF233" s="141"/>
      <c r="BG233" s="87"/>
      <c r="BH233" s="87"/>
      <c r="BI233" s="179"/>
    </row>
    <row r="234" customFormat="false" ht="12.75" hidden="false" customHeight="false" outlineLevel="0" collapsed="false">
      <c r="A234" s="112"/>
      <c r="H234" s="113"/>
      <c r="I234" s="113"/>
      <c r="L234" s="95"/>
      <c r="N234" s="95"/>
      <c r="AR234" s="12"/>
      <c r="AS234" s="8"/>
      <c r="AT234" s="87"/>
      <c r="AU234" s="87"/>
      <c r="AV234" s="141"/>
      <c r="AW234" s="177"/>
      <c r="AX234" s="87"/>
      <c r="AY234" s="142"/>
      <c r="AZ234" s="142"/>
      <c r="BA234" s="142"/>
      <c r="BB234" s="141"/>
      <c r="BC234" s="141"/>
      <c r="BD234" s="142"/>
      <c r="BE234" s="141"/>
      <c r="BF234" s="141"/>
      <c r="BG234" s="87"/>
      <c r="BH234" s="87"/>
      <c r="BI234" s="179"/>
    </row>
    <row r="235" customFormat="false" ht="12.75" hidden="false" customHeight="false" outlineLevel="0" collapsed="false">
      <c r="A235" s="112"/>
      <c r="H235" s="113"/>
      <c r="I235" s="113"/>
      <c r="L235" s="95"/>
      <c r="N235" s="95"/>
      <c r="AR235" s="12"/>
      <c r="AS235" s="8"/>
      <c r="AT235" s="87"/>
      <c r="AU235" s="87"/>
      <c r="AV235" s="141"/>
      <c r="AW235" s="177"/>
      <c r="AX235" s="87"/>
      <c r="AY235" s="142"/>
      <c r="AZ235" s="142"/>
      <c r="BA235" s="142"/>
      <c r="BB235" s="141"/>
      <c r="BC235" s="141"/>
      <c r="BD235" s="142"/>
      <c r="BE235" s="141"/>
      <c r="BF235" s="141"/>
      <c r="BG235" s="87"/>
      <c r="BH235" s="87"/>
      <c r="BI235" s="179"/>
    </row>
    <row r="236" customFormat="false" ht="12.75" hidden="false" customHeight="false" outlineLevel="0" collapsed="false">
      <c r="A236" s="112"/>
      <c r="H236" s="113"/>
      <c r="I236" s="113"/>
      <c r="L236" s="95"/>
      <c r="N236" s="95"/>
      <c r="AR236" s="12"/>
      <c r="AS236" s="8"/>
      <c r="AT236" s="87"/>
      <c r="AU236" s="87"/>
      <c r="AV236" s="141"/>
      <c r="AW236" s="177"/>
      <c r="AX236" s="87"/>
      <c r="AY236" s="142"/>
      <c r="AZ236" s="142"/>
      <c r="BA236" s="142"/>
      <c r="BB236" s="141"/>
      <c r="BC236" s="141"/>
      <c r="BD236" s="142"/>
      <c r="BE236" s="141"/>
      <c r="BF236" s="141"/>
      <c r="BG236" s="87"/>
      <c r="BH236" s="87"/>
      <c r="BI236" s="179"/>
    </row>
    <row r="237" customFormat="false" ht="12.75" hidden="false" customHeight="false" outlineLevel="0" collapsed="false">
      <c r="A237" s="112"/>
      <c r="H237" s="113"/>
      <c r="I237" s="113"/>
      <c r="L237" s="95"/>
      <c r="N237" s="95"/>
      <c r="AR237" s="12"/>
      <c r="AS237" s="8"/>
      <c r="AT237" s="87"/>
      <c r="AU237" s="87"/>
      <c r="AV237" s="141"/>
      <c r="AW237" s="177"/>
      <c r="AX237" s="87"/>
      <c r="AY237" s="142"/>
      <c r="AZ237" s="142"/>
      <c r="BA237" s="142"/>
      <c r="BB237" s="141"/>
      <c r="BC237" s="141"/>
      <c r="BD237" s="142"/>
      <c r="BE237" s="141"/>
      <c r="BF237" s="141"/>
      <c r="BG237" s="87"/>
      <c r="BH237" s="87"/>
      <c r="BI237" s="179"/>
    </row>
    <row r="238" customFormat="false" ht="12.75" hidden="false" customHeight="false" outlineLevel="0" collapsed="false">
      <c r="A238" s="112"/>
      <c r="H238" s="113"/>
      <c r="I238" s="113"/>
      <c r="L238" s="95"/>
      <c r="N238" s="95"/>
      <c r="AR238" s="12"/>
      <c r="AS238" s="8"/>
      <c r="AT238" s="87"/>
      <c r="AU238" s="87"/>
      <c r="AV238" s="141"/>
      <c r="AW238" s="177"/>
      <c r="AX238" s="87"/>
      <c r="AY238" s="142"/>
      <c r="AZ238" s="142"/>
      <c r="BA238" s="142"/>
      <c r="BB238" s="141"/>
      <c r="BC238" s="141"/>
      <c r="BD238" s="142"/>
      <c r="BE238" s="141"/>
      <c r="BF238" s="141"/>
      <c r="BG238" s="87"/>
      <c r="BH238" s="87"/>
      <c r="BI238" s="179"/>
    </row>
    <row r="239" customFormat="false" ht="12.75" hidden="false" customHeight="false" outlineLevel="0" collapsed="false">
      <c r="A239" s="112"/>
      <c r="H239" s="113"/>
      <c r="I239" s="113"/>
      <c r="L239" s="95"/>
      <c r="N239" s="95"/>
      <c r="AR239" s="12"/>
      <c r="AS239" s="8"/>
      <c r="AT239" s="87"/>
      <c r="AU239" s="87"/>
      <c r="AV239" s="141"/>
      <c r="AW239" s="177"/>
      <c r="AX239" s="87"/>
      <c r="AY239" s="142"/>
      <c r="AZ239" s="142"/>
      <c r="BA239" s="142"/>
      <c r="BB239" s="141"/>
      <c r="BC239" s="141"/>
      <c r="BD239" s="142"/>
      <c r="BE239" s="141"/>
      <c r="BF239" s="141"/>
      <c r="BG239" s="87"/>
      <c r="BH239" s="87"/>
      <c r="BI239" s="179"/>
    </row>
    <row r="240" customFormat="false" ht="12.75" hidden="false" customHeight="false" outlineLevel="0" collapsed="false">
      <c r="A240" s="112"/>
      <c r="H240" s="113"/>
      <c r="I240" s="113"/>
      <c r="L240" s="95"/>
      <c r="N240" s="95"/>
      <c r="AR240" s="12"/>
      <c r="AS240" s="8"/>
      <c r="AT240" s="87"/>
      <c r="AU240" s="87"/>
      <c r="AV240" s="141"/>
      <c r="AW240" s="177"/>
      <c r="AX240" s="87"/>
      <c r="AY240" s="142"/>
      <c r="AZ240" s="142"/>
      <c r="BA240" s="142"/>
      <c r="BB240" s="141"/>
      <c r="BC240" s="141"/>
      <c r="BD240" s="142"/>
      <c r="BE240" s="141"/>
      <c r="BF240" s="141"/>
      <c r="BG240" s="87"/>
      <c r="BH240" s="87"/>
      <c r="BI240" s="179"/>
    </row>
    <row r="241" customFormat="false" ht="12.75" hidden="false" customHeight="false" outlineLevel="0" collapsed="false">
      <c r="A241" s="112"/>
      <c r="H241" s="113"/>
      <c r="I241" s="113"/>
      <c r="L241" s="95"/>
      <c r="N241" s="95"/>
      <c r="AR241" s="12"/>
      <c r="AS241" s="8"/>
      <c r="AT241" s="87"/>
      <c r="AU241" s="87"/>
      <c r="AV241" s="141"/>
      <c r="AW241" s="177"/>
      <c r="AX241" s="87"/>
      <c r="AY241" s="142"/>
      <c r="AZ241" s="142"/>
      <c r="BA241" s="142"/>
      <c r="BB241" s="141"/>
      <c r="BC241" s="141"/>
      <c r="BD241" s="142"/>
      <c r="BE241" s="141"/>
      <c r="BF241" s="141"/>
      <c r="BG241" s="87"/>
      <c r="BH241" s="87"/>
      <c r="BI241" s="179"/>
    </row>
    <row r="242" customFormat="false" ht="12.75" hidden="false" customHeight="false" outlineLevel="0" collapsed="false">
      <c r="A242" s="112"/>
      <c r="H242" s="113"/>
      <c r="I242" s="113"/>
      <c r="L242" s="95"/>
      <c r="N242" s="95"/>
      <c r="AR242" s="12"/>
      <c r="AS242" s="8"/>
      <c r="AT242" s="87"/>
      <c r="AU242" s="87"/>
      <c r="AV242" s="141"/>
      <c r="AW242" s="177"/>
      <c r="AX242" s="87"/>
      <c r="AY242" s="142"/>
      <c r="AZ242" s="142"/>
      <c r="BA242" s="142"/>
      <c r="BB242" s="141"/>
      <c r="BC242" s="141"/>
      <c r="BD242" s="142"/>
      <c r="BE242" s="141"/>
      <c r="BF242" s="141"/>
      <c r="BG242" s="87"/>
      <c r="BH242" s="87"/>
      <c r="BI242" s="179"/>
    </row>
    <row r="243" customFormat="false" ht="12.75" hidden="false" customHeight="false" outlineLevel="0" collapsed="false">
      <c r="A243" s="112"/>
      <c r="H243" s="113"/>
      <c r="I243" s="113"/>
      <c r="L243" s="95"/>
      <c r="N243" s="95"/>
      <c r="AR243" s="12"/>
      <c r="AS243" s="8"/>
      <c r="AT243" s="87"/>
      <c r="AU243" s="87"/>
      <c r="AV243" s="141"/>
      <c r="AW243" s="177"/>
      <c r="AX243" s="87"/>
      <c r="AY243" s="142"/>
      <c r="AZ243" s="142"/>
      <c r="BA243" s="142"/>
      <c r="BB243" s="141"/>
      <c r="BC243" s="141"/>
      <c r="BD243" s="142"/>
      <c r="BE243" s="141"/>
      <c r="BF243" s="141"/>
      <c r="BG243" s="87"/>
      <c r="BH243" s="87"/>
      <c r="BI243" s="179"/>
    </row>
    <row r="244" customFormat="false" ht="12.75" hidden="false" customHeight="false" outlineLevel="0" collapsed="false">
      <c r="A244" s="112"/>
      <c r="H244" s="113"/>
      <c r="I244" s="113"/>
      <c r="L244" s="95"/>
      <c r="N244" s="95"/>
      <c r="AR244" s="12"/>
      <c r="AS244" s="8"/>
      <c r="AT244" s="87"/>
      <c r="AU244" s="87"/>
      <c r="AV244" s="141"/>
      <c r="AW244" s="177"/>
      <c r="AX244" s="87"/>
      <c r="AY244" s="142"/>
      <c r="AZ244" s="142"/>
      <c r="BA244" s="142"/>
      <c r="BB244" s="141"/>
      <c r="BC244" s="141"/>
      <c r="BD244" s="142"/>
      <c r="BE244" s="141"/>
      <c r="BF244" s="141"/>
      <c r="BG244" s="87"/>
      <c r="BH244" s="87"/>
      <c r="BI244" s="179"/>
    </row>
    <row r="245" customFormat="false" ht="12.75" hidden="false" customHeight="false" outlineLevel="0" collapsed="false">
      <c r="A245" s="112"/>
      <c r="H245" s="113"/>
      <c r="I245" s="113"/>
      <c r="L245" s="95"/>
      <c r="N245" s="95"/>
      <c r="AR245" s="12"/>
      <c r="AS245" s="8"/>
      <c r="AT245" s="87"/>
      <c r="AU245" s="87"/>
      <c r="AV245" s="141"/>
      <c r="AW245" s="177"/>
      <c r="AX245" s="87"/>
      <c r="AY245" s="142"/>
      <c r="AZ245" s="142"/>
      <c r="BA245" s="142"/>
      <c r="BB245" s="141"/>
      <c r="BC245" s="141"/>
      <c r="BD245" s="142"/>
      <c r="BE245" s="141"/>
      <c r="BF245" s="141"/>
      <c r="BG245" s="87"/>
      <c r="BH245" s="87"/>
      <c r="BI245" s="179"/>
    </row>
    <row r="246" customFormat="false" ht="12.75" hidden="false" customHeight="false" outlineLevel="0" collapsed="false">
      <c r="A246" s="112"/>
      <c r="H246" s="113"/>
      <c r="I246" s="113"/>
      <c r="L246" s="95"/>
      <c r="N246" s="95"/>
      <c r="AR246" s="12"/>
      <c r="AS246" s="8"/>
      <c r="AT246" s="87"/>
      <c r="AU246" s="87"/>
      <c r="AV246" s="141"/>
      <c r="AW246" s="177"/>
      <c r="AX246" s="87"/>
      <c r="AY246" s="142"/>
      <c r="AZ246" s="142"/>
      <c r="BA246" s="142"/>
      <c r="BB246" s="141"/>
      <c r="BC246" s="141"/>
      <c r="BD246" s="142"/>
      <c r="BE246" s="141"/>
      <c r="BF246" s="141"/>
      <c r="BG246" s="87"/>
      <c r="BH246" s="87"/>
      <c r="BI246" s="179"/>
    </row>
    <row r="247" customFormat="false" ht="12.75" hidden="false" customHeight="false" outlineLevel="0" collapsed="false">
      <c r="A247" s="112"/>
      <c r="H247" s="113"/>
      <c r="I247" s="113"/>
      <c r="L247" s="95"/>
      <c r="N247" s="95"/>
      <c r="AR247" s="12"/>
      <c r="AS247" s="8"/>
      <c r="AT247" s="87"/>
      <c r="AU247" s="87"/>
      <c r="AV247" s="141"/>
      <c r="AW247" s="177"/>
      <c r="AX247" s="87"/>
      <c r="AY247" s="142"/>
      <c r="AZ247" s="142"/>
      <c r="BA247" s="142"/>
      <c r="BB247" s="141"/>
      <c r="BC247" s="141"/>
      <c r="BD247" s="142"/>
      <c r="BE247" s="141"/>
      <c r="BF247" s="141"/>
      <c r="BG247" s="87"/>
      <c r="BH247" s="87"/>
      <c r="BI247" s="179"/>
    </row>
    <row r="248" customFormat="false" ht="12.75" hidden="false" customHeight="false" outlineLevel="0" collapsed="false">
      <c r="A248" s="112"/>
      <c r="H248" s="113"/>
      <c r="I248" s="113"/>
      <c r="L248" s="95"/>
      <c r="N248" s="95"/>
      <c r="AR248" s="12"/>
      <c r="AS248" s="8"/>
      <c r="AT248" s="87"/>
      <c r="AU248" s="87"/>
      <c r="AV248" s="141"/>
      <c r="AW248" s="177"/>
      <c r="AX248" s="87"/>
      <c r="AY248" s="142"/>
      <c r="AZ248" s="142"/>
      <c r="BA248" s="142"/>
      <c r="BB248" s="141"/>
      <c r="BC248" s="141"/>
      <c r="BD248" s="142"/>
      <c r="BE248" s="141"/>
      <c r="BF248" s="141"/>
      <c r="BG248" s="87"/>
      <c r="BH248" s="87"/>
      <c r="BI248" s="179"/>
    </row>
    <row r="249" customFormat="false" ht="12.75" hidden="false" customHeight="false" outlineLevel="0" collapsed="false">
      <c r="A249" s="112"/>
      <c r="H249" s="113"/>
      <c r="I249" s="113"/>
      <c r="L249" s="95"/>
      <c r="N249" s="95"/>
      <c r="AR249" s="12"/>
      <c r="AS249" s="8"/>
      <c r="AT249" s="87"/>
      <c r="AU249" s="87"/>
      <c r="AV249" s="141"/>
      <c r="AW249" s="177"/>
      <c r="AX249" s="87"/>
      <c r="AY249" s="142"/>
      <c r="AZ249" s="142"/>
      <c r="BA249" s="142"/>
      <c r="BB249" s="141"/>
      <c r="BC249" s="141"/>
      <c r="BD249" s="142"/>
      <c r="BE249" s="141"/>
      <c r="BF249" s="141"/>
      <c r="BG249" s="87"/>
      <c r="BH249" s="87"/>
      <c r="BI249" s="179"/>
    </row>
    <row r="250" customFormat="false" ht="12.75" hidden="false" customHeight="false" outlineLevel="0" collapsed="false">
      <c r="A250" s="112"/>
      <c r="H250" s="113"/>
      <c r="I250" s="113"/>
      <c r="L250" s="95"/>
      <c r="N250" s="95"/>
      <c r="AR250" s="12"/>
      <c r="AS250" s="8"/>
      <c r="AT250" s="87"/>
      <c r="AU250" s="87"/>
      <c r="AV250" s="141"/>
      <c r="AW250" s="177"/>
      <c r="AX250" s="87"/>
      <c r="AY250" s="142"/>
      <c r="AZ250" s="142"/>
      <c r="BA250" s="142"/>
      <c r="BB250" s="141"/>
      <c r="BC250" s="141"/>
      <c r="BD250" s="142"/>
      <c r="BE250" s="141"/>
      <c r="BF250" s="141"/>
      <c r="BG250" s="87"/>
      <c r="BH250" s="87"/>
      <c r="BI250" s="179"/>
    </row>
    <row r="251" customFormat="false" ht="12.75" hidden="false" customHeight="false" outlineLevel="0" collapsed="false">
      <c r="A251" s="112"/>
      <c r="H251" s="113"/>
      <c r="I251" s="113"/>
      <c r="L251" s="95"/>
      <c r="N251" s="95"/>
      <c r="AR251" s="12"/>
      <c r="AS251" s="8"/>
      <c r="AT251" s="87"/>
      <c r="AU251" s="87"/>
      <c r="AV251" s="141"/>
      <c r="AW251" s="177"/>
      <c r="AX251" s="87"/>
      <c r="AY251" s="142"/>
      <c r="AZ251" s="142"/>
      <c r="BA251" s="142"/>
      <c r="BB251" s="141"/>
      <c r="BC251" s="141"/>
      <c r="BD251" s="142"/>
      <c r="BE251" s="141"/>
      <c r="BF251" s="141"/>
      <c r="BG251" s="87"/>
      <c r="BH251" s="87"/>
      <c r="BI251" s="179"/>
    </row>
    <row r="252" customFormat="false" ht="12.75" hidden="false" customHeight="false" outlineLevel="0" collapsed="false">
      <c r="A252" s="112"/>
      <c r="H252" s="113"/>
      <c r="I252" s="113"/>
      <c r="L252" s="95"/>
      <c r="N252" s="95"/>
      <c r="AR252" s="12"/>
      <c r="AS252" s="8"/>
      <c r="AT252" s="87"/>
      <c r="AU252" s="87"/>
      <c r="AV252" s="141"/>
      <c r="AW252" s="177"/>
      <c r="AX252" s="87"/>
      <c r="AY252" s="142"/>
      <c r="AZ252" s="142"/>
      <c r="BA252" s="142"/>
      <c r="BB252" s="141"/>
      <c r="BC252" s="141"/>
      <c r="BD252" s="142"/>
      <c r="BE252" s="141"/>
      <c r="BF252" s="141"/>
      <c r="BG252" s="87"/>
      <c r="BH252" s="87"/>
      <c r="BI252" s="179"/>
    </row>
    <row r="253" customFormat="false" ht="12.75" hidden="false" customHeight="false" outlineLevel="0" collapsed="false">
      <c r="A253" s="112"/>
      <c r="H253" s="113"/>
      <c r="I253" s="113"/>
      <c r="L253" s="95"/>
      <c r="N253" s="95"/>
      <c r="AR253" s="12"/>
      <c r="AS253" s="8"/>
      <c r="AT253" s="87"/>
      <c r="AU253" s="87"/>
      <c r="AV253" s="141"/>
      <c r="AW253" s="177"/>
      <c r="AX253" s="87"/>
      <c r="AY253" s="142"/>
      <c r="AZ253" s="142"/>
      <c r="BA253" s="142"/>
      <c r="BB253" s="141"/>
      <c r="BC253" s="141"/>
      <c r="BD253" s="142"/>
      <c r="BE253" s="141"/>
      <c r="BF253" s="141"/>
      <c r="BG253" s="87"/>
      <c r="BH253" s="87"/>
      <c r="BI253" s="179"/>
    </row>
    <row r="254" customFormat="false" ht="12.75" hidden="false" customHeight="false" outlineLevel="0" collapsed="false">
      <c r="A254" s="112"/>
      <c r="H254" s="113"/>
      <c r="I254" s="113"/>
      <c r="L254" s="95"/>
      <c r="N254" s="95"/>
      <c r="AR254" s="12"/>
      <c r="AS254" s="8"/>
      <c r="AT254" s="87"/>
      <c r="AU254" s="87"/>
      <c r="AV254" s="141"/>
      <c r="AW254" s="177"/>
      <c r="AX254" s="87"/>
      <c r="AY254" s="142"/>
      <c r="AZ254" s="142"/>
      <c r="BA254" s="142"/>
      <c r="BB254" s="141"/>
      <c r="BC254" s="141"/>
      <c r="BD254" s="142"/>
      <c r="BE254" s="141"/>
      <c r="BF254" s="141"/>
      <c r="BG254" s="87"/>
      <c r="BH254" s="87"/>
      <c r="BI254" s="179"/>
    </row>
    <row r="255" customFormat="false" ht="12.75" hidden="false" customHeight="false" outlineLevel="0" collapsed="false">
      <c r="A255" s="112"/>
      <c r="H255" s="113"/>
      <c r="I255" s="113"/>
      <c r="L255" s="95"/>
      <c r="N255" s="95"/>
      <c r="AR255" s="12"/>
      <c r="AS255" s="8"/>
      <c r="AT255" s="87"/>
      <c r="AU255" s="87"/>
      <c r="AV255" s="141"/>
      <c r="AW255" s="177"/>
      <c r="AX255" s="87"/>
      <c r="AY255" s="142"/>
      <c r="AZ255" s="142"/>
      <c r="BA255" s="142"/>
      <c r="BB255" s="141"/>
      <c r="BC255" s="141"/>
      <c r="BD255" s="142"/>
      <c r="BE255" s="141"/>
      <c r="BF255" s="141"/>
      <c r="BG255" s="87"/>
      <c r="BH255" s="87"/>
      <c r="BI255" s="179"/>
    </row>
    <row r="256" customFormat="false" ht="12.75" hidden="false" customHeight="false" outlineLevel="0" collapsed="false">
      <c r="A256" s="112"/>
      <c r="H256" s="113"/>
      <c r="I256" s="113"/>
      <c r="L256" s="95"/>
      <c r="N256" s="95"/>
      <c r="AR256" s="12"/>
      <c r="AS256" s="8"/>
      <c r="AT256" s="87"/>
      <c r="AU256" s="87"/>
      <c r="AV256" s="141"/>
      <c r="AW256" s="177"/>
      <c r="AX256" s="87"/>
      <c r="AY256" s="142"/>
      <c r="AZ256" s="142"/>
      <c r="BA256" s="142"/>
      <c r="BB256" s="141"/>
      <c r="BC256" s="141"/>
      <c r="BD256" s="142"/>
      <c r="BE256" s="141"/>
      <c r="BF256" s="141"/>
      <c r="BG256" s="87"/>
      <c r="BH256" s="87"/>
      <c r="BI256" s="179"/>
    </row>
    <row r="257" customFormat="false" ht="12.75" hidden="false" customHeight="false" outlineLevel="0" collapsed="false">
      <c r="A257" s="112"/>
      <c r="H257" s="113"/>
      <c r="I257" s="113"/>
      <c r="L257" s="95"/>
      <c r="N257" s="95"/>
      <c r="AR257" s="12"/>
      <c r="AS257" s="8"/>
      <c r="AT257" s="87"/>
      <c r="AU257" s="87"/>
      <c r="AV257" s="141"/>
      <c r="AW257" s="177"/>
      <c r="AX257" s="87"/>
      <c r="AY257" s="142"/>
      <c r="AZ257" s="142"/>
      <c r="BA257" s="142"/>
      <c r="BB257" s="141"/>
      <c r="BC257" s="141"/>
      <c r="BD257" s="142"/>
      <c r="BE257" s="141"/>
      <c r="BF257" s="141"/>
      <c r="BG257" s="87"/>
      <c r="BH257" s="87"/>
      <c r="BI257" s="179"/>
    </row>
    <row r="258" customFormat="false" ht="12.75" hidden="false" customHeight="false" outlineLevel="0" collapsed="false">
      <c r="A258" s="112"/>
      <c r="H258" s="113"/>
      <c r="I258" s="113"/>
      <c r="L258" s="95"/>
      <c r="N258" s="95"/>
      <c r="AR258" s="12"/>
      <c r="AS258" s="8"/>
      <c r="AT258" s="87"/>
      <c r="AU258" s="87"/>
      <c r="AV258" s="141"/>
      <c r="AW258" s="177"/>
      <c r="AX258" s="87"/>
      <c r="AY258" s="142"/>
      <c r="AZ258" s="142"/>
      <c r="BA258" s="142"/>
      <c r="BB258" s="141"/>
      <c r="BC258" s="141"/>
      <c r="BD258" s="142"/>
      <c r="BE258" s="141"/>
      <c r="BF258" s="141"/>
      <c r="BG258" s="87"/>
      <c r="BH258" s="87"/>
      <c r="BI258" s="179"/>
    </row>
    <row r="259" customFormat="false" ht="12.75" hidden="false" customHeight="false" outlineLevel="0" collapsed="false">
      <c r="A259" s="112"/>
      <c r="H259" s="113"/>
      <c r="I259" s="113"/>
      <c r="L259" s="95"/>
      <c r="N259" s="95"/>
      <c r="AR259" s="12"/>
      <c r="AS259" s="8"/>
      <c r="AT259" s="87"/>
      <c r="AU259" s="87"/>
      <c r="AV259" s="141"/>
      <c r="AW259" s="177"/>
      <c r="AX259" s="87"/>
      <c r="AY259" s="142"/>
      <c r="AZ259" s="142"/>
      <c r="BA259" s="142"/>
      <c r="BB259" s="141"/>
      <c r="BC259" s="141"/>
      <c r="BD259" s="142"/>
      <c r="BE259" s="141"/>
      <c r="BF259" s="141"/>
      <c r="BG259" s="87"/>
      <c r="BH259" s="87"/>
      <c r="BI259" s="179"/>
    </row>
    <row r="260" customFormat="false" ht="12.75" hidden="false" customHeight="false" outlineLevel="0" collapsed="false">
      <c r="A260" s="112"/>
      <c r="H260" s="113"/>
      <c r="I260" s="113"/>
      <c r="L260" s="95"/>
      <c r="N260" s="95"/>
      <c r="AR260" s="12"/>
      <c r="AS260" s="8"/>
      <c r="AT260" s="87"/>
      <c r="AU260" s="87"/>
      <c r="AV260" s="141"/>
      <c r="AW260" s="177"/>
      <c r="AX260" s="87"/>
      <c r="AY260" s="142"/>
      <c r="AZ260" s="142"/>
      <c r="BA260" s="142"/>
      <c r="BB260" s="141"/>
      <c r="BC260" s="141"/>
      <c r="BD260" s="142"/>
      <c r="BE260" s="141"/>
      <c r="BF260" s="141"/>
      <c r="BG260" s="87"/>
      <c r="BH260" s="87"/>
      <c r="BI260" s="179"/>
    </row>
    <row r="261" customFormat="false" ht="12.75" hidden="false" customHeight="false" outlineLevel="0" collapsed="false">
      <c r="A261" s="112"/>
      <c r="H261" s="113"/>
      <c r="I261" s="113"/>
      <c r="L261" s="95"/>
      <c r="N261" s="95"/>
      <c r="AR261" s="12"/>
      <c r="AS261" s="8"/>
      <c r="AT261" s="87"/>
      <c r="AU261" s="87"/>
      <c r="AV261" s="141"/>
      <c r="AW261" s="177"/>
      <c r="AX261" s="87"/>
      <c r="AY261" s="142"/>
      <c r="AZ261" s="142"/>
      <c r="BA261" s="142"/>
      <c r="BB261" s="141"/>
      <c r="BC261" s="141"/>
      <c r="BD261" s="142"/>
      <c r="BE261" s="141"/>
      <c r="BF261" s="141"/>
      <c r="BG261" s="87"/>
      <c r="BH261" s="87"/>
      <c r="BI261" s="179"/>
    </row>
    <row r="262" customFormat="false" ht="12.75" hidden="false" customHeight="false" outlineLevel="0" collapsed="false">
      <c r="A262" s="112"/>
      <c r="H262" s="113"/>
      <c r="I262" s="113"/>
      <c r="L262" s="95"/>
      <c r="N262" s="95"/>
      <c r="AR262" s="12"/>
      <c r="AS262" s="8"/>
      <c r="AT262" s="87"/>
      <c r="AU262" s="87"/>
      <c r="AV262" s="141"/>
      <c r="AW262" s="177"/>
      <c r="AX262" s="87"/>
      <c r="AY262" s="142"/>
      <c r="AZ262" s="142"/>
      <c r="BA262" s="142"/>
      <c r="BB262" s="141"/>
      <c r="BC262" s="141"/>
      <c r="BD262" s="142"/>
      <c r="BE262" s="141"/>
      <c r="BF262" s="141"/>
      <c r="BG262" s="87"/>
      <c r="BH262" s="87"/>
      <c r="BI262" s="179"/>
    </row>
    <row r="263" customFormat="false" ht="12.75" hidden="false" customHeight="false" outlineLevel="0" collapsed="false">
      <c r="A263" s="112"/>
      <c r="H263" s="113"/>
      <c r="I263" s="113"/>
      <c r="L263" s="95"/>
      <c r="N263" s="95"/>
      <c r="AR263" s="12"/>
      <c r="AS263" s="8"/>
      <c r="AT263" s="87"/>
      <c r="AU263" s="87"/>
      <c r="AV263" s="141"/>
      <c r="AW263" s="177"/>
      <c r="AX263" s="87"/>
      <c r="AY263" s="142"/>
      <c r="AZ263" s="142"/>
      <c r="BA263" s="142"/>
      <c r="BB263" s="141"/>
      <c r="BC263" s="141"/>
      <c r="BD263" s="142"/>
      <c r="BE263" s="141"/>
      <c r="BF263" s="141"/>
      <c r="BG263" s="87"/>
      <c r="BH263" s="87"/>
      <c r="BI263" s="179"/>
    </row>
    <row r="264" customFormat="false" ht="12.75" hidden="false" customHeight="false" outlineLevel="0" collapsed="false">
      <c r="A264" s="112"/>
      <c r="H264" s="113"/>
      <c r="I264" s="113"/>
      <c r="L264" s="95"/>
      <c r="N264" s="95"/>
      <c r="AR264" s="12"/>
      <c r="AS264" s="8"/>
      <c r="AT264" s="87"/>
      <c r="AU264" s="87"/>
      <c r="AV264" s="141"/>
      <c r="AW264" s="177"/>
      <c r="AX264" s="87"/>
      <c r="AY264" s="142"/>
      <c r="AZ264" s="142"/>
      <c r="BA264" s="142"/>
      <c r="BB264" s="141"/>
      <c r="BC264" s="141"/>
      <c r="BD264" s="142"/>
      <c r="BE264" s="141"/>
      <c r="BF264" s="141"/>
      <c r="BG264" s="87"/>
      <c r="BH264" s="87"/>
      <c r="BI264" s="179"/>
    </row>
    <row r="265" customFormat="false" ht="12.75" hidden="false" customHeight="false" outlineLevel="0" collapsed="false">
      <c r="A265" s="112"/>
      <c r="H265" s="113"/>
      <c r="I265" s="113"/>
      <c r="L265" s="95"/>
      <c r="N265" s="95"/>
      <c r="AR265" s="12"/>
      <c r="AS265" s="8"/>
      <c r="AT265" s="87"/>
      <c r="AU265" s="87"/>
      <c r="AV265" s="141"/>
      <c r="AW265" s="177"/>
      <c r="AX265" s="87"/>
      <c r="AY265" s="142"/>
      <c r="AZ265" s="142"/>
      <c r="BA265" s="142"/>
      <c r="BB265" s="141"/>
      <c r="BC265" s="141"/>
      <c r="BD265" s="142"/>
      <c r="BE265" s="141"/>
      <c r="BF265" s="141"/>
      <c r="BG265" s="87"/>
      <c r="BH265" s="87"/>
      <c r="BI265" s="179"/>
    </row>
    <row r="266" customFormat="false" ht="12.75" hidden="false" customHeight="false" outlineLevel="0" collapsed="false">
      <c r="A266" s="112"/>
      <c r="H266" s="113"/>
      <c r="I266" s="113"/>
      <c r="L266" s="95"/>
      <c r="N266" s="95"/>
      <c r="AR266" s="12"/>
      <c r="AS266" s="8"/>
      <c r="AT266" s="87"/>
      <c r="AU266" s="87"/>
      <c r="AV266" s="141"/>
      <c r="AW266" s="177"/>
      <c r="AX266" s="87"/>
      <c r="AY266" s="142"/>
      <c r="AZ266" s="142"/>
      <c r="BA266" s="142"/>
      <c r="BB266" s="141"/>
      <c r="BC266" s="141"/>
      <c r="BD266" s="142"/>
      <c r="BE266" s="141"/>
      <c r="BF266" s="141"/>
      <c r="BG266" s="87"/>
      <c r="BH266" s="87"/>
      <c r="BI266" s="179"/>
    </row>
    <row r="267" customFormat="false" ht="12.75" hidden="false" customHeight="false" outlineLevel="0" collapsed="false">
      <c r="A267" s="112"/>
      <c r="H267" s="113"/>
      <c r="I267" s="113"/>
      <c r="L267" s="95"/>
      <c r="N267" s="95"/>
      <c r="AR267" s="12"/>
      <c r="AS267" s="8"/>
      <c r="AT267" s="87"/>
      <c r="AU267" s="87"/>
      <c r="AV267" s="141"/>
      <c r="AW267" s="177"/>
      <c r="AX267" s="87"/>
      <c r="AY267" s="142"/>
      <c r="AZ267" s="142"/>
      <c r="BA267" s="142"/>
      <c r="BB267" s="141"/>
      <c r="BC267" s="141"/>
      <c r="BD267" s="142"/>
      <c r="BE267" s="141"/>
      <c r="BF267" s="141"/>
      <c r="BG267" s="87"/>
      <c r="BH267" s="87"/>
      <c r="BI267" s="179"/>
    </row>
    <row r="268" customFormat="false" ht="12.75" hidden="false" customHeight="false" outlineLevel="0" collapsed="false">
      <c r="A268" s="112"/>
      <c r="H268" s="113"/>
      <c r="I268" s="113"/>
      <c r="L268" s="95"/>
      <c r="N268" s="95"/>
      <c r="AR268" s="12"/>
      <c r="AS268" s="8"/>
      <c r="AT268" s="87"/>
      <c r="AU268" s="87"/>
      <c r="AV268" s="141"/>
      <c r="AW268" s="177"/>
      <c r="AX268" s="87"/>
      <c r="AY268" s="142"/>
      <c r="AZ268" s="142"/>
      <c r="BA268" s="142"/>
      <c r="BB268" s="141"/>
      <c r="BC268" s="141"/>
      <c r="BD268" s="142"/>
      <c r="BE268" s="141"/>
      <c r="BF268" s="141"/>
      <c r="BG268" s="87"/>
      <c r="BH268" s="87"/>
      <c r="BI268" s="179"/>
    </row>
    <row r="269" customFormat="false" ht="12.75" hidden="false" customHeight="false" outlineLevel="0" collapsed="false">
      <c r="A269" s="112"/>
      <c r="H269" s="113"/>
      <c r="I269" s="113"/>
      <c r="L269" s="95"/>
      <c r="N269" s="95"/>
      <c r="AR269" s="12"/>
      <c r="AS269" s="8"/>
      <c r="AT269" s="87"/>
      <c r="AU269" s="87"/>
      <c r="AV269" s="141"/>
      <c r="AW269" s="177"/>
      <c r="AX269" s="87"/>
      <c r="AY269" s="142"/>
      <c r="AZ269" s="142"/>
      <c r="BA269" s="142"/>
      <c r="BB269" s="141"/>
      <c r="BC269" s="141"/>
      <c r="BD269" s="142"/>
      <c r="BE269" s="141"/>
      <c r="BF269" s="141"/>
      <c r="BG269" s="87"/>
      <c r="BH269" s="87"/>
      <c r="BI269" s="179"/>
    </row>
    <row r="270" customFormat="false" ht="12.75" hidden="false" customHeight="false" outlineLevel="0" collapsed="false">
      <c r="A270" s="112"/>
      <c r="H270" s="113"/>
      <c r="I270" s="113"/>
      <c r="L270" s="95"/>
      <c r="N270" s="95"/>
      <c r="AR270" s="12"/>
      <c r="AS270" s="8"/>
      <c r="AT270" s="87"/>
      <c r="AU270" s="87"/>
      <c r="AV270" s="141"/>
      <c r="AW270" s="177"/>
      <c r="AX270" s="87"/>
      <c r="AY270" s="142"/>
      <c r="AZ270" s="142"/>
      <c r="BA270" s="142"/>
      <c r="BB270" s="141"/>
      <c r="BC270" s="141"/>
      <c r="BD270" s="142"/>
      <c r="BE270" s="141"/>
      <c r="BF270" s="141"/>
      <c r="BG270" s="87"/>
      <c r="BH270" s="87"/>
      <c r="BI270" s="179"/>
    </row>
    <row r="271" customFormat="false" ht="12.75" hidden="false" customHeight="false" outlineLevel="0" collapsed="false">
      <c r="A271" s="112"/>
      <c r="H271" s="113"/>
      <c r="I271" s="113"/>
      <c r="L271" s="95"/>
      <c r="N271" s="95"/>
      <c r="AR271" s="12"/>
      <c r="AS271" s="8"/>
      <c r="AT271" s="87"/>
      <c r="AU271" s="87"/>
      <c r="AV271" s="141"/>
      <c r="AW271" s="177"/>
      <c r="AX271" s="87"/>
      <c r="AY271" s="142"/>
      <c r="AZ271" s="142"/>
      <c r="BA271" s="142"/>
      <c r="BB271" s="141"/>
      <c r="BC271" s="141"/>
      <c r="BD271" s="142"/>
      <c r="BE271" s="141"/>
      <c r="BF271" s="141"/>
      <c r="BG271" s="87"/>
      <c r="BH271" s="87"/>
      <c r="BI271" s="179"/>
    </row>
    <row r="272" customFormat="false" ht="12.75" hidden="false" customHeight="false" outlineLevel="0" collapsed="false">
      <c r="A272" s="112"/>
      <c r="H272" s="113"/>
      <c r="I272" s="113"/>
      <c r="L272" s="95"/>
      <c r="N272" s="95"/>
      <c r="AR272" s="12"/>
      <c r="AS272" s="8"/>
      <c r="AT272" s="87"/>
      <c r="AU272" s="87"/>
      <c r="AV272" s="141"/>
      <c r="AW272" s="177"/>
      <c r="AX272" s="87"/>
      <c r="AY272" s="142"/>
      <c r="AZ272" s="142"/>
      <c r="BA272" s="142"/>
      <c r="BB272" s="141"/>
      <c r="BC272" s="141"/>
      <c r="BD272" s="142"/>
      <c r="BE272" s="141"/>
      <c r="BF272" s="141"/>
      <c r="BG272" s="87"/>
      <c r="BH272" s="87"/>
      <c r="BI272" s="179"/>
    </row>
    <row r="273" customFormat="false" ht="12.75" hidden="false" customHeight="false" outlineLevel="0" collapsed="false">
      <c r="A273" s="112"/>
      <c r="H273" s="113"/>
      <c r="I273" s="113"/>
      <c r="L273" s="95"/>
      <c r="N273" s="95"/>
      <c r="AR273" s="12"/>
      <c r="AS273" s="8"/>
      <c r="AT273" s="87"/>
      <c r="AU273" s="87"/>
      <c r="AV273" s="141"/>
      <c r="AW273" s="177"/>
      <c r="AX273" s="87"/>
      <c r="AY273" s="142"/>
      <c r="AZ273" s="142"/>
      <c r="BA273" s="142"/>
      <c r="BB273" s="141"/>
      <c r="BC273" s="141"/>
      <c r="BD273" s="142"/>
      <c r="BE273" s="141"/>
      <c r="BF273" s="141"/>
      <c r="BG273" s="87"/>
      <c r="BH273" s="87"/>
      <c r="BI273" s="179"/>
    </row>
    <row r="274" customFormat="false" ht="12.75" hidden="false" customHeight="false" outlineLevel="0" collapsed="false">
      <c r="A274" s="112"/>
      <c r="H274" s="113"/>
      <c r="I274" s="113"/>
      <c r="L274" s="95"/>
      <c r="N274" s="95"/>
      <c r="AR274" s="12"/>
      <c r="AS274" s="8"/>
      <c r="AT274" s="87"/>
      <c r="AU274" s="87"/>
      <c r="AV274" s="141"/>
      <c r="AW274" s="177"/>
      <c r="AX274" s="87"/>
      <c r="AY274" s="142"/>
      <c r="AZ274" s="142"/>
      <c r="BA274" s="142"/>
      <c r="BB274" s="141"/>
      <c r="BC274" s="141"/>
      <c r="BD274" s="142"/>
      <c r="BE274" s="141"/>
      <c r="BF274" s="141"/>
      <c r="BG274" s="87"/>
      <c r="BH274" s="87"/>
      <c r="BI274" s="179"/>
    </row>
    <row r="275" customFormat="false" ht="12.75" hidden="false" customHeight="false" outlineLevel="0" collapsed="false">
      <c r="A275" s="112"/>
      <c r="H275" s="113"/>
      <c r="I275" s="113"/>
      <c r="L275" s="95"/>
      <c r="N275" s="95"/>
      <c r="AR275" s="12"/>
      <c r="AS275" s="8"/>
      <c r="AT275" s="87"/>
      <c r="AU275" s="87"/>
      <c r="AV275" s="141"/>
      <c r="AW275" s="177"/>
      <c r="AX275" s="87"/>
      <c r="AY275" s="142"/>
      <c r="AZ275" s="142"/>
      <c r="BA275" s="142"/>
      <c r="BB275" s="141"/>
      <c r="BC275" s="141"/>
      <c r="BD275" s="142"/>
      <c r="BE275" s="141"/>
      <c r="BF275" s="141"/>
      <c r="BG275" s="87"/>
      <c r="BH275" s="87"/>
      <c r="BI275" s="179"/>
    </row>
    <row r="276" customFormat="false" ht="12.75" hidden="false" customHeight="false" outlineLevel="0" collapsed="false">
      <c r="A276" s="112"/>
      <c r="H276" s="113"/>
      <c r="I276" s="113"/>
      <c r="L276" s="95"/>
      <c r="N276" s="95"/>
      <c r="AR276" s="12"/>
      <c r="AS276" s="8"/>
      <c r="AT276" s="87"/>
      <c r="AU276" s="87"/>
      <c r="AV276" s="141"/>
      <c r="AW276" s="177"/>
      <c r="AX276" s="87"/>
      <c r="AY276" s="142"/>
      <c r="AZ276" s="142"/>
      <c r="BA276" s="142"/>
      <c r="BB276" s="141"/>
      <c r="BC276" s="141"/>
      <c r="BD276" s="142"/>
      <c r="BE276" s="141"/>
      <c r="BF276" s="141"/>
      <c r="BG276" s="87"/>
      <c r="BH276" s="87"/>
      <c r="BI276" s="179"/>
    </row>
    <row r="277" customFormat="false" ht="12.75" hidden="false" customHeight="false" outlineLevel="0" collapsed="false">
      <c r="A277" s="112"/>
      <c r="H277" s="113"/>
      <c r="I277" s="113"/>
      <c r="L277" s="95"/>
      <c r="N277" s="95"/>
      <c r="AR277" s="12"/>
      <c r="AS277" s="8"/>
      <c r="AT277" s="87"/>
      <c r="AU277" s="87"/>
      <c r="AV277" s="141"/>
      <c r="AW277" s="177"/>
      <c r="AX277" s="87"/>
      <c r="AY277" s="142"/>
      <c r="AZ277" s="142"/>
      <c r="BA277" s="142"/>
      <c r="BB277" s="141"/>
      <c r="BC277" s="141"/>
      <c r="BD277" s="142"/>
      <c r="BE277" s="141"/>
      <c r="BF277" s="141"/>
      <c r="BG277" s="87"/>
      <c r="BH277" s="87"/>
      <c r="BI277" s="179"/>
    </row>
    <row r="278" customFormat="false" ht="12.75" hidden="false" customHeight="false" outlineLevel="0" collapsed="false">
      <c r="A278" s="112"/>
      <c r="H278" s="113"/>
      <c r="I278" s="113"/>
      <c r="L278" s="95"/>
      <c r="N278" s="95"/>
      <c r="AR278" s="12"/>
      <c r="AS278" s="8"/>
      <c r="AT278" s="87"/>
      <c r="AU278" s="87"/>
      <c r="AV278" s="141"/>
      <c r="AW278" s="177"/>
      <c r="AX278" s="87"/>
      <c r="AY278" s="142"/>
      <c r="AZ278" s="142"/>
      <c r="BA278" s="142"/>
      <c r="BB278" s="141"/>
      <c r="BC278" s="141"/>
      <c r="BD278" s="142"/>
      <c r="BE278" s="141"/>
      <c r="BF278" s="141"/>
      <c r="BG278" s="87"/>
      <c r="BH278" s="87"/>
      <c r="BI278" s="179"/>
    </row>
    <row r="279" customFormat="false" ht="12.75" hidden="false" customHeight="false" outlineLevel="0" collapsed="false">
      <c r="A279" s="112"/>
      <c r="H279" s="113"/>
      <c r="I279" s="113"/>
      <c r="L279" s="95"/>
      <c r="N279" s="95"/>
      <c r="AR279" s="12"/>
      <c r="AS279" s="8"/>
      <c r="AT279" s="87"/>
      <c r="AU279" s="87"/>
      <c r="AV279" s="141"/>
      <c r="AW279" s="177"/>
      <c r="AX279" s="87"/>
      <c r="AY279" s="142"/>
      <c r="AZ279" s="142"/>
      <c r="BA279" s="142"/>
      <c r="BB279" s="141"/>
      <c r="BC279" s="141"/>
      <c r="BD279" s="142"/>
      <c r="BE279" s="141"/>
      <c r="BF279" s="141"/>
      <c r="BG279" s="87"/>
      <c r="BH279" s="87"/>
      <c r="BI279" s="179"/>
    </row>
    <row r="280" customFormat="false" ht="12.75" hidden="false" customHeight="false" outlineLevel="0" collapsed="false">
      <c r="A280" s="112"/>
      <c r="H280" s="113"/>
      <c r="I280" s="113"/>
      <c r="L280" s="95"/>
      <c r="N280" s="95"/>
      <c r="AR280" s="12"/>
      <c r="AS280" s="8"/>
      <c r="AT280" s="87"/>
      <c r="AU280" s="87"/>
      <c r="AV280" s="141"/>
      <c r="AW280" s="177"/>
      <c r="AX280" s="87"/>
      <c r="AY280" s="142"/>
      <c r="AZ280" s="142"/>
      <c r="BA280" s="142"/>
      <c r="BB280" s="141"/>
      <c r="BC280" s="141"/>
      <c r="BD280" s="142"/>
      <c r="BE280" s="141"/>
      <c r="BF280" s="141"/>
      <c r="BG280" s="87"/>
      <c r="BH280" s="87"/>
      <c r="BI280" s="179"/>
    </row>
    <row r="281" customFormat="false" ht="12.75" hidden="false" customHeight="false" outlineLevel="0" collapsed="false">
      <c r="A281" s="112"/>
      <c r="H281" s="113"/>
      <c r="I281" s="113"/>
      <c r="L281" s="95"/>
      <c r="N281" s="95"/>
      <c r="AR281" s="12"/>
      <c r="AS281" s="8"/>
      <c r="AT281" s="87"/>
      <c r="AU281" s="87"/>
      <c r="AV281" s="141"/>
      <c r="AW281" s="177"/>
      <c r="AX281" s="87"/>
      <c r="AY281" s="142"/>
      <c r="AZ281" s="142"/>
      <c r="BA281" s="142"/>
      <c r="BB281" s="141"/>
      <c r="BC281" s="141"/>
      <c r="BD281" s="142"/>
      <c r="BE281" s="141"/>
      <c r="BF281" s="141"/>
      <c r="BG281" s="87"/>
      <c r="BH281" s="87"/>
      <c r="BI281" s="179"/>
    </row>
    <row r="282" customFormat="false" ht="12.75" hidden="false" customHeight="false" outlineLevel="0" collapsed="false">
      <c r="A282" s="112"/>
      <c r="H282" s="113"/>
      <c r="I282" s="113"/>
      <c r="L282" s="95"/>
      <c r="N282" s="95"/>
      <c r="AR282" s="12"/>
      <c r="AS282" s="8"/>
      <c r="AT282" s="87"/>
      <c r="AU282" s="87"/>
      <c r="AV282" s="141"/>
      <c r="AW282" s="177"/>
      <c r="AX282" s="87"/>
      <c r="AY282" s="142"/>
      <c r="AZ282" s="142"/>
      <c r="BA282" s="142"/>
      <c r="BB282" s="141"/>
      <c r="BC282" s="141"/>
      <c r="BD282" s="142"/>
      <c r="BE282" s="141"/>
      <c r="BF282" s="141"/>
      <c r="BG282" s="87"/>
      <c r="BH282" s="87"/>
      <c r="BI282" s="179"/>
    </row>
    <row r="283" customFormat="false" ht="12.75" hidden="false" customHeight="false" outlineLevel="0" collapsed="false">
      <c r="A283" s="112"/>
      <c r="H283" s="113"/>
      <c r="I283" s="113"/>
      <c r="L283" s="95"/>
      <c r="N283" s="95"/>
      <c r="AR283" s="12"/>
      <c r="AS283" s="8"/>
      <c r="AT283" s="87"/>
      <c r="AU283" s="87"/>
      <c r="AV283" s="141"/>
      <c r="AW283" s="177"/>
      <c r="AX283" s="87"/>
      <c r="AY283" s="142"/>
      <c r="AZ283" s="142"/>
      <c r="BA283" s="142"/>
      <c r="BB283" s="141"/>
      <c r="BC283" s="141"/>
      <c r="BD283" s="142"/>
      <c r="BE283" s="141"/>
      <c r="BF283" s="141"/>
      <c r="BG283" s="87"/>
      <c r="BH283" s="87"/>
      <c r="BI283" s="179"/>
    </row>
    <row r="284" customFormat="false" ht="12.75" hidden="false" customHeight="false" outlineLevel="0" collapsed="false">
      <c r="A284" s="112"/>
      <c r="H284" s="113"/>
      <c r="I284" s="113"/>
      <c r="L284" s="95"/>
      <c r="N284" s="95"/>
      <c r="AR284" s="12"/>
      <c r="AS284" s="8"/>
      <c r="AT284" s="87"/>
      <c r="AU284" s="87"/>
      <c r="AV284" s="141"/>
      <c r="AW284" s="177"/>
      <c r="AX284" s="87"/>
      <c r="AY284" s="142"/>
      <c r="AZ284" s="142"/>
      <c r="BA284" s="142"/>
      <c r="BB284" s="141"/>
      <c r="BC284" s="141"/>
      <c r="BD284" s="142"/>
      <c r="BE284" s="141"/>
      <c r="BF284" s="141"/>
      <c r="BG284" s="87"/>
      <c r="BH284" s="87"/>
      <c r="BI284" s="179"/>
    </row>
    <row r="285" customFormat="false" ht="12.75" hidden="false" customHeight="false" outlineLevel="0" collapsed="false">
      <c r="A285" s="112"/>
      <c r="H285" s="113"/>
      <c r="I285" s="113"/>
      <c r="L285" s="95"/>
      <c r="N285" s="95"/>
      <c r="AR285" s="12"/>
      <c r="AS285" s="8"/>
      <c r="AT285" s="87"/>
      <c r="AU285" s="87"/>
      <c r="AV285" s="141"/>
      <c r="AW285" s="177"/>
      <c r="AX285" s="87"/>
      <c r="AY285" s="142"/>
      <c r="AZ285" s="142"/>
      <c r="BA285" s="142"/>
      <c r="BB285" s="141"/>
      <c r="BC285" s="141"/>
      <c r="BD285" s="142"/>
      <c r="BE285" s="141"/>
      <c r="BF285" s="141"/>
      <c r="BG285" s="87"/>
      <c r="BH285" s="87"/>
      <c r="BI285" s="179"/>
    </row>
    <row r="286" customFormat="false" ht="12.75" hidden="false" customHeight="false" outlineLevel="0" collapsed="false">
      <c r="A286" s="112"/>
      <c r="H286" s="113"/>
      <c r="I286" s="113"/>
      <c r="L286" s="95"/>
      <c r="N286" s="95"/>
      <c r="AR286" s="12"/>
      <c r="AS286" s="8"/>
      <c r="AT286" s="87"/>
      <c r="AU286" s="87"/>
      <c r="AV286" s="141"/>
      <c r="AW286" s="177"/>
      <c r="AX286" s="87"/>
      <c r="AY286" s="142"/>
      <c r="AZ286" s="142"/>
      <c r="BA286" s="142"/>
      <c r="BB286" s="141"/>
      <c r="BC286" s="141"/>
      <c r="BD286" s="142"/>
      <c r="BE286" s="141"/>
      <c r="BF286" s="141"/>
      <c r="BG286" s="87"/>
      <c r="BH286" s="87"/>
      <c r="BI286" s="179"/>
    </row>
    <row r="287" customFormat="false" ht="12.75" hidden="false" customHeight="false" outlineLevel="0" collapsed="false">
      <c r="A287" s="112"/>
      <c r="H287" s="113"/>
      <c r="I287" s="113"/>
      <c r="L287" s="95"/>
      <c r="N287" s="95"/>
      <c r="AR287" s="12"/>
      <c r="AS287" s="8"/>
      <c r="AT287" s="87"/>
      <c r="AU287" s="87"/>
      <c r="AV287" s="141"/>
      <c r="AW287" s="177"/>
      <c r="AX287" s="87"/>
      <c r="AY287" s="142"/>
      <c r="AZ287" s="142"/>
      <c r="BA287" s="142"/>
      <c r="BB287" s="141"/>
      <c r="BC287" s="141"/>
      <c r="BD287" s="142"/>
      <c r="BE287" s="141"/>
      <c r="BF287" s="141"/>
      <c r="BG287" s="87"/>
      <c r="BH287" s="87"/>
      <c r="BI287" s="179"/>
    </row>
    <row r="288" customFormat="false" ht="12.75" hidden="false" customHeight="false" outlineLevel="0" collapsed="false">
      <c r="A288" s="112"/>
      <c r="H288" s="113"/>
      <c r="I288" s="113"/>
      <c r="L288" s="95"/>
      <c r="N288" s="95"/>
      <c r="AR288" s="12"/>
      <c r="AS288" s="8"/>
      <c r="AT288" s="87"/>
      <c r="AU288" s="87"/>
      <c r="AV288" s="141"/>
      <c r="AW288" s="177"/>
      <c r="AX288" s="87"/>
      <c r="AY288" s="142"/>
      <c r="AZ288" s="142"/>
      <c r="BA288" s="142"/>
      <c r="BB288" s="141"/>
      <c r="BC288" s="141"/>
      <c r="BD288" s="142"/>
      <c r="BE288" s="141"/>
      <c r="BF288" s="141"/>
      <c r="BG288" s="87"/>
      <c r="BH288" s="87"/>
      <c r="BI288" s="179"/>
    </row>
    <row r="289" customFormat="false" ht="12.75" hidden="false" customHeight="false" outlineLevel="0" collapsed="false">
      <c r="A289" s="112"/>
      <c r="H289" s="113"/>
      <c r="I289" s="113"/>
      <c r="L289" s="95"/>
      <c r="N289" s="95"/>
      <c r="AR289" s="12"/>
      <c r="AS289" s="8"/>
      <c r="AT289" s="87"/>
      <c r="AU289" s="87"/>
      <c r="AV289" s="141"/>
      <c r="AW289" s="177"/>
      <c r="AX289" s="87"/>
      <c r="AY289" s="142"/>
      <c r="AZ289" s="142"/>
      <c r="BA289" s="142"/>
      <c r="BB289" s="141"/>
      <c r="BC289" s="141"/>
      <c r="BD289" s="142"/>
      <c r="BE289" s="141"/>
      <c r="BF289" s="141"/>
      <c r="BG289" s="87"/>
      <c r="BH289" s="87"/>
      <c r="BI289" s="179"/>
    </row>
    <row r="290" customFormat="false" ht="12.75" hidden="false" customHeight="false" outlineLevel="0" collapsed="false">
      <c r="A290" s="112"/>
      <c r="H290" s="113"/>
      <c r="I290" s="113"/>
      <c r="L290" s="95"/>
      <c r="N290" s="95"/>
      <c r="AR290" s="12"/>
      <c r="AS290" s="8"/>
      <c r="AT290" s="87"/>
      <c r="AU290" s="87"/>
      <c r="AV290" s="141"/>
      <c r="AW290" s="177"/>
      <c r="AX290" s="87"/>
      <c r="AY290" s="142"/>
      <c r="AZ290" s="142"/>
      <c r="BA290" s="142"/>
      <c r="BB290" s="141"/>
      <c r="BC290" s="141"/>
      <c r="BD290" s="142"/>
      <c r="BE290" s="141"/>
      <c r="BF290" s="141"/>
      <c r="BG290" s="87"/>
      <c r="BH290" s="87"/>
      <c r="BI290" s="179"/>
    </row>
    <row r="291" customFormat="false" ht="12.75" hidden="false" customHeight="false" outlineLevel="0" collapsed="false">
      <c r="A291" s="112"/>
      <c r="H291" s="113"/>
      <c r="I291" s="113"/>
      <c r="L291" s="95"/>
      <c r="N291" s="95"/>
      <c r="AR291" s="12"/>
      <c r="AS291" s="8"/>
      <c r="AT291" s="87"/>
      <c r="AU291" s="87"/>
      <c r="AV291" s="141"/>
      <c r="AW291" s="177"/>
      <c r="AX291" s="87"/>
      <c r="AY291" s="142"/>
      <c r="AZ291" s="142"/>
      <c r="BA291" s="142"/>
      <c r="BB291" s="141"/>
      <c r="BC291" s="141"/>
      <c r="BD291" s="142"/>
      <c r="BE291" s="141"/>
      <c r="BF291" s="141"/>
      <c r="BG291" s="87"/>
      <c r="BH291" s="87"/>
      <c r="BI291" s="179"/>
    </row>
    <row r="292" customFormat="false" ht="12.75" hidden="false" customHeight="false" outlineLevel="0" collapsed="false">
      <c r="A292" s="112"/>
      <c r="H292" s="113"/>
      <c r="I292" s="113"/>
      <c r="L292" s="95"/>
      <c r="N292" s="95"/>
      <c r="AR292" s="12"/>
      <c r="AS292" s="8"/>
      <c r="AT292" s="87"/>
      <c r="AU292" s="87"/>
      <c r="AV292" s="141"/>
      <c r="AW292" s="177"/>
      <c r="AX292" s="87"/>
      <c r="AY292" s="142"/>
      <c r="AZ292" s="142"/>
      <c r="BA292" s="142"/>
      <c r="BB292" s="141"/>
      <c r="BC292" s="141"/>
      <c r="BD292" s="142"/>
      <c r="BE292" s="141"/>
      <c r="BF292" s="141"/>
      <c r="BG292" s="87"/>
      <c r="BH292" s="87"/>
      <c r="BI292" s="179"/>
    </row>
    <row r="293" customFormat="false" ht="12.75" hidden="false" customHeight="false" outlineLevel="0" collapsed="false">
      <c r="A293" s="112"/>
      <c r="H293" s="113"/>
      <c r="I293" s="113"/>
      <c r="L293" s="95"/>
      <c r="N293" s="95"/>
      <c r="AR293" s="12"/>
      <c r="AS293" s="8"/>
      <c r="AT293" s="87"/>
      <c r="AU293" s="87"/>
      <c r="AV293" s="141"/>
      <c r="AW293" s="177"/>
      <c r="AX293" s="87"/>
      <c r="AY293" s="142"/>
      <c r="AZ293" s="142"/>
      <c r="BA293" s="142"/>
      <c r="BB293" s="141"/>
      <c r="BC293" s="141"/>
      <c r="BD293" s="142"/>
      <c r="BE293" s="141"/>
      <c r="BF293" s="141"/>
      <c r="BG293" s="87"/>
      <c r="BH293" s="87"/>
      <c r="BI293" s="179"/>
    </row>
    <row r="294" customFormat="false" ht="12.75" hidden="false" customHeight="false" outlineLevel="0" collapsed="false">
      <c r="A294" s="112"/>
      <c r="H294" s="113"/>
      <c r="I294" s="113"/>
      <c r="L294" s="95"/>
      <c r="N294" s="95"/>
      <c r="AR294" s="12"/>
      <c r="AS294" s="8"/>
      <c r="AT294" s="87"/>
      <c r="AU294" s="87"/>
      <c r="AV294" s="141"/>
      <c r="AW294" s="177"/>
      <c r="AX294" s="87"/>
      <c r="AY294" s="142"/>
      <c r="AZ294" s="142"/>
      <c r="BA294" s="142"/>
      <c r="BB294" s="141"/>
      <c r="BC294" s="141"/>
      <c r="BD294" s="142"/>
      <c r="BE294" s="141"/>
      <c r="BF294" s="141"/>
      <c r="BG294" s="87"/>
      <c r="BH294" s="87"/>
      <c r="BI294" s="179"/>
    </row>
    <row r="295" customFormat="false" ht="12.75" hidden="false" customHeight="false" outlineLevel="0" collapsed="false">
      <c r="A295" s="112"/>
      <c r="H295" s="113"/>
      <c r="I295" s="113"/>
      <c r="L295" s="95"/>
      <c r="N295" s="95"/>
      <c r="AR295" s="12"/>
      <c r="AS295" s="8"/>
      <c r="AT295" s="87"/>
      <c r="AU295" s="87"/>
      <c r="AV295" s="141"/>
      <c r="AW295" s="177"/>
      <c r="AX295" s="87"/>
      <c r="AY295" s="142"/>
      <c r="AZ295" s="142"/>
      <c r="BA295" s="142"/>
      <c r="BB295" s="141"/>
      <c r="BC295" s="141"/>
      <c r="BD295" s="142"/>
      <c r="BE295" s="141"/>
      <c r="BF295" s="141"/>
      <c r="BG295" s="87"/>
      <c r="BH295" s="87"/>
      <c r="BI295" s="179"/>
    </row>
    <row r="296" customFormat="false" ht="12.75" hidden="false" customHeight="false" outlineLevel="0" collapsed="false">
      <c r="A296" s="112"/>
      <c r="H296" s="113"/>
      <c r="I296" s="113"/>
      <c r="L296" s="95"/>
      <c r="N296" s="95"/>
      <c r="AR296" s="12"/>
      <c r="AS296" s="8"/>
      <c r="AT296" s="87"/>
      <c r="AU296" s="87"/>
      <c r="AV296" s="141"/>
      <c r="AW296" s="177"/>
      <c r="AX296" s="87"/>
      <c r="AY296" s="142"/>
      <c r="AZ296" s="142"/>
      <c r="BA296" s="142"/>
      <c r="BB296" s="141"/>
      <c r="BC296" s="141"/>
      <c r="BD296" s="142"/>
      <c r="BE296" s="141"/>
      <c r="BF296" s="141"/>
      <c r="BG296" s="87"/>
      <c r="BH296" s="87"/>
      <c r="BI296" s="179"/>
    </row>
    <row r="297" customFormat="false" ht="12.75" hidden="false" customHeight="false" outlineLevel="0" collapsed="false">
      <c r="A297" s="112"/>
      <c r="H297" s="113"/>
      <c r="I297" s="113"/>
      <c r="L297" s="95"/>
      <c r="N297" s="95"/>
      <c r="AR297" s="12"/>
      <c r="AS297" s="8"/>
      <c r="AT297" s="87"/>
      <c r="AU297" s="87"/>
      <c r="AV297" s="141"/>
      <c r="AW297" s="177"/>
      <c r="AX297" s="87"/>
      <c r="AY297" s="142"/>
      <c r="AZ297" s="142"/>
      <c r="BA297" s="142"/>
      <c r="BB297" s="141"/>
      <c r="BC297" s="141"/>
      <c r="BD297" s="142"/>
      <c r="BE297" s="141"/>
      <c r="BF297" s="141"/>
      <c r="BG297" s="87"/>
      <c r="BH297" s="87"/>
      <c r="BI297" s="179"/>
    </row>
    <row r="298" customFormat="false" ht="12.75" hidden="false" customHeight="false" outlineLevel="0" collapsed="false">
      <c r="A298" s="112"/>
      <c r="H298" s="113"/>
      <c r="I298" s="113"/>
      <c r="L298" s="95"/>
      <c r="N298" s="95"/>
      <c r="AR298" s="12"/>
      <c r="AS298" s="8"/>
      <c r="AT298" s="87"/>
      <c r="AU298" s="87"/>
      <c r="AV298" s="141"/>
      <c r="AW298" s="177"/>
      <c r="AX298" s="87"/>
      <c r="AY298" s="142"/>
      <c r="AZ298" s="142"/>
      <c r="BA298" s="142"/>
      <c r="BB298" s="141"/>
      <c r="BC298" s="141"/>
      <c r="BD298" s="142"/>
      <c r="BE298" s="141"/>
      <c r="BF298" s="141"/>
      <c r="BG298" s="87"/>
      <c r="BH298" s="87"/>
      <c r="BI298" s="179"/>
    </row>
    <row r="299" customFormat="false" ht="12.75" hidden="false" customHeight="false" outlineLevel="0" collapsed="false">
      <c r="A299" s="112"/>
      <c r="H299" s="113"/>
      <c r="I299" s="113"/>
      <c r="L299" s="95"/>
      <c r="N299" s="95"/>
      <c r="AR299" s="12"/>
      <c r="AS299" s="8"/>
      <c r="AT299" s="87"/>
      <c r="AU299" s="87"/>
      <c r="AV299" s="141"/>
      <c r="AW299" s="177"/>
      <c r="AX299" s="87"/>
      <c r="AY299" s="142"/>
      <c r="AZ299" s="142"/>
      <c r="BA299" s="142"/>
      <c r="BB299" s="141"/>
      <c r="BC299" s="141"/>
      <c r="BD299" s="142"/>
      <c r="BE299" s="141"/>
      <c r="BF299" s="141"/>
      <c r="BG299" s="87"/>
      <c r="BH299" s="87"/>
      <c r="BI299" s="179"/>
    </row>
    <row r="300" customFormat="false" ht="12.75" hidden="false" customHeight="false" outlineLevel="0" collapsed="false">
      <c r="A300" s="112"/>
      <c r="H300" s="113"/>
      <c r="I300" s="113"/>
      <c r="L300" s="95"/>
      <c r="N300" s="95"/>
      <c r="AR300" s="12"/>
      <c r="AS300" s="8"/>
      <c r="AT300" s="87"/>
      <c r="AU300" s="87"/>
      <c r="AV300" s="141"/>
      <c r="AW300" s="177"/>
      <c r="AX300" s="87"/>
      <c r="AY300" s="142"/>
      <c r="AZ300" s="142"/>
      <c r="BA300" s="142"/>
      <c r="BB300" s="141"/>
      <c r="BC300" s="141"/>
      <c r="BD300" s="142"/>
      <c r="BE300" s="141"/>
      <c r="BF300" s="141"/>
      <c r="BG300" s="87"/>
      <c r="BH300" s="87"/>
      <c r="BI300" s="179"/>
    </row>
    <row r="301" customFormat="false" ht="12.75" hidden="false" customHeight="false" outlineLevel="0" collapsed="false">
      <c r="A301" s="112"/>
      <c r="H301" s="113"/>
      <c r="I301" s="113"/>
      <c r="L301" s="95"/>
      <c r="N301" s="95"/>
      <c r="AR301" s="12"/>
      <c r="AS301" s="8"/>
      <c r="AT301" s="87"/>
      <c r="AU301" s="87"/>
      <c r="AV301" s="141"/>
      <c r="AW301" s="177"/>
      <c r="AX301" s="87"/>
      <c r="AY301" s="142"/>
      <c r="AZ301" s="142"/>
      <c r="BA301" s="142"/>
      <c r="BB301" s="141"/>
      <c r="BC301" s="141"/>
      <c r="BD301" s="142"/>
      <c r="BE301" s="141"/>
      <c r="BF301" s="141"/>
      <c r="BG301" s="87"/>
      <c r="BH301" s="87"/>
      <c r="BI301" s="179"/>
    </row>
    <row r="302" customFormat="false" ht="12.75" hidden="false" customHeight="false" outlineLevel="0" collapsed="false">
      <c r="A302" s="112"/>
      <c r="H302" s="113"/>
      <c r="I302" s="113"/>
      <c r="L302" s="95"/>
      <c r="N302" s="95"/>
      <c r="AR302" s="12"/>
      <c r="AS302" s="8"/>
      <c r="AT302" s="87"/>
      <c r="AU302" s="87"/>
      <c r="AV302" s="141"/>
      <c r="AW302" s="177"/>
      <c r="AX302" s="87"/>
      <c r="AY302" s="142"/>
      <c r="AZ302" s="142"/>
      <c r="BA302" s="142"/>
      <c r="BB302" s="141"/>
      <c r="BC302" s="141"/>
      <c r="BD302" s="142"/>
      <c r="BE302" s="141"/>
      <c r="BF302" s="141"/>
      <c r="BG302" s="87"/>
      <c r="BH302" s="87"/>
      <c r="BI302" s="179"/>
    </row>
    <row r="303" customFormat="false" ht="12.75" hidden="false" customHeight="false" outlineLevel="0" collapsed="false">
      <c r="A303" s="112"/>
      <c r="H303" s="113"/>
      <c r="I303" s="113"/>
      <c r="L303" s="95"/>
      <c r="N303" s="95"/>
      <c r="AR303" s="12"/>
      <c r="AS303" s="8"/>
      <c r="AT303" s="87"/>
      <c r="AU303" s="87"/>
      <c r="AV303" s="141"/>
      <c r="AW303" s="177"/>
      <c r="AX303" s="87"/>
      <c r="AY303" s="142"/>
      <c r="AZ303" s="142"/>
      <c r="BA303" s="142"/>
      <c r="BB303" s="141"/>
      <c r="BC303" s="141"/>
      <c r="BD303" s="142"/>
      <c r="BE303" s="141"/>
      <c r="BF303" s="141"/>
      <c r="BG303" s="87"/>
      <c r="BH303" s="87"/>
      <c r="BI303" s="179"/>
    </row>
    <row r="304" customFormat="false" ht="12.75" hidden="false" customHeight="false" outlineLevel="0" collapsed="false">
      <c r="A304" s="112"/>
      <c r="H304" s="113"/>
      <c r="I304" s="113"/>
      <c r="L304" s="95"/>
      <c r="N304" s="95"/>
      <c r="AR304" s="12"/>
      <c r="AS304" s="8"/>
      <c r="AT304" s="87"/>
      <c r="AU304" s="87"/>
      <c r="AV304" s="141"/>
      <c r="AW304" s="177"/>
      <c r="AX304" s="87"/>
      <c r="AY304" s="142"/>
      <c r="AZ304" s="142"/>
      <c r="BA304" s="142"/>
      <c r="BB304" s="141"/>
      <c r="BC304" s="141"/>
      <c r="BD304" s="142"/>
      <c r="BE304" s="141"/>
      <c r="BF304" s="141"/>
      <c r="BG304" s="87"/>
      <c r="BH304" s="87"/>
      <c r="BI304" s="179"/>
    </row>
    <row r="305" customFormat="false" ht="12.75" hidden="false" customHeight="false" outlineLevel="0" collapsed="false">
      <c r="A305" s="112"/>
      <c r="H305" s="113"/>
      <c r="I305" s="113"/>
      <c r="L305" s="95"/>
      <c r="N305" s="95"/>
      <c r="AR305" s="12"/>
      <c r="AS305" s="8"/>
      <c r="AT305" s="87"/>
      <c r="AU305" s="87"/>
      <c r="AV305" s="141"/>
      <c r="AW305" s="177"/>
      <c r="AX305" s="87"/>
      <c r="AY305" s="142"/>
      <c r="AZ305" s="142"/>
      <c r="BA305" s="142"/>
      <c r="BB305" s="141"/>
      <c r="BC305" s="141"/>
      <c r="BD305" s="142"/>
      <c r="BE305" s="141"/>
      <c r="BF305" s="141"/>
      <c r="BG305" s="87"/>
      <c r="BH305" s="87"/>
      <c r="BI305" s="179"/>
    </row>
    <row r="306" customFormat="false" ht="12.75" hidden="false" customHeight="false" outlineLevel="0" collapsed="false">
      <c r="A306" s="112"/>
      <c r="H306" s="113"/>
      <c r="I306" s="113"/>
      <c r="L306" s="95"/>
      <c r="N306" s="95"/>
      <c r="AR306" s="12"/>
      <c r="AS306" s="8"/>
      <c r="AT306" s="87"/>
      <c r="AU306" s="87"/>
      <c r="AV306" s="141"/>
      <c r="AW306" s="177"/>
      <c r="AX306" s="87"/>
      <c r="AY306" s="142"/>
      <c r="AZ306" s="142"/>
      <c r="BA306" s="142"/>
      <c r="BB306" s="141"/>
      <c r="BC306" s="141"/>
      <c r="BD306" s="142"/>
      <c r="BE306" s="141"/>
      <c r="BF306" s="141"/>
      <c r="BG306" s="87"/>
      <c r="BH306" s="87"/>
      <c r="BI306" s="179"/>
    </row>
    <row r="307" customFormat="false" ht="12.75" hidden="false" customHeight="false" outlineLevel="0" collapsed="false">
      <c r="A307" s="112"/>
      <c r="H307" s="113"/>
      <c r="I307" s="113"/>
      <c r="L307" s="95"/>
      <c r="N307" s="95"/>
      <c r="AR307" s="12"/>
      <c r="AS307" s="8"/>
      <c r="AT307" s="87"/>
      <c r="AU307" s="87"/>
      <c r="AV307" s="141"/>
      <c r="AW307" s="177"/>
      <c r="AX307" s="87"/>
      <c r="AY307" s="142"/>
      <c r="AZ307" s="142"/>
      <c r="BA307" s="142"/>
      <c r="BB307" s="141"/>
      <c r="BC307" s="141"/>
      <c r="BD307" s="142"/>
      <c r="BE307" s="141"/>
      <c r="BF307" s="141"/>
      <c r="BG307" s="87"/>
      <c r="BH307" s="87"/>
      <c r="BI307" s="179"/>
    </row>
    <row r="308" customFormat="false" ht="12.75" hidden="false" customHeight="false" outlineLevel="0" collapsed="false">
      <c r="A308" s="112"/>
      <c r="H308" s="113"/>
      <c r="I308" s="113"/>
      <c r="L308" s="95"/>
      <c r="N308" s="95"/>
      <c r="AR308" s="12"/>
      <c r="AS308" s="8"/>
      <c r="AT308" s="87"/>
      <c r="AU308" s="87"/>
      <c r="AV308" s="141"/>
      <c r="AW308" s="177"/>
      <c r="AX308" s="87"/>
      <c r="AY308" s="142"/>
      <c r="AZ308" s="142"/>
      <c r="BA308" s="142"/>
      <c r="BB308" s="141"/>
      <c r="BC308" s="141"/>
      <c r="BD308" s="142"/>
      <c r="BE308" s="141"/>
      <c r="BF308" s="141"/>
      <c r="BG308" s="87"/>
      <c r="BH308" s="87"/>
      <c r="BI308" s="179"/>
    </row>
    <row r="309" customFormat="false" ht="12.75" hidden="false" customHeight="false" outlineLevel="0" collapsed="false">
      <c r="A309" s="112"/>
      <c r="H309" s="113"/>
      <c r="I309" s="113"/>
      <c r="L309" s="95"/>
      <c r="N309" s="95"/>
      <c r="AR309" s="12"/>
      <c r="AS309" s="8"/>
      <c r="AT309" s="87"/>
      <c r="AU309" s="87"/>
      <c r="AV309" s="141"/>
      <c r="AW309" s="177"/>
      <c r="AX309" s="87"/>
      <c r="AY309" s="142"/>
      <c r="AZ309" s="142"/>
      <c r="BA309" s="142"/>
      <c r="BB309" s="141"/>
      <c r="BC309" s="141"/>
      <c r="BD309" s="142"/>
      <c r="BE309" s="141"/>
      <c r="BF309" s="141"/>
      <c r="BG309" s="87"/>
      <c r="BH309" s="87"/>
      <c r="BI309" s="179"/>
    </row>
    <row r="310" customFormat="false" ht="12.75" hidden="false" customHeight="false" outlineLevel="0" collapsed="false">
      <c r="A310" s="112"/>
      <c r="H310" s="113"/>
      <c r="I310" s="113"/>
      <c r="L310" s="95"/>
      <c r="N310" s="95"/>
      <c r="AR310" s="12"/>
      <c r="AS310" s="8"/>
      <c r="AT310" s="87"/>
      <c r="AU310" s="87"/>
      <c r="AV310" s="141"/>
      <c r="AW310" s="177"/>
      <c r="AX310" s="87"/>
      <c r="AY310" s="142"/>
      <c r="AZ310" s="142"/>
      <c r="BA310" s="142"/>
      <c r="BB310" s="141"/>
      <c r="BC310" s="141"/>
      <c r="BD310" s="142"/>
      <c r="BE310" s="141"/>
      <c r="BF310" s="141"/>
      <c r="BG310" s="87"/>
      <c r="BH310" s="87"/>
      <c r="BI310" s="179"/>
    </row>
    <row r="311" customFormat="false" ht="12.75" hidden="false" customHeight="false" outlineLevel="0" collapsed="false">
      <c r="A311" s="112"/>
      <c r="H311" s="113"/>
      <c r="I311" s="113"/>
      <c r="L311" s="95"/>
      <c r="N311" s="95"/>
      <c r="AR311" s="12"/>
      <c r="AS311" s="8"/>
      <c r="AT311" s="87"/>
      <c r="AU311" s="87"/>
      <c r="AV311" s="141"/>
      <c r="AW311" s="177"/>
      <c r="AX311" s="87"/>
      <c r="AY311" s="142"/>
      <c r="AZ311" s="142"/>
      <c r="BA311" s="142"/>
      <c r="BB311" s="141"/>
      <c r="BC311" s="141"/>
      <c r="BD311" s="142"/>
      <c r="BE311" s="141"/>
      <c r="BF311" s="141"/>
      <c r="BG311" s="87"/>
      <c r="BH311" s="87"/>
      <c r="BI311" s="179"/>
    </row>
    <row r="312" customFormat="false" ht="12.75" hidden="false" customHeight="false" outlineLevel="0" collapsed="false">
      <c r="A312" s="112"/>
      <c r="H312" s="113"/>
      <c r="I312" s="113"/>
      <c r="L312" s="95"/>
      <c r="N312" s="95"/>
      <c r="AR312" s="12"/>
      <c r="AS312" s="8"/>
      <c r="AT312" s="87"/>
      <c r="AU312" s="87"/>
      <c r="AV312" s="141"/>
      <c r="AW312" s="177"/>
      <c r="AX312" s="87"/>
      <c r="AY312" s="142"/>
      <c r="AZ312" s="142"/>
      <c r="BA312" s="142"/>
      <c r="BB312" s="141"/>
      <c r="BC312" s="141"/>
      <c r="BD312" s="142"/>
      <c r="BE312" s="141"/>
      <c r="BF312" s="141"/>
      <c r="BG312" s="87"/>
      <c r="BH312" s="87"/>
      <c r="BI312" s="179"/>
    </row>
    <row r="313" customFormat="false" ht="12.75" hidden="false" customHeight="false" outlineLevel="0" collapsed="false">
      <c r="A313" s="112"/>
      <c r="H313" s="113"/>
      <c r="I313" s="113"/>
      <c r="L313" s="95"/>
      <c r="N313" s="95"/>
      <c r="AR313" s="12"/>
      <c r="AS313" s="8"/>
      <c r="AT313" s="87"/>
      <c r="AU313" s="87"/>
      <c r="AV313" s="141"/>
      <c r="AW313" s="177"/>
      <c r="AX313" s="87"/>
      <c r="AY313" s="142"/>
      <c r="AZ313" s="142"/>
      <c r="BA313" s="142"/>
      <c r="BB313" s="141"/>
      <c r="BC313" s="141"/>
      <c r="BD313" s="142"/>
      <c r="BE313" s="141"/>
      <c r="BF313" s="141"/>
      <c r="BG313" s="87"/>
      <c r="BH313" s="87"/>
      <c r="BI313" s="179"/>
    </row>
    <row r="314" customFormat="false" ht="12.75" hidden="false" customHeight="false" outlineLevel="0" collapsed="false">
      <c r="A314" s="112"/>
      <c r="H314" s="113"/>
      <c r="I314" s="113"/>
      <c r="L314" s="95"/>
      <c r="N314" s="95"/>
      <c r="AR314" s="12"/>
      <c r="AS314" s="8"/>
      <c r="AT314" s="87"/>
      <c r="AU314" s="87"/>
      <c r="AV314" s="141"/>
      <c r="AW314" s="177"/>
      <c r="AX314" s="87"/>
      <c r="AY314" s="142"/>
      <c r="AZ314" s="142"/>
      <c r="BA314" s="142"/>
      <c r="BB314" s="141"/>
      <c r="BC314" s="141"/>
      <c r="BD314" s="142"/>
      <c r="BE314" s="141"/>
      <c r="BF314" s="141"/>
      <c r="BG314" s="87"/>
      <c r="BH314" s="87"/>
      <c r="BI314" s="179"/>
    </row>
    <row r="315" customFormat="false" ht="12.75" hidden="false" customHeight="false" outlineLevel="0" collapsed="false">
      <c r="A315" s="112"/>
      <c r="H315" s="113"/>
      <c r="I315" s="113"/>
      <c r="L315" s="95"/>
      <c r="N315" s="95"/>
      <c r="AR315" s="12"/>
      <c r="AS315" s="8"/>
      <c r="AT315" s="87"/>
      <c r="AU315" s="87"/>
      <c r="AV315" s="141"/>
      <c r="AW315" s="177"/>
      <c r="AX315" s="87"/>
      <c r="AY315" s="142"/>
      <c r="AZ315" s="142"/>
      <c r="BA315" s="142"/>
      <c r="BB315" s="141"/>
      <c r="BC315" s="141"/>
      <c r="BD315" s="142"/>
      <c r="BE315" s="141"/>
      <c r="BF315" s="141"/>
      <c r="BG315" s="87"/>
      <c r="BH315" s="87"/>
      <c r="BI315" s="179"/>
    </row>
    <row r="316" customFormat="false" ht="12.75" hidden="false" customHeight="false" outlineLevel="0" collapsed="false">
      <c r="A316" s="112"/>
      <c r="H316" s="113"/>
      <c r="I316" s="113"/>
      <c r="L316" s="95"/>
      <c r="N316" s="95"/>
      <c r="AR316" s="12"/>
      <c r="AS316" s="8"/>
      <c r="AT316" s="87"/>
      <c r="AU316" s="87"/>
      <c r="AV316" s="141"/>
      <c r="AW316" s="177"/>
      <c r="AX316" s="87"/>
      <c r="AY316" s="142"/>
      <c r="AZ316" s="142"/>
      <c r="BA316" s="142"/>
      <c r="BB316" s="141"/>
      <c r="BC316" s="141"/>
      <c r="BD316" s="142"/>
      <c r="BE316" s="141"/>
      <c r="BF316" s="141"/>
      <c r="BG316" s="87"/>
      <c r="BH316" s="87"/>
      <c r="BI316" s="179"/>
    </row>
    <row r="317" customFormat="false" ht="12.75" hidden="false" customHeight="false" outlineLevel="0" collapsed="false">
      <c r="A317" s="112"/>
      <c r="H317" s="113"/>
      <c r="I317" s="113"/>
      <c r="L317" s="95"/>
      <c r="N317" s="95"/>
      <c r="AR317" s="12"/>
      <c r="AS317" s="8"/>
      <c r="AT317" s="87"/>
      <c r="AU317" s="87"/>
      <c r="AV317" s="141"/>
      <c r="AW317" s="177"/>
      <c r="AX317" s="87"/>
      <c r="AY317" s="142"/>
      <c r="AZ317" s="142"/>
      <c r="BA317" s="142"/>
      <c r="BB317" s="141"/>
      <c r="BC317" s="141"/>
      <c r="BD317" s="142"/>
      <c r="BE317" s="141"/>
      <c r="BF317" s="141"/>
      <c r="BG317" s="87"/>
      <c r="BH317" s="87"/>
      <c r="BI317" s="179"/>
    </row>
    <row r="318" customFormat="false" ht="12.75" hidden="false" customHeight="false" outlineLevel="0" collapsed="false">
      <c r="A318" s="112"/>
      <c r="H318" s="113"/>
      <c r="I318" s="113"/>
      <c r="L318" s="95"/>
      <c r="N318" s="95"/>
      <c r="AR318" s="12"/>
      <c r="AS318" s="8"/>
      <c r="AT318" s="87"/>
      <c r="AU318" s="87"/>
      <c r="AV318" s="141"/>
      <c r="AW318" s="177"/>
      <c r="AX318" s="87"/>
      <c r="AY318" s="142"/>
      <c r="AZ318" s="142"/>
      <c r="BA318" s="142"/>
      <c r="BB318" s="141"/>
      <c r="BC318" s="141"/>
      <c r="BD318" s="142"/>
      <c r="BE318" s="141"/>
      <c r="BF318" s="141"/>
      <c r="BG318" s="87"/>
      <c r="BH318" s="87"/>
      <c r="BI318" s="179"/>
    </row>
    <row r="319" customFormat="false" ht="12.75" hidden="false" customHeight="false" outlineLevel="0" collapsed="false">
      <c r="A319" s="112"/>
      <c r="H319" s="113"/>
      <c r="I319" s="113"/>
      <c r="L319" s="95"/>
      <c r="N319" s="95"/>
      <c r="AR319" s="12"/>
      <c r="AS319" s="8"/>
      <c r="AT319" s="87"/>
      <c r="AU319" s="87"/>
      <c r="AV319" s="141"/>
      <c r="AW319" s="177"/>
      <c r="AX319" s="87"/>
      <c r="AY319" s="142"/>
      <c r="AZ319" s="142"/>
      <c r="BA319" s="142"/>
      <c r="BB319" s="141"/>
      <c r="BC319" s="141"/>
      <c r="BD319" s="142"/>
      <c r="BE319" s="141"/>
      <c r="BF319" s="141"/>
      <c r="BG319" s="87"/>
      <c r="BH319" s="87"/>
      <c r="BI319" s="179"/>
    </row>
    <row r="320" customFormat="false" ht="12.75" hidden="false" customHeight="false" outlineLevel="0" collapsed="false">
      <c r="A320" s="112"/>
      <c r="H320" s="113"/>
      <c r="I320" s="113"/>
      <c r="L320" s="95"/>
      <c r="N320" s="95"/>
      <c r="AR320" s="12"/>
      <c r="AS320" s="8"/>
      <c r="AT320" s="87"/>
      <c r="AU320" s="87"/>
      <c r="AV320" s="141"/>
      <c r="AW320" s="177"/>
      <c r="AX320" s="87"/>
      <c r="AY320" s="142"/>
      <c r="AZ320" s="142"/>
      <c r="BA320" s="142"/>
      <c r="BB320" s="141"/>
      <c r="BC320" s="141"/>
      <c r="BD320" s="142"/>
      <c r="BE320" s="141"/>
      <c r="BF320" s="141"/>
      <c r="BG320" s="87"/>
      <c r="BH320" s="87"/>
      <c r="BI320" s="179"/>
    </row>
    <row r="321" customFormat="false" ht="12.75" hidden="false" customHeight="false" outlineLevel="0" collapsed="false">
      <c r="A321" s="112"/>
      <c r="H321" s="113"/>
      <c r="I321" s="113"/>
      <c r="L321" s="95"/>
      <c r="N321" s="95"/>
      <c r="AR321" s="12"/>
      <c r="AS321" s="8"/>
      <c r="AT321" s="87"/>
      <c r="AU321" s="87"/>
      <c r="AV321" s="141"/>
      <c r="AW321" s="177"/>
      <c r="AX321" s="87"/>
      <c r="AY321" s="142"/>
      <c r="AZ321" s="142"/>
      <c r="BA321" s="142"/>
      <c r="BB321" s="141"/>
      <c r="BC321" s="141"/>
      <c r="BD321" s="142"/>
      <c r="BE321" s="141"/>
      <c r="BF321" s="141"/>
      <c r="BG321" s="87"/>
      <c r="BH321" s="87"/>
      <c r="BI321" s="179"/>
    </row>
    <row r="322" customFormat="false" ht="12.75" hidden="false" customHeight="false" outlineLevel="0" collapsed="false">
      <c r="A322" s="112"/>
      <c r="H322" s="113"/>
      <c r="I322" s="113"/>
      <c r="L322" s="95"/>
      <c r="N322" s="95"/>
      <c r="AR322" s="12"/>
      <c r="AS322" s="8"/>
      <c r="AT322" s="87"/>
      <c r="AU322" s="87"/>
      <c r="AV322" s="141"/>
      <c r="AW322" s="177"/>
      <c r="AX322" s="87"/>
      <c r="AY322" s="142"/>
      <c r="AZ322" s="142"/>
      <c r="BA322" s="142"/>
      <c r="BB322" s="141"/>
      <c r="BC322" s="141"/>
      <c r="BD322" s="142"/>
      <c r="BE322" s="141"/>
      <c r="BF322" s="141"/>
      <c r="BG322" s="87"/>
      <c r="BH322" s="87"/>
      <c r="BI322" s="179"/>
    </row>
    <row r="323" customFormat="false" ht="12.75" hidden="false" customHeight="false" outlineLevel="0" collapsed="false">
      <c r="A323" s="112"/>
      <c r="H323" s="113"/>
      <c r="I323" s="113"/>
      <c r="L323" s="95"/>
      <c r="N323" s="95"/>
      <c r="AR323" s="12"/>
      <c r="AS323" s="8"/>
      <c r="AT323" s="87"/>
      <c r="AU323" s="87"/>
      <c r="AV323" s="141"/>
      <c r="AW323" s="177"/>
      <c r="AX323" s="87"/>
      <c r="AY323" s="142"/>
      <c r="AZ323" s="142"/>
      <c r="BA323" s="142"/>
      <c r="BB323" s="141"/>
      <c r="BC323" s="141"/>
      <c r="BD323" s="142"/>
      <c r="BE323" s="141"/>
      <c r="BF323" s="141"/>
      <c r="BG323" s="87"/>
      <c r="BH323" s="87"/>
      <c r="BI323" s="179"/>
    </row>
    <row r="324" customFormat="false" ht="12.75" hidden="false" customHeight="false" outlineLevel="0" collapsed="false">
      <c r="A324" s="112"/>
      <c r="H324" s="113"/>
      <c r="I324" s="113"/>
      <c r="L324" s="95"/>
      <c r="N324" s="95"/>
      <c r="AR324" s="12"/>
      <c r="AS324" s="8"/>
      <c r="AT324" s="87"/>
      <c r="AU324" s="87"/>
      <c r="AV324" s="141"/>
      <c r="AW324" s="177"/>
      <c r="AX324" s="87"/>
      <c r="AY324" s="142"/>
      <c r="AZ324" s="142"/>
      <c r="BA324" s="142"/>
      <c r="BB324" s="141"/>
      <c r="BC324" s="141"/>
      <c r="BD324" s="142"/>
      <c r="BE324" s="141"/>
      <c r="BF324" s="141"/>
      <c r="BG324" s="87"/>
      <c r="BH324" s="87"/>
      <c r="BI324" s="179"/>
    </row>
    <row r="325" customFormat="false" ht="12.75" hidden="false" customHeight="false" outlineLevel="0" collapsed="false">
      <c r="A325" s="112"/>
      <c r="H325" s="113"/>
      <c r="I325" s="113"/>
      <c r="L325" s="95"/>
      <c r="N325" s="95"/>
      <c r="AR325" s="12"/>
      <c r="AS325" s="8"/>
      <c r="AT325" s="87"/>
      <c r="AU325" s="87"/>
      <c r="AV325" s="141"/>
      <c r="AW325" s="177"/>
      <c r="AX325" s="87"/>
      <c r="AY325" s="142"/>
      <c r="AZ325" s="142"/>
      <c r="BA325" s="142"/>
      <c r="BB325" s="141"/>
      <c r="BC325" s="141"/>
      <c r="BD325" s="142"/>
      <c r="BE325" s="141"/>
      <c r="BF325" s="141"/>
      <c r="BG325" s="87"/>
      <c r="BH325" s="87"/>
      <c r="BI325" s="179"/>
    </row>
    <row r="326" customFormat="false" ht="12.75" hidden="false" customHeight="false" outlineLevel="0" collapsed="false">
      <c r="A326" s="112"/>
      <c r="H326" s="113"/>
      <c r="I326" s="113"/>
      <c r="L326" s="95"/>
      <c r="N326" s="95"/>
      <c r="AR326" s="12"/>
      <c r="AS326" s="8"/>
      <c r="AT326" s="87"/>
      <c r="AU326" s="87"/>
      <c r="AV326" s="141"/>
      <c r="AW326" s="177"/>
      <c r="AX326" s="87"/>
      <c r="AY326" s="142"/>
      <c r="AZ326" s="142"/>
      <c r="BA326" s="142"/>
      <c r="BB326" s="141"/>
      <c r="BC326" s="141"/>
      <c r="BD326" s="142"/>
      <c r="BE326" s="141"/>
      <c r="BF326" s="141"/>
      <c r="BG326" s="87"/>
      <c r="BH326" s="87"/>
      <c r="BI326" s="179"/>
    </row>
    <row r="327" customFormat="false" ht="12.75" hidden="false" customHeight="false" outlineLevel="0" collapsed="false">
      <c r="A327" s="112"/>
      <c r="H327" s="113"/>
      <c r="I327" s="113"/>
      <c r="L327" s="95"/>
      <c r="N327" s="95"/>
      <c r="AR327" s="12"/>
      <c r="AS327" s="8"/>
      <c r="AT327" s="87"/>
      <c r="AU327" s="87"/>
      <c r="AV327" s="141"/>
      <c r="AW327" s="177"/>
      <c r="AX327" s="87"/>
      <c r="AY327" s="142"/>
      <c r="AZ327" s="142"/>
      <c r="BA327" s="142"/>
      <c r="BB327" s="141"/>
      <c r="BC327" s="141"/>
      <c r="BD327" s="142"/>
      <c r="BE327" s="141"/>
      <c r="BF327" s="141"/>
      <c r="BG327" s="87"/>
      <c r="BH327" s="87"/>
      <c r="BI327" s="179"/>
    </row>
    <row r="328" customFormat="false" ht="12.75" hidden="false" customHeight="false" outlineLevel="0" collapsed="false">
      <c r="A328" s="112"/>
      <c r="H328" s="113"/>
      <c r="I328" s="113"/>
      <c r="L328" s="95"/>
      <c r="N328" s="95"/>
      <c r="AR328" s="12"/>
      <c r="AS328" s="8"/>
      <c r="AT328" s="87"/>
      <c r="AU328" s="87"/>
      <c r="AV328" s="141"/>
      <c r="AW328" s="177"/>
      <c r="AX328" s="87"/>
      <c r="AY328" s="142"/>
      <c r="AZ328" s="142"/>
      <c r="BA328" s="142"/>
      <c r="BB328" s="141"/>
      <c r="BC328" s="141"/>
      <c r="BD328" s="142"/>
      <c r="BE328" s="141"/>
      <c r="BF328" s="141"/>
      <c r="BG328" s="87"/>
      <c r="BH328" s="87"/>
      <c r="BI328" s="179"/>
    </row>
    <row r="329" customFormat="false" ht="12.75" hidden="false" customHeight="false" outlineLevel="0" collapsed="false">
      <c r="A329" s="112"/>
      <c r="H329" s="113"/>
      <c r="I329" s="113"/>
      <c r="L329" s="95"/>
      <c r="N329" s="95"/>
      <c r="AR329" s="12"/>
      <c r="AS329" s="8"/>
      <c r="AT329" s="87"/>
      <c r="AU329" s="87"/>
      <c r="AV329" s="141"/>
      <c r="AW329" s="177"/>
      <c r="AX329" s="87"/>
      <c r="AY329" s="142"/>
      <c r="AZ329" s="142"/>
      <c r="BA329" s="142"/>
      <c r="BB329" s="141"/>
      <c r="BC329" s="141"/>
      <c r="BD329" s="142"/>
      <c r="BE329" s="141"/>
      <c r="BF329" s="141"/>
      <c r="BG329" s="87"/>
      <c r="BH329" s="87"/>
      <c r="BI329" s="179"/>
    </row>
    <row r="330" customFormat="false" ht="12.75" hidden="false" customHeight="false" outlineLevel="0" collapsed="false">
      <c r="A330" s="112"/>
      <c r="H330" s="113"/>
      <c r="I330" s="113"/>
      <c r="L330" s="95"/>
      <c r="N330" s="95"/>
      <c r="AR330" s="12"/>
      <c r="AS330" s="8"/>
      <c r="AT330" s="87"/>
      <c r="AU330" s="87"/>
      <c r="AV330" s="141"/>
      <c r="AW330" s="177"/>
      <c r="AX330" s="87"/>
      <c r="AY330" s="142"/>
      <c r="AZ330" s="142"/>
      <c r="BA330" s="142"/>
      <c r="BB330" s="141"/>
      <c r="BC330" s="141"/>
      <c r="BD330" s="142"/>
      <c r="BE330" s="141"/>
      <c r="BF330" s="141"/>
      <c r="BG330" s="87"/>
      <c r="BH330" s="87"/>
      <c r="BI330" s="179"/>
    </row>
    <row r="331" customFormat="false" ht="12.75" hidden="false" customHeight="false" outlineLevel="0" collapsed="false">
      <c r="A331" s="112"/>
      <c r="H331" s="113"/>
      <c r="I331" s="113"/>
      <c r="L331" s="95"/>
      <c r="N331" s="95"/>
      <c r="AR331" s="12"/>
      <c r="AS331" s="8"/>
      <c r="AT331" s="87"/>
      <c r="AU331" s="87"/>
      <c r="AV331" s="141"/>
      <c r="AW331" s="177"/>
      <c r="AX331" s="87"/>
      <c r="AY331" s="142"/>
      <c r="AZ331" s="142"/>
      <c r="BA331" s="142"/>
      <c r="BB331" s="141"/>
      <c r="BC331" s="141"/>
      <c r="BD331" s="142"/>
      <c r="BE331" s="141"/>
      <c r="BF331" s="141"/>
      <c r="BG331" s="87"/>
      <c r="BH331" s="87"/>
      <c r="BI331" s="179"/>
    </row>
    <row r="332" customFormat="false" ht="12.75" hidden="false" customHeight="false" outlineLevel="0" collapsed="false">
      <c r="A332" s="112"/>
      <c r="H332" s="113"/>
      <c r="I332" s="113"/>
      <c r="L332" s="95"/>
      <c r="N332" s="95"/>
      <c r="AR332" s="12"/>
      <c r="AS332" s="8"/>
      <c r="AT332" s="87"/>
      <c r="AU332" s="87"/>
      <c r="AV332" s="141"/>
      <c r="AW332" s="177"/>
      <c r="AX332" s="87"/>
      <c r="AY332" s="142"/>
      <c r="AZ332" s="142"/>
      <c r="BA332" s="142"/>
      <c r="BB332" s="141"/>
      <c r="BC332" s="141"/>
      <c r="BD332" s="142"/>
      <c r="BE332" s="141"/>
      <c r="BF332" s="141"/>
      <c r="BG332" s="87"/>
      <c r="BH332" s="87"/>
      <c r="BI332" s="179"/>
    </row>
    <row r="333" customFormat="false" ht="12.75" hidden="false" customHeight="false" outlineLevel="0" collapsed="false">
      <c r="A333" s="112"/>
      <c r="H333" s="113"/>
      <c r="I333" s="113"/>
      <c r="L333" s="95"/>
      <c r="N333" s="95"/>
      <c r="AR333" s="12"/>
      <c r="AS333" s="8"/>
      <c r="AT333" s="87"/>
      <c r="AU333" s="87"/>
      <c r="AV333" s="141"/>
      <c r="AW333" s="177"/>
      <c r="AX333" s="87"/>
      <c r="AY333" s="142"/>
      <c r="AZ333" s="142"/>
      <c r="BA333" s="142"/>
      <c r="BB333" s="141"/>
      <c r="BC333" s="141"/>
      <c r="BD333" s="142"/>
      <c r="BE333" s="141"/>
      <c r="BF333" s="141"/>
      <c r="BG333" s="87"/>
      <c r="BH333" s="87"/>
      <c r="BI333" s="179"/>
    </row>
    <row r="334" customFormat="false" ht="12.75" hidden="false" customHeight="false" outlineLevel="0" collapsed="false">
      <c r="A334" s="112"/>
      <c r="H334" s="113"/>
      <c r="I334" s="113"/>
      <c r="L334" s="95"/>
      <c r="N334" s="95"/>
      <c r="AR334" s="12"/>
      <c r="AS334" s="8"/>
      <c r="AT334" s="87"/>
      <c r="AU334" s="87"/>
      <c r="AV334" s="141"/>
      <c r="AW334" s="177"/>
      <c r="AX334" s="87"/>
      <c r="AY334" s="142"/>
      <c r="AZ334" s="142"/>
      <c r="BA334" s="142"/>
      <c r="BB334" s="141"/>
      <c r="BC334" s="141"/>
      <c r="BD334" s="142"/>
      <c r="BE334" s="141"/>
      <c r="BF334" s="141"/>
      <c r="BG334" s="87"/>
      <c r="BH334" s="87"/>
      <c r="BI334" s="179"/>
    </row>
    <row r="335" customFormat="false" ht="12.75" hidden="false" customHeight="false" outlineLevel="0" collapsed="false">
      <c r="A335" s="112"/>
      <c r="H335" s="113"/>
      <c r="I335" s="113"/>
      <c r="L335" s="95"/>
      <c r="N335" s="95"/>
      <c r="AR335" s="12"/>
      <c r="AS335" s="8"/>
      <c r="AT335" s="87"/>
      <c r="AU335" s="87"/>
      <c r="AV335" s="141"/>
      <c r="AW335" s="177"/>
      <c r="AX335" s="87"/>
      <c r="AY335" s="142"/>
      <c r="AZ335" s="142"/>
      <c r="BA335" s="142"/>
      <c r="BB335" s="141"/>
      <c r="BC335" s="141"/>
      <c r="BD335" s="142"/>
      <c r="BE335" s="141"/>
      <c r="BF335" s="141"/>
      <c r="BG335" s="87"/>
      <c r="BH335" s="87"/>
      <c r="BI335" s="179"/>
    </row>
    <row r="336" customFormat="false" ht="12.75" hidden="false" customHeight="false" outlineLevel="0" collapsed="false">
      <c r="A336" s="112"/>
      <c r="H336" s="113"/>
      <c r="I336" s="113"/>
      <c r="L336" s="95"/>
      <c r="N336" s="95"/>
      <c r="AR336" s="12"/>
      <c r="AS336" s="8"/>
      <c r="AT336" s="87"/>
      <c r="AU336" s="87"/>
      <c r="AV336" s="141"/>
      <c r="AW336" s="177"/>
      <c r="AX336" s="87"/>
      <c r="AY336" s="142"/>
      <c r="AZ336" s="142"/>
      <c r="BA336" s="142"/>
      <c r="BB336" s="141"/>
      <c r="BC336" s="141"/>
      <c r="BD336" s="142"/>
      <c r="BE336" s="141"/>
      <c r="BF336" s="141"/>
      <c r="BG336" s="87"/>
      <c r="BH336" s="87"/>
      <c r="BI336" s="179"/>
    </row>
    <row r="337" customFormat="false" ht="12.75" hidden="false" customHeight="false" outlineLevel="0" collapsed="false">
      <c r="A337" s="112"/>
      <c r="H337" s="113"/>
      <c r="I337" s="113"/>
      <c r="L337" s="95"/>
      <c r="N337" s="95"/>
      <c r="AR337" s="12"/>
      <c r="AS337" s="8"/>
      <c r="AT337" s="87"/>
      <c r="AU337" s="87"/>
      <c r="AV337" s="141"/>
      <c r="AW337" s="177"/>
      <c r="AX337" s="87"/>
      <c r="AY337" s="142"/>
      <c r="AZ337" s="142"/>
      <c r="BA337" s="142"/>
      <c r="BB337" s="141"/>
      <c r="BC337" s="141"/>
      <c r="BD337" s="142"/>
      <c r="BE337" s="141"/>
      <c r="BF337" s="141"/>
      <c r="BG337" s="87"/>
      <c r="BH337" s="87"/>
      <c r="BI337" s="179"/>
    </row>
    <row r="338" customFormat="false" ht="12.75" hidden="false" customHeight="false" outlineLevel="0" collapsed="false">
      <c r="A338" s="112"/>
      <c r="H338" s="113"/>
      <c r="I338" s="113"/>
      <c r="L338" s="95"/>
      <c r="N338" s="95"/>
      <c r="AR338" s="12"/>
      <c r="AS338" s="8"/>
      <c r="AT338" s="87"/>
      <c r="AU338" s="87"/>
      <c r="AV338" s="141"/>
      <c r="AW338" s="177"/>
      <c r="AX338" s="87"/>
      <c r="AY338" s="142"/>
      <c r="AZ338" s="142"/>
      <c r="BA338" s="142"/>
      <c r="BB338" s="141"/>
      <c r="BC338" s="141"/>
      <c r="BD338" s="142"/>
      <c r="BE338" s="141"/>
      <c r="BF338" s="141"/>
      <c r="BG338" s="87"/>
      <c r="BH338" s="87"/>
      <c r="BI338" s="179"/>
    </row>
    <row r="339" customFormat="false" ht="12.75" hidden="false" customHeight="false" outlineLevel="0" collapsed="false">
      <c r="A339" s="112"/>
      <c r="H339" s="113"/>
      <c r="I339" s="113"/>
      <c r="L339" s="95"/>
      <c r="N339" s="95"/>
      <c r="AR339" s="12"/>
      <c r="AS339" s="8"/>
      <c r="AT339" s="87"/>
      <c r="AU339" s="87"/>
      <c r="AV339" s="141"/>
      <c r="AW339" s="177"/>
      <c r="AX339" s="87"/>
      <c r="AY339" s="142"/>
      <c r="AZ339" s="142"/>
      <c r="BA339" s="142"/>
      <c r="BB339" s="141"/>
      <c r="BC339" s="141"/>
      <c r="BD339" s="142"/>
      <c r="BE339" s="141"/>
      <c r="BF339" s="141"/>
      <c r="BG339" s="87"/>
      <c r="BH339" s="87"/>
      <c r="BI339" s="179"/>
    </row>
    <row r="340" customFormat="false" ht="12.75" hidden="false" customHeight="false" outlineLevel="0" collapsed="false">
      <c r="A340" s="112"/>
      <c r="H340" s="113"/>
      <c r="I340" s="113"/>
      <c r="L340" s="95"/>
      <c r="N340" s="95"/>
      <c r="AR340" s="12"/>
      <c r="AS340" s="8"/>
      <c r="AT340" s="87"/>
      <c r="AU340" s="87"/>
      <c r="AV340" s="141"/>
      <c r="AW340" s="177"/>
      <c r="AX340" s="87"/>
      <c r="AY340" s="142"/>
      <c r="AZ340" s="142"/>
      <c r="BA340" s="142"/>
      <c r="BB340" s="141"/>
      <c r="BC340" s="141"/>
      <c r="BD340" s="142"/>
      <c r="BE340" s="141"/>
      <c r="BF340" s="141"/>
      <c r="BG340" s="87"/>
      <c r="BH340" s="87"/>
      <c r="BI340" s="179"/>
    </row>
    <row r="341" customFormat="false" ht="12.75" hidden="false" customHeight="false" outlineLevel="0" collapsed="false">
      <c r="A341" s="112"/>
      <c r="H341" s="113"/>
      <c r="I341" s="113"/>
      <c r="L341" s="95"/>
      <c r="N341" s="95"/>
      <c r="AR341" s="12"/>
      <c r="AS341" s="8"/>
      <c r="AT341" s="87"/>
      <c r="AU341" s="87"/>
      <c r="AV341" s="141"/>
      <c r="AW341" s="177"/>
      <c r="AX341" s="87"/>
      <c r="AY341" s="142"/>
      <c r="AZ341" s="142"/>
      <c r="BA341" s="142"/>
      <c r="BB341" s="141"/>
      <c r="BC341" s="141"/>
      <c r="BD341" s="142"/>
      <c r="BE341" s="141"/>
      <c r="BF341" s="141"/>
      <c r="BG341" s="87"/>
      <c r="BH341" s="87"/>
      <c r="BI341" s="179"/>
    </row>
    <row r="342" customFormat="false" ht="12.75" hidden="false" customHeight="false" outlineLevel="0" collapsed="false">
      <c r="A342" s="112"/>
      <c r="H342" s="113"/>
      <c r="I342" s="113"/>
      <c r="L342" s="95"/>
      <c r="N342" s="95"/>
      <c r="AR342" s="12"/>
      <c r="AS342" s="8"/>
      <c r="AT342" s="87"/>
      <c r="AU342" s="87"/>
      <c r="AV342" s="141"/>
      <c r="AW342" s="177"/>
      <c r="AX342" s="87"/>
      <c r="AY342" s="142"/>
      <c r="AZ342" s="142"/>
      <c r="BA342" s="142"/>
      <c r="BB342" s="141"/>
      <c r="BC342" s="141"/>
      <c r="BD342" s="142"/>
      <c r="BE342" s="141"/>
      <c r="BF342" s="141"/>
      <c r="BG342" s="87"/>
      <c r="BH342" s="87"/>
      <c r="BI342" s="179"/>
    </row>
    <row r="343" customFormat="false" ht="12.75" hidden="false" customHeight="false" outlineLevel="0" collapsed="false">
      <c r="A343" s="112"/>
      <c r="H343" s="113"/>
      <c r="I343" s="113"/>
      <c r="L343" s="95"/>
      <c r="N343" s="95"/>
      <c r="AR343" s="12"/>
      <c r="AS343" s="8"/>
      <c r="AT343" s="87"/>
      <c r="AU343" s="87"/>
      <c r="AV343" s="141"/>
      <c r="AW343" s="177"/>
      <c r="AX343" s="87"/>
      <c r="AY343" s="142"/>
      <c r="AZ343" s="142"/>
      <c r="BA343" s="142"/>
      <c r="BB343" s="141"/>
      <c r="BC343" s="141"/>
      <c r="BD343" s="142"/>
      <c r="BE343" s="141"/>
      <c r="BF343" s="141"/>
      <c r="BG343" s="87"/>
      <c r="BH343" s="87"/>
      <c r="BI343" s="179"/>
    </row>
    <row r="344" customFormat="false" ht="12.75" hidden="false" customHeight="false" outlineLevel="0" collapsed="false">
      <c r="A344" s="112"/>
      <c r="H344" s="113"/>
      <c r="I344" s="113"/>
      <c r="L344" s="95"/>
      <c r="N344" s="95"/>
      <c r="AR344" s="12"/>
      <c r="AS344" s="8"/>
      <c r="AT344" s="87"/>
      <c r="AU344" s="87"/>
      <c r="AV344" s="141"/>
      <c r="AW344" s="177"/>
      <c r="AX344" s="87"/>
      <c r="AY344" s="142"/>
      <c r="AZ344" s="142"/>
      <c r="BA344" s="142"/>
      <c r="BB344" s="141"/>
      <c r="BC344" s="141"/>
      <c r="BD344" s="142"/>
      <c r="BE344" s="141"/>
      <c r="BF344" s="141"/>
      <c r="BG344" s="87"/>
      <c r="BH344" s="87"/>
      <c r="BI344" s="179"/>
    </row>
    <row r="345" customFormat="false" ht="12.75" hidden="false" customHeight="false" outlineLevel="0" collapsed="false">
      <c r="A345" s="112"/>
      <c r="H345" s="113"/>
      <c r="I345" s="113"/>
      <c r="L345" s="95"/>
      <c r="N345" s="95"/>
      <c r="AR345" s="12"/>
      <c r="AS345" s="8"/>
      <c r="AT345" s="87"/>
      <c r="AU345" s="87"/>
      <c r="AV345" s="141"/>
      <c r="AW345" s="177"/>
      <c r="AX345" s="87"/>
      <c r="AY345" s="142"/>
      <c r="AZ345" s="142"/>
      <c r="BA345" s="142"/>
      <c r="BB345" s="141"/>
      <c r="BC345" s="141"/>
      <c r="BD345" s="142"/>
      <c r="BE345" s="141"/>
      <c r="BF345" s="141"/>
      <c r="BG345" s="87"/>
      <c r="BH345" s="87"/>
      <c r="BI345" s="179"/>
    </row>
    <row r="346" customFormat="false" ht="12.75" hidden="false" customHeight="false" outlineLevel="0" collapsed="false">
      <c r="A346" s="112"/>
      <c r="H346" s="113"/>
      <c r="I346" s="113"/>
      <c r="L346" s="95"/>
      <c r="N346" s="95"/>
      <c r="AR346" s="12"/>
      <c r="AS346" s="8"/>
      <c r="AT346" s="87"/>
      <c r="AU346" s="87"/>
      <c r="AV346" s="141"/>
      <c r="AW346" s="177"/>
      <c r="AX346" s="87"/>
      <c r="AY346" s="142"/>
      <c r="AZ346" s="142"/>
      <c r="BA346" s="142"/>
      <c r="BB346" s="141"/>
      <c r="BC346" s="141"/>
      <c r="BD346" s="142"/>
      <c r="BE346" s="141"/>
      <c r="BF346" s="141"/>
      <c r="BG346" s="87"/>
      <c r="BH346" s="87"/>
      <c r="BI346" s="179"/>
    </row>
    <row r="347" customFormat="false" ht="12.75" hidden="false" customHeight="false" outlineLevel="0" collapsed="false">
      <c r="A347" s="112"/>
      <c r="H347" s="113"/>
      <c r="I347" s="113"/>
      <c r="L347" s="95"/>
      <c r="N347" s="95"/>
      <c r="AR347" s="12"/>
      <c r="AS347" s="8"/>
      <c r="AT347" s="87"/>
      <c r="AU347" s="87"/>
      <c r="AV347" s="141"/>
      <c r="AW347" s="177"/>
      <c r="AX347" s="87"/>
      <c r="AY347" s="142"/>
      <c r="AZ347" s="142"/>
      <c r="BA347" s="142"/>
      <c r="BB347" s="141"/>
      <c r="BC347" s="141"/>
      <c r="BD347" s="142"/>
      <c r="BE347" s="141"/>
      <c r="BF347" s="141"/>
      <c r="BG347" s="87"/>
      <c r="BH347" s="87"/>
      <c r="BI347" s="179"/>
    </row>
    <row r="348" customFormat="false" ht="12.75" hidden="false" customHeight="false" outlineLevel="0" collapsed="false">
      <c r="A348" s="112"/>
      <c r="H348" s="113"/>
      <c r="I348" s="113"/>
      <c r="L348" s="95"/>
      <c r="N348" s="95"/>
      <c r="AR348" s="12"/>
      <c r="AS348" s="8"/>
      <c r="AT348" s="87"/>
      <c r="AU348" s="87"/>
      <c r="AV348" s="141"/>
      <c r="AW348" s="177"/>
      <c r="AX348" s="87"/>
      <c r="AY348" s="142"/>
      <c r="AZ348" s="142"/>
      <c r="BA348" s="142"/>
      <c r="BB348" s="141"/>
      <c r="BC348" s="141"/>
      <c r="BD348" s="142"/>
      <c r="BE348" s="141"/>
      <c r="BF348" s="141"/>
      <c r="BG348" s="87"/>
      <c r="BH348" s="87"/>
      <c r="BI348" s="179"/>
    </row>
    <row r="349" customFormat="false" ht="12.75" hidden="false" customHeight="false" outlineLevel="0" collapsed="false">
      <c r="A349" s="112"/>
      <c r="H349" s="113"/>
      <c r="I349" s="113"/>
      <c r="L349" s="95"/>
      <c r="N349" s="95"/>
      <c r="AR349" s="12"/>
      <c r="AS349" s="8"/>
      <c r="AT349" s="87"/>
      <c r="AU349" s="87"/>
      <c r="AV349" s="141"/>
      <c r="AW349" s="177"/>
      <c r="AX349" s="87"/>
      <c r="AY349" s="142"/>
      <c r="AZ349" s="142"/>
      <c r="BA349" s="142"/>
      <c r="BB349" s="141"/>
      <c r="BC349" s="141"/>
      <c r="BD349" s="142"/>
      <c r="BE349" s="141"/>
      <c r="BF349" s="141"/>
      <c r="BG349" s="87"/>
      <c r="BH349" s="87"/>
      <c r="BI349" s="179"/>
    </row>
    <row r="350" customFormat="false" ht="12.75" hidden="false" customHeight="false" outlineLevel="0" collapsed="false">
      <c r="A350" s="112"/>
      <c r="H350" s="113"/>
      <c r="I350" s="113"/>
      <c r="L350" s="95"/>
      <c r="N350" s="95"/>
      <c r="AR350" s="12"/>
      <c r="AS350" s="8"/>
      <c r="AT350" s="87"/>
      <c r="AU350" s="87"/>
      <c r="AV350" s="141"/>
      <c r="AW350" s="177"/>
      <c r="AX350" s="87"/>
      <c r="AY350" s="142"/>
      <c r="AZ350" s="142"/>
      <c r="BA350" s="142"/>
      <c r="BB350" s="141"/>
      <c r="BC350" s="141"/>
      <c r="BD350" s="142"/>
      <c r="BE350" s="141"/>
      <c r="BF350" s="141"/>
      <c r="BG350" s="87"/>
      <c r="BH350" s="87"/>
      <c r="BI350" s="179"/>
    </row>
    <row r="351" customFormat="false" ht="12.75" hidden="false" customHeight="false" outlineLevel="0" collapsed="false">
      <c r="A351" s="112"/>
      <c r="H351" s="113"/>
      <c r="I351" s="113"/>
      <c r="L351" s="95"/>
      <c r="N351" s="95"/>
      <c r="AR351" s="12"/>
      <c r="AS351" s="8"/>
      <c r="AT351" s="87"/>
      <c r="AU351" s="87"/>
      <c r="AV351" s="141"/>
      <c r="AW351" s="177"/>
      <c r="AX351" s="87"/>
      <c r="AY351" s="142"/>
      <c r="AZ351" s="142"/>
      <c r="BA351" s="142"/>
      <c r="BB351" s="141"/>
      <c r="BC351" s="141"/>
      <c r="BD351" s="142"/>
      <c r="BE351" s="141"/>
      <c r="BF351" s="141"/>
      <c r="BG351" s="87"/>
      <c r="BH351" s="87"/>
      <c r="BI351" s="179"/>
    </row>
    <row r="352" customFormat="false" ht="12.75" hidden="false" customHeight="false" outlineLevel="0" collapsed="false">
      <c r="A352" s="112"/>
      <c r="H352" s="113"/>
      <c r="I352" s="113"/>
      <c r="L352" s="95"/>
      <c r="N352" s="95"/>
      <c r="AR352" s="12"/>
      <c r="AS352" s="8"/>
      <c r="AT352" s="87"/>
      <c r="AU352" s="87"/>
      <c r="AV352" s="141"/>
      <c r="AW352" s="177"/>
      <c r="AX352" s="87"/>
      <c r="AY352" s="142"/>
      <c r="AZ352" s="142"/>
      <c r="BA352" s="142"/>
      <c r="BB352" s="141"/>
      <c r="BC352" s="141"/>
      <c r="BD352" s="142"/>
      <c r="BE352" s="141"/>
      <c r="BF352" s="141"/>
      <c r="BG352" s="87"/>
      <c r="BH352" s="87"/>
      <c r="BI352" s="179"/>
    </row>
    <row r="353" customFormat="false" ht="12.75" hidden="false" customHeight="false" outlineLevel="0" collapsed="false">
      <c r="A353" s="112"/>
      <c r="H353" s="113"/>
      <c r="I353" s="113"/>
      <c r="L353" s="95"/>
      <c r="N353" s="95"/>
      <c r="AR353" s="12"/>
      <c r="AS353" s="8"/>
      <c r="AT353" s="87"/>
      <c r="AU353" s="87"/>
      <c r="AV353" s="141"/>
      <c r="AW353" s="177"/>
      <c r="AX353" s="87"/>
      <c r="AY353" s="142"/>
      <c r="AZ353" s="142"/>
      <c r="BA353" s="142"/>
      <c r="BB353" s="141"/>
      <c r="BC353" s="141"/>
      <c r="BD353" s="142"/>
      <c r="BE353" s="141"/>
      <c r="BF353" s="141"/>
      <c r="BG353" s="87"/>
      <c r="BH353" s="87"/>
      <c r="BI353" s="179"/>
    </row>
    <row r="354" customFormat="false" ht="12.75" hidden="false" customHeight="false" outlineLevel="0" collapsed="false">
      <c r="A354" s="112"/>
      <c r="H354" s="113"/>
      <c r="I354" s="113"/>
      <c r="L354" s="95"/>
      <c r="N354" s="95"/>
      <c r="AR354" s="12"/>
      <c r="AS354" s="8"/>
      <c r="AT354" s="87"/>
      <c r="AU354" s="87"/>
      <c r="AV354" s="141"/>
      <c r="AW354" s="177"/>
      <c r="AX354" s="87"/>
      <c r="AY354" s="142"/>
      <c r="AZ354" s="142"/>
      <c r="BA354" s="142"/>
      <c r="BB354" s="141"/>
      <c r="BC354" s="141"/>
      <c r="BD354" s="142"/>
      <c r="BE354" s="141"/>
      <c r="BF354" s="141"/>
      <c r="BG354" s="87"/>
      <c r="BH354" s="87"/>
      <c r="BI354" s="179"/>
    </row>
    <row r="355" customFormat="false" ht="12.75" hidden="false" customHeight="false" outlineLevel="0" collapsed="false">
      <c r="A355" s="112"/>
      <c r="H355" s="113"/>
      <c r="I355" s="113"/>
      <c r="L355" s="95"/>
      <c r="N355" s="95"/>
      <c r="AR355" s="12"/>
      <c r="AS355" s="8"/>
      <c r="AT355" s="87"/>
      <c r="AU355" s="87"/>
      <c r="AV355" s="141"/>
      <c r="AW355" s="177"/>
      <c r="AX355" s="87"/>
      <c r="AY355" s="142"/>
      <c r="AZ355" s="142"/>
      <c r="BA355" s="142"/>
      <c r="BB355" s="141"/>
      <c r="BC355" s="141"/>
      <c r="BD355" s="142"/>
      <c r="BE355" s="141"/>
      <c r="BF355" s="141"/>
      <c r="BG355" s="87"/>
      <c r="BH355" s="87"/>
      <c r="BI355" s="179"/>
    </row>
    <row r="356" customFormat="false" ht="12.75" hidden="false" customHeight="false" outlineLevel="0" collapsed="false">
      <c r="A356" s="112"/>
      <c r="H356" s="113"/>
      <c r="I356" s="113"/>
      <c r="L356" s="95"/>
      <c r="N356" s="95"/>
      <c r="AR356" s="12"/>
      <c r="AS356" s="8"/>
      <c r="AT356" s="87"/>
      <c r="AU356" s="87"/>
      <c r="AV356" s="141"/>
      <c r="AW356" s="177"/>
      <c r="AX356" s="87"/>
      <c r="AY356" s="142"/>
      <c r="AZ356" s="142"/>
      <c r="BA356" s="142"/>
      <c r="BB356" s="141"/>
      <c r="BC356" s="141"/>
      <c r="BD356" s="142"/>
      <c r="BE356" s="141"/>
      <c r="BF356" s="141"/>
      <c r="BG356" s="87"/>
      <c r="BH356" s="87"/>
      <c r="BI356" s="179"/>
    </row>
    <row r="357" customFormat="false" ht="12.75" hidden="false" customHeight="false" outlineLevel="0" collapsed="false">
      <c r="A357" s="112"/>
      <c r="H357" s="113"/>
      <c r="I357" s="113"/>
      <c r="L357" s="95"/>
      <c r="N357" s="95"/>
      <c r="AR357" s="12"/>
      <c r="AS357" s="8"/>
      <c r="AT357" s="87"/>
      <c r="AU357" s="87"/>
      <c r="AV357" s="141"/>
      <c r="AW357" s="177"/>
      <c r="AX357" s="87"/>
      <c r="AY357" s="142"/>
      <c r="AZ357" s="142"/>
      <c r="BA357" s="142"/>
      <c r="BB357" s="141"/>
      <c r="BC357" s="141"/>
      <c r="BD357" s="142"/>
      <c r="BE357" s="141"/>
      <c r="BF357" s="141"/>
      <c r="BG357" s="87"/>
      <c r="BH357" s="87"/>
      <c r="BI357" s="179"/>
    </row>
    <row r="358" customFormat="false" ht="12.75" hidden="false" customHeight="false" outlineLevel="0" collapsed="false">
      <c r="A358" s="112"/>
      <c r="H358" s="113"/>
      <c r="I358" s="113"/>
      <c r="L358" s="95"/>
      <c r="N358" s="95"/>
      <c r="AR358" s="12"/>
      <c r="AS358" s="8"/>
      <c r="AT358" s="87"/>
      <c r="AU358" s="87"/>
      <c r="AV358" s="141"/>
      <c r="AW358" s="177"/>
      <c r="AX358" s="87"/>
      <c r="AY358" s="142"/>
      <c r="AZ358" s="142"/>
      <c r="BA358" s="142"/>
      <c r="BB358" s="141"/>
      <c r="BC358" s="141"/>
      <c r="BD358" s="142"/>
      <c r="BE358" s="141"/>
      <c r="BF358" s="141"/>
      <c r="BG358" s="87"/>
      <c r="BH358" s="87"/>
      <c r="BI358" s="179"/>
    </row>
    <row r="359" customFormat="false" ht="12.75" hidden="false" customHeight="false" outlineLevel="0" collapsed="false">
      <c r="A359" s="112"/>
      <c r="H359" s="113"/>
      <c r="I359" s="113"/>
      <c r="L359" s="95"/>
      <c r="N359" s="95"/>
      <c r="AR359" s="12"/>
      <c r="AS359" s="8"/>
      <c r="AT359" s="87"/>
      <c r="AU359" s="87"/>
      <c r="AV359" s="141"/>
      <c r="AW359" s="177"/>
      <c r="AX359" s="87"/>
      <c r="AY359" s="142"/>
      <c r="AZ359" s="142"/>
      <c r="BA359" s="142"/>
      <c r="BB359" s="141"/>
      <c r="BC359" s="141"/>
      <c r="BD359" s="142"/>
      <c r="BE359" s="141"/>
      <c r="BF359" s="141"/>
      <c r="BG359" s="87"/>
      <c r="BH359" s="87"/>
      <c r="BI359" s="179"/>
    </row>
    <row r="360" customFormat="false" ht="12.75" hidden="false" customHeight="false" outlineLevel="0" collapsed="false">
      <c r="A360" s="112"/>
      <c r="H360" s="113"/>
      <c r="I360" s="113"/>
      <c r="L360" s="95"/>
      <c r="N360" s="95"/>
      <c r="AR360" s="12"/>
      <c r="AS360" s="8"/>
      <c r="AT360" s="87"/>
      <c r="AU360" s="87"/>
      <c r="AV360" s="141"/>
      <c r="AW360" s="177"/>
      <c r="AX360" s="87"/>
      <c r="AY360" s="142"/>
      <c r="AZ360" s="142"/>
      <c r="BA360" s="142"/>
      <c r="BB360" s="141"/>
      <c r="BC360" s="141"/>
      <c r="BD360" s="142"/>
      <c r="BE360" s="141"/>
      <c r="BF360" s="141"/>
      <c r="BG360" s="87"/>
      <c r="BH360" s="87"/>
      <c r="BI360" s="179"/>
    </row>
    <row r="361" customFormat="false" ht="12.75" hidden="false" customHeight="false" outlineLevel="0" collapsed="false">
      <c r="A361" s="112"/>
      <c r="H361" s="113"/>
      <c r="I361" s="113"/>
      <c r="L361" s="95"/>
      <c r="N361" s="95"/>
      <c r="AR361" s="12"/>
      <c r="AS361" s="8"/>
      <c r="AT361" s="87"/>
      <c r="AU361" s="87"/>
      <c r="AV361" s="141"/>
      <c r="AW361" s="177"/>
      <c r="AX361" s="87"/>
      <c r="AY361" s="142"/>
      <c r="AZ361" s="142"/>
      <c r="BA361" s="142"/>
      <c r="BB361" s="141"/>
      <c r="BC361" s="141"/>
      <c r="BD361" s="142"/>
      <c r="BE361" s="141"/>
      <c r="BF361" s="141"/>
      <c r="BG361" s="87"/>
      <c r="BH361" s="87"/>
      <c r="BI361" s="179"/>
    </row>
    <row r="362" customFormat="false" ht="12.75" hidden="false" customHeight="false" outlineLevel="0" collapsed="false">
      <c r="A362" s="112"/>
      <c r="H362" s="113"/>
      <c r="I362" s="113"/>
      <c r="L362" s="95"/>
      <c r="N362" s="95"/>
      <c r="AR362" s="12"/>
      <c r="AS362" s="8"/>
      <c r="AT362" s="87"/>
      <c r="AU362" s="87"/>
      <c r="AV362" s="141"/>
      <c r="AW362" s="177"/>
      <c r="AX362" s="87"/>
      <c r="AY362" s="142"/>
      <c r="AZ362" s="142"/>
      <c r="BA362" s="142"/>
      <c r="BB362" s="141"/>
      <c r="BC362" s="141"/>
      <c r="BD362" s="142"/>
      <c r="BE362" s="141"/>
      <c r="BF362" s="141"/>
      <c r="BG362" s="87"/>
      <c r="BH362" s="87"/>
      <c r="BI362" s="179"/>
    </row>
    <row r="363" customFormat="false" ht="12.75" hidden="false" customHeight="false" outlineLevel="0" collapsed="false">
      <c r="A363" s="112"/>
      <c r="H363" s="113"/>
      <c r="I363" s="113"/>
      <c r="L363" s="95"/>
      <c r="N363" s="95"/>
      <c r="AR363" s="12"/>
      <c r="AS363" s="8"/>
      <c r="AT363" s="87"/>
      <c r="AU363" s="87"/>
      <c r="AV363" s="141"/>
      <c r="AW363" s="177"/>
      <c r="AX363" s="87"/>
      <c r="AY363" s="142"/>
      <c r="AZ363" s="142"/>
      <c r="BA363" s="142"/>
      <c r="BB363" s="141"/>
      <c r="BC363" s="141"/>
      <c r="BD363" s="142"/>
      <c r="BE363" s="141"/>
      <c r="BF363" s="141"/>
      <c r="BG363" s="87"/>
      <c r="BH363" s="87"/>
      <c r="BI363" s="179"/>
    </row>
    <row r="364" customFormat="false" ht="12.75" hidden="false" customHeight="false" outlineLevel="0" collapsed="false">
      <c r="A364" s="112"/>
      <c r="H364" s="113"/>
      <c r="I364" s="113"/>
      <c r="L364" s="95"/>
      <c r="N364" s="95"/>
      <c r="AR364" s="12"/>
      <c r="AS364" s="8"/>
      <c r="AT364" s="87"/>
      <c r="AU364" s="87"/>
      <c r="AV364" s="141"/>
      <c r="AW364" s="177"/>
      <c r="AX364" s="87"/>
      <c r="AY364" s="142"/>
      <c r="AZ364" s="142"/>
      <c r="BA364" s="142"/>
      <c r="BB364" s="141"/>
      <c r="BC364" s="141"/>
      <c r="BD364" s="142"/>
      <c r="BE364" s="141"/>
      <c r="BF364" s="141"/>
      <c r="BG364" s="87"/>
      <c r="BH364" s="87"/>
      <c r="BI364" s="179"/>
    </row>
    <row r="365" customFormat="false" ht="12.75" hidden="false" customHeight="false" outlineLevel="0" collapsed="false">
      <c r="A365" s="112"/>
      <c r="H365" s="113"/>
      <c r="I365" s="113"/>
      <c r="L365" s="95"/>
      <c r="N365" s="95"/>
      <c r="AR365" s="12"/>
      <c r="AS365" s="8"/>
      <c r="AT365" s="87"/>
      <c r="AU365" s="87"/>
      <c r="AV365" s="141"/>
      <c r="AW365" s="177"/>
      <c r="AX365" s="87"/>
      <c r="AY365" s="142"/>
      <c r="AZ365" s="142"/>
      <c r="BA365" s="142"/>
      <c r="BB365" s="141"/>
      <c r="BC365" s="141"/>
      <c r="BD365" s="142"/>
      <c r="BE365" s="141"/>
      <c r="BF365" s="141"/>
      <c r="BG365" s="87"/>
      <c r="BH365" s="87"/>
      <c r="BI365" s="179"/>
    </row>
    <row r="366" customFormat="false" ht="12.75" hidden="false" customHeight="false" outlineLevel="0" collapsed="false">
      <c r="A366" s="112"/>
      <c r="H366" s="113"/>
      <c r="I366" s="113"/>
      <c r="L366" s="95"/>
      <c r="N366" s="95"/>
      <c r="AR366" s="12"/>
      <c r="AS366" s="8"/>
      <c r="AT366" s="87"/>
      <c r="AU366" s="87"/>
      <c r="AV366" s="141"/>
      <c r="AW366" s="177"/>
      <c r="AX366" s="87"/>
      <c r="AY366" s="142"/>
      <c r="AZ366" s="142"/>
      <c r="BA366" s="142"/>
      <c r="BB366" s="141"/>
      <c r="BC366" s="141"/>
      <c r="BD366" s="142"/>
      <c r="BE366" s="141"/>
      <c r="BF366" s="141"/>
      <c r="BG366" s="87"/>
      <c r="BH366" s="87"/>
      <c r="BI366" s="179"/>
    </row>
    <row r="367" customFormat="false" ht="12.75" hidden="false" customHeight="false" outlineLevel="0" collapsed="false">
      <c r="A367" s="112"/>
      <c r="H367" s="113"/>
      <c r="I367" s="113"/>
      <c r="L367" s="95"/>
      <c r="N367" s="95"/>
      <c r="AR367" s="12"/>
      <c r="AS367" s="8"/>
      <c r="AT367" s="87"/>
      <c r="AU367" s="87"/>
      <c r="AV367" s="141"/>
      <c r="AW367" s="177"/>
      <c r="AX367" s="87"/>
      <c r="AY367" s="142"/>
      <c r="AZ367" s="142"/>
      <c r="BA367" s="142"/>
      <c r="BB367" s="141"/>
      <c r="BC367" s="141"/>
      <c r="BD367" s="142"/>
      <c r="BE367" s="141"/>
      <c r="BF367" s="141"/>
      <c r="BG367" s="87"/>
      <c r="BH367" s="87"/>
      <c r="BI367" s="179"/>
    </row>
    <row r="368" customFormat="false" ht="12.75" hidden="false" customHeight="false" outlineLevel="0" collapsed="false">
      <c r="A368" s="112"/>
      <c r="H368" s="113"/>
      <c r="I368" s="113"/>
      <c r="L368" s="95"/>
      <c r="N368" s="95"/>
      <c r="AR368" s="12"/>
      <c r="AS368" s="8"/>
      <c r="AT368" s="87"/>
      <c r="AU368" s="87"/>
      <c r="AV368" s="141"/>
      <c r="AW368" s="177"/>
      <c r="AX368" s="87"/>
      <c r="AY368" s="142"/>
      <c r="AZ368" s="142"/>
      <c r="BA368" s="142"/>
      <c r="BB368" s="141"/>
      <c r="BC368" s="141"/>
      <c r="BD368" s="142"/>
      <c r="BE368" s="141"/>
      <c r="BF368" s="141"/>
      <c r="BG368" s="87"/>
      <c r="BH368" s="87"/>
      <c r="BI368" s="179"/>
    </row>
    <row r="369" customFormat="false" ht="12.75" hidden="false" customHeight="false" outlineLevel="0" collapsed="false">
      <c r="A369" s="112"/>
      <c r="H369" s="113"/>
      <c r="I369" s="113"/>
      <c r="L369" s="95"/>
      <c r="N369" s="95"/>
      <c r="AR369" s="12"/>
      <c r="AS369" s="8"/>
      <c r="AT369" s="87"/>
      <c r="AU369" s="87"/>
      <c r="AV369" s="141"/>
      <c r="AW369" s="177"/>
      <c r="AX369" s="87"/>
      <c r="AY369" s="142"/>
      <c r="AZ369" s="142"/>
      <c r="BA369" s="142"/>
      <c r="BB369" s="141"/>
      <c r="BC369" s="141"/>
      <c r="BD369" s="142"/>
      <c r="BE369" s="141"/>
      <c r="BF369" s="141"/>
      <c r="BG369" s="87"/>
      <c r="BH369" s="87"/>
      <c r="BI369" s="179"/>
    </row>
    <row r="370" customFormat="false" ht="12.75" hidden="false" customHeight="false" outlineLevel="0" collapsed="false">
      <c r="A370" s="112"/>
      <c r="H370" s="113"/>
      <c r="I370" s="113"/>
      <c r="L370" s="95"/>
      <c r="N370" s="95"/>
      <c r="AR370" s="12"/>
      <c r="AS370" s="8"/>
      <c r="AT370" s="87"/>
      <c r="AU370" s="87"/>
      <c r="AV370" s="141"/>
      <c r="AW370" s="177"/>
      <c r="AX370" s="87"/>
      <c r="AY370" s="142"/>
      <c r="AZ370" s="142"/>
      <c r="BA370" s="142"/>
      <c r="BB370" s="141"/>
      <c r="BC370" s="141"/>
      <c r="BD370" s="142"/>
      <c r="BE370" s="141"/>
      <c r="BF370" s="141"/>
      <c r="BG370" s="87"/>
      <c r="BH370" s="87"/>
      <c r="BI370" s="179"/>
    </row>
    <row r="371" customFormat="false" ht="12.75" hidden="false" customHeight="false" outlineLevel="0" collapsed="false">
      <c r="A371" s="112"/>
      <c r="H371" s="113"/>
      <c r="I371" s="113"/>
      <c r="L371" s="95"/>
      <c r="N371" s="95"/>
      <c r="AR371" s="12"/>
      <c r="AS371" s="8"/>
      <c r="AT371" s="87"/>
      <c r="AU371" s="87"/>
      <c r="AV371" s="141"/>
      <c r="AW371" s="177"/>
      <c r="AX371" s="87"/>
      <c r="AY371" s="142"/>
      <c r="AZ371" s="142"/>
      <c r="BA371" s="142"/>
      <c r="BB371" s="141"/>
      <c r="BC371" s="141"/>
      <c r="BD371" s="142"/>
      <c r="BE371" s="141"/>
      <c r="BF371" s="141"/>
      <c r="BG371" s="87"/>
      <c r="BH371" s="87"/>
      <c r="BI371" s="179"/>
    </row>
    <row r="372" customFormat="false" ht="12.75" hidden="false" customHeight="false" outlineLevel="0" collapsed="false">
      <c r="A372" s="112"/>
      <c r="H372" s="113"/>
      <c r="I372" s="113"/>
      <c r="L372" s="95"/>
      <c r="N372" s="95"/>
      <c r="AR372" s="12"/>
      <c r="AS372" s="8"/>
      <c r="AT372" s="87"/>
      <c r="AU372" s="87"/>
      <c r="AV372" s="141"/>
      <c r="AW372" s="177"/>
      <c r="AX372" s="87"/>
      <c r="AY372" s="142"/>
      <c r="AZ372" s="142"/>
      <c r="BA372" s="142"/>
      <c r="BB372" s="141"/>
      <c r="BC372" s="141"/>
      <c r="BD372" s="142"/>
      <c r="BE372" s="141"/>
      <c r="BF372" s="141"/>
      <c r="BG372" s="87"/>
      <c r="BH372" s="87"/>
      <c r="BI372" s="179"/>
    </row>
    <row r="373" customFormat="false" ht="12.75" hidden="false" customHeight="false" outlineLevel="0" collapsed="false">
      <c r="A373" s="112"/>
      <c r="H373" s="113"/>
      <c r="I373" s="113"/>
      <c r="L373" s="95"/>
      <c r="N373" s="95"/>
      <c r="AR373" s="12"/>
      <c r="AS373" s="8"/>
      <c r="AT373" s="87"/>
      <c r="AU373" s="87"/>
      <c r="AV373" s="141"/>
      <c r="AW373" s="177"/>
      <c r="AX373" s="87"/>
      <c r="AY373" s="142"/>
      <c r="AZ373" s="142"/>
      <c r="BA373" s="142"/>
      <c r="BB373" s="141"/>
      <c r="BC373" s="141"/>
      <c r="BD373" s="142"/>
      <c r="BE373" s="141"/>
      <c r="BF373" s="141"/>
      <c r="BG373" s="87"/>
      <c r="BH373" s="87"/>
      <c r="BI373" s="179"/>
    </row>
    <row r="374" customFormat="false" ht="12.75" hidden="false" customHeight="false" outlineLevel="0" collapsed="false">
      <c r="A374" s="112"/>
      <c r="H374" s="113"/>
      <c r="I374" s="113"/>
      <c r="L374" s="95"/>
      <c r="N374" s="95"/>
      <c r="AR374" s="12"/>
      <c r="AS374" s="8"/>
      <c r="AT374" s="87"/>
      <c r="AU374" s="87"/>
      <c r="AV374" s="141"/>
      <c r="AW374" s="177"/>
      <c r="AX374" s="87"/>
      <c r="AY374" s="142"/>
      <c r="AZ374" s="142"/>
      <c r="BA374" s="142"/>
      <c r="BB374" s="141"/>
      <c r="BC374" s="141"/>
      <c r="BD374" s="142"/>
      <c r="BE374" s="141"/>
      <c r="BF374" s="141"/>
      <c r="BG374" s="87"/>
      <c r="BH374" s="87"/>
      <c r="BI374" s="179"/>
    </row>
    <row r="375" customFormat="false" ht="12.75" hidden="false" customHeight="false" outlineLevel="0" collapsed="false">
      <c r="A375" s="112"/>
      <c r="H375" s="113"/>
      <c r="I375" s="113"/>
      <c r="L375" s="95"/>
      <c r="N375" s="95"/>
      <c r="AR375" s="12"/>
      <c r="AS375" s="8"/>
      <c r="AT375" s="87"/>
      <c r="AU375" s="87"/>
      <c r="AV375" s="141"/>
      <c r="AW375" s="177"/>
      <c r="AX375" s="87"/>
      <c r="AY375" s="142"/>
      <c r="AZ375" s="142"/>
      <c r="BA375" s="142"/>
      <c r="BB375" s="141"/>
      <c r="BC375" s="141"/>
      <c r="BD375" s="142"/>
      <c r="BE375" s="141"/>
      <c r="BF375" s="141"/>
      <c r="BG375" s="87"/>
      <c r="BH375" s="87"/>
      <c r="BI375" s="179"/>
    </row>
    <row r="376" customFormat="false" ht="12.75" hidden="false" customHeight="false" outlineLevel="0" collapsed="false">
      <c r="A376" s="112"/>
      <c r="H376" s="113"/>
      <c r="I376" s="113"/>
      <c r="L376" s="95"/>
      <c r="N376" s="95"/>
      <c r="AR376" s="12"/>
      <c r="AS376" s="8"/>
      <c r="AT376" s="87"/>
      <c r="AU376" s="87"/>
      <c r="AV376" s="141"/>
      <c r="AW376" s="177"/>
      <c r="AX376" s="87"/>
      <c r="AY376" s="142"/>
      <c r="AZ376" s="142"/>
      <c r="BA376" s="142"/>
      <c r="BB376" s="141"/>
      <c r="BC376" s="141"/>
      <c r="BD376" s="142"/>
      <c r="BE376" s="141"/>
      <c r="BF376" s="141"/>
      <c r="BG376" s="87"/>
      <c r="BH376" s="87"/>
      <c r="BI376" s="179"/>
    </row>
    <row r="377" customFormat="false" ht="12.75" hidden="false" customHeight="false" outlineLevel="0" collapsed="false">
      <c r="A377" s="112"/>
      <c r="H377" s="113"/>
      <c r="I377" s="113"/>
      <c r="L377" s="95"/>
      <c r="N377" s="95"/>
      <c r="AR377" s="12"/>
      <c r="AS377" s="8"/>
      <c r="AT377" s="87"/>
      <c r="AU377" s="87"/>
      <c r="AV377" s="141"/>
      <c r="AW377" s="177"/>
      <c r="AX377" s="87"/>
      <c r="AY377" s="142"/>
      <c r="AZ377" s="142"/>
      <c r="BA377" s="142"/>
      <c r="BB377" s="141"/>
      <c r="BC377" s="141"/>
      <c r="BD377" s="142"/>
      <c r="BE377" s="141"/>
      <c r="BF377" s="141"/>
      <c r="BG377" s="87"/>
      <c r="BH377" s="87"/>
      <c r="BI377" s="179"/>
    </row>
    <row r="378" customFormat="false" ht="12.75" hidden="false" customHeight="false" outlineLevel="0" collapsed="false">
      <c r="A378" s="112"/>
      <c r="H378" s="113"/>
      <c r="I378" s="113"/>
      <c r="L378" s="95"/>
      <c r="N378" s="95"/>
      <c r="AR378" s="12"/>
      <c r="AS378" s="8"/>
      <c r="AT378" s="87"/>
      <c r="AU378" s="87"/>
      <c r="AV378" s="141"/>
      <c r="AW378" s="177"/>
      <c r="AX378" s="87"/>
      <c r="AY378" s="142"/>
      <c r="AZ378" s="142"/>
      <c r="BA378" s="142"/>
      <c r="BB378" s="141"/>
      <c r="BC378" s="141"/>
      <c r="BD378" s="142"/>
      <c r="BE378" s="141"/>
      <c r="BF378" s="141"/>
      <c r="BG378" s="87"/>
      <c r="BH378" s="87"/>
      <c r="BI378" s="179"/>
    </row>
    <row r="379" customFormat="false" ht="12.75" hidden="false" customHeight="false" outlineLevel="0" collapsed="false">
      <c r="A379" s="112"/>
      <c r="H379" s="113"/>
      <c r="I379" s="113"/>
      <c r="L379" s="95"/>
      <c r="N379" s="95"/>
      <c r="AR379" s="12"/>
      <c r="AS379" s="8"/>
      <c r="AT379" s="87"/>
      <c r="AU379" s="87"/>
      <c r="AV379" s="141"/>
      <c r="AW379" s="177"/>
      <c r="AX379" s="87"/>
      <c r="AY379" s="142"/>
      <c r="AZ379" s="142"/>
      <c r="BA379" s="142"/>
      <c r="BB379" s="141"/>
      <c r="BC379" s="141"/>
      <c r="BD379" s="142"/>
      <c r="BE379" s="141"/>
      <c r="BF379" s="141"/>
      <c r="BG379" s="87"/>
      <c r="BH379" s="87"/>
      <c r="BI379" s="179"/>
    </row>
    <row r="380" customFormat="false" ht="12.75" hidden="false" customHeight="false" outlineLevel="0" collapsed="false">
      <c r="A380" s="112"/>
      <c r="H380" s="113"/>
      <c r="I380" s="113"/>
      <c r="L380" s="95"/>
      <c r="N380" s="95"/>
      <c r="AR380" s="12"/>
      <c r="AS380" s="8"/>
      <c r="AT380" s="87"/>
      <c r="AU380" s="87"/>
      <c r="AV380" s="141"/>
      <c r="AW380" s="177"/>
      <c r="AX380" s="87"/>
      <c r="AY380" s="142"/>
      <c r="AZ380" s="142"/>
      <c r="BA380" s="142"/>
      <c r="BB380" s="141"/>
      <c r="BC380" s="141"/>
      <c r="BD380" s="142"/>
      <c r="BE380" s="141"/>
      <c r="BF380" s="141"/>
      <c r="BG380" s="87"/>
      <c r="BH380" s="87"/>
      <c r="BI380" s="179"/>
    </row>
    <row r="381" customFormat="false" ht="12.75" hidden="false" customHeight="false" outlineLevel="0" collapsed="false">
      <c r="A381" s="112"/>
      <c r="H381" s="113"/>
      <c r="I381" s="113"/>
      <c r="L381" s="95"/>
      <c r="N381" s="95"/>
      <c r="AR381" s="12"/>
      <c r="AS381" s="8"/>
      <c r="AT381" s="87"/>
      <c r="AU381" s="87"/>
      <c r="AV381" s="141"/>
      <c r="AW381" s="177"/>
      <c r="AX381" s="87"/>
      <c r="AY381" s="142"/>
      <c r="AZ381" s="142"/>
      <c r="BA381" s="142"/>
      <c r="BB381" s="141"/>
      <c r="BC381" s="141"/>
      <c r="BD381" s="142"/>
      <c r="BE381" s="141"/>
      <c r="BF381" s="141"/>
      <c r="BG381" s="87"/>
      <c r="BH381" s="87"/>
      <c r="BI381" s="179"/>
    </row>
    <row r="382" customFormat="false" ht="12.75" hidden="false" customHeight="false" outlineLevel="0" collapsed="false">
      <c r="A382" s="112"/>
      <c r="H382" s="113"/>
      <c r="I382" s="113"/>
      <c r="L382" s="95"/>
      <c r="N382" s="95"/>
      <c r="AR382" s="12"/>
      <c r="AS382" s="8"/>
      <c r="AT382" s="87"/>
      <c r="AU382" s="87"/>
      <c r="AV382" s="141"/>
      <c r="AW382" s="177"/>
      <c r="AX382" s="87"/>
      <c r="AY382" s="142"/>
      <c r="AZ382" s="142"/>
      <c r="BA382" s="142"/>
      <c r="BB382" s="141"/>
      <c r="BC382" s="141"/>
      <c r="BD382" s="142"/>
      <c r="BE382" s="141"/>
      <c r="BF382" s="141"/>
      <c r="BG382" s="87"/>
      <c r="BH382" s="87"/>
      <c r="BI382" s="179"/>
    </row>
    <row r="383" customFormat="false" ht="12.75" hidden="false" customHeight="false" outlineLevel="0" collapsed="false">
      <c r="A383" s="112"/>
      <c r="H383" s="113"/>
      <c r="I383" s="113"/>
      <c r="L383" s="95"/>
      <c r="N383" s="95"/>
      <c r="AR383" s="12"/>
      <c r="AS383" s="8"/>
      <c r="AT383" s="87"/>
      <c r="AU383" s="87"/>
      <c r="AV383" s="141"/>
      <c r="AW383" s="177"/>
      <c r="AX383" s="87"/>
      <c r="AY383" s="142"/>
      <c r="AZ383" s="142"/>
      <c r="BA383" s="142"/>
      <c r="BB383" s="141"/>
      <c r="BC383" s="141"/>
      <c r="BD383" s="142"/>
      <c r="BE383" s="141"/>
      <c r="BF383" s="141"/>
      <c r="BG383" s="87"/>
      <c r="BH383" s="87"/>
      <c r="BI383" s="179"/>
    </row>
    <row r="384" customFormat="false" ht="12.75" hidden="false" customHeight="false" outlineLevel="0" collapsed="false">
      <c r="A384" s="112"/>
      <c r="H384" s="113"/>
      <c r="I384" s="113"/>
      <c r="L384" s="95"/>
      <c r="N384" s="95"/>
      <c r="AR384" s="12"/>
      <c r="AS384" s="8"/>
      <c r="AT384" s="87"/>
      <c r="AU384" s="87"/>
      <c r="AV384" s="141"/>
      <c r="AW384" s="177"/>
      <c r="AX384" s="87"/>
      <c r="AY384" s="142"/>
      <c r="AZ384" s="142"/>
      <c r="BA384" s="142"/>
      <c r="BB384" s="141"/>
      <c r="BC384" s="141"/>
      <c r="BD384" s="142"/>
      <c r="BE384" s="141"/>
      <c r="BF384" s="141"/>
      <c r="BG384" s="87"/>
      <c r="BH384" s="87"/>
      <c r="BI384" s="179"/>
    </row>
    <row r="385" customFormat="false" ht="12.75" hidden="false" customHeight="false" outlineLevel="0" collapsed="false">
      <c r="A385" s="112"/>
      <c r="H385" s="113"/>
      <c r="I385" s="113"/>
      <c r="L385" s="95"/>
      <c r="N385" s="95"/>
      <c r="AR385" s="12"/>
      <c r="AS385" s="8"/>
      <c r="AT385" s="87"/>
      <c r="AU385" s="87"/>
      <c r="AV385" s="141"/>
      <c r="AW385" s="177"/>
      <c r="AX385" s="87"/>
      <c r="AY385" s="142"/>
      <c r="AZ385" s="142"/>
      <c r="BA385" s="142"/>
      <c r="BB385" s="141"/>
      <c r="BC385" s="141"/>
      <c r="BD385" s="142"/>
      <c r="BE385" s="141"/>
      <c r="BF385" s="141"/>
      <c r="BG385" s="87"/>
      <c r="BH385" s="87"/>
      <c r="BI385" s="179"/>
    </row>
    <row r="386" customFormat="false" ht="12.75" hidden="false" customHeight="false" outlineLevel="0" collapsed="false">
      <c r="A386" s="112"/>
      <c r="H386" s="113"/>
      <c r="I386" s="113"/>
      <c r="L386" s="95"/>
      <c r="N386" s="95"/>
      <c r="AR386" s="12"/>
      <c r="AS386" s="8"/>
      <c r="AT386" s="87"/>
      <c r="AU386" s="87"/>
      <c r="AV386" s="141"/>
      <c r="AW386" s="177"/>
      <c r="AX386" s="87"/>
      <c r="AY386" s="142"/>
      <c r="AZ386" s="142"/>
      <c r="BA386" s="142"/>
      <c r="BB386" s="141"/>
      <c r="BC386" s="141"/>
      <c r="BD386" s="142"/>
      <c r="BE386" s="141"/>
      <c r="BF386" s="141"/>
      <c r="BG386" s="87"/>
      <c r="BH386" s="87"/>
      <c r="BI386" s="179"/>
    </row>
    <row r="387" customFormat="false" ht="12.75" hidden="false" customHeight="false" outlineLevel="0" collapsed="false">
      <c r="A387" s="112"/>
      <c r="H387" s="113"/>
      <c r="I387" s="113"/>
      <c r="L387" s="95"/>
      <c r="N387" s="95"/>
      <c r="AR387" s="12"/>
      <c r="AS387" s="8"/>
      <c r="AT387" s="87"/>
      <c r="AU387" s="87"/>
      <c r="AV387" s="141"/>
      <c r="AW387" s="177"/>
      <c r="AX387" s="87"/>
      <c r="AY387" s="142"/>
      <c r="AZ387" s="142"/>
      <c r="BA387" s="142"/>
      <c r="BB387" s="141"/>
      <c r="BC387" s="141"/>
      <c r="BD387" s="142"/>
      <c r="BE387" s="141"/>
      <c r="BF387" s="141"/>
      <c r="BG387" s="87"/>
      <c r="BH387" s="87"/>
      <c r="BI387" s="179"/>
    </row>
    <row r="388" customFormat="false" ht="12.75" hidden="false" customHeight="false" outlineLevel="0" collapsed="false">
      <c r="A388" s="112"/>
      <c r="H388" s="113"/>
      <c r="I388" s="113"/>
      <c r="L388" s="95"/>
      <c r="N388" s="95"/>
      <c r="AR388" s="12"/>
      <c r="AS388" s="8"/>
      <c r="AT388" s="87"/>
      <c r="AU388" s="87"/>
      <c r="AV388" s="141"/>
      <c r="AW388" s="177"/>
      <c r="AX388" s="87"/>
      <c r="AY388" s="142"/>
      <c r="AZ388" s="142"/>
      <c r="BA388" s="142"/>
      <c r="BB388" s="141"/>
      <c r="BC388" s="141"/>
      <c r="BD388" s="142"/>
      <c r="BE388" s="141"/>
      <c r="BF388" s="141"/>
      <c r="BG388" s="87"/>
      <c r="BH388" s="87"/>
      <c r="BI388" s="179"/>
    </row>
    <row r="389" customFormat="false" ht="12.75" hidden="false" customHeight="false" outlineLevel="0" collapsed="false">
      <c r="A389" s="112"/>
      <c r="H389" s="113"/>
      <c r="I389" s="113"/>
      <c r="L389" s="95"/>
      <c r="N389" s="95"/>
      <c r="AR389" s="12"/>
      <c r="AS389" s="8"/>
      <c r="AT389" s="87"/>
      <c r="AU389" s="87"/>
      <c r="AV389" s="141"/>
      <c r="AW389" s="177"/>
      <c r="AX389" s="87"/>
      <c r="AY389" s="142"/>
      <c r="AZ389" s="142"/>
      <c r="BA389" s="142"/>
      <c r="BB389" s="141"/>
      <c r="BC389" s="141"/>
      <c r="BD389" s="142"/>
      <c r="BE389" s="141"/>
      <c r="BF389" s="141"/>
      <c r="BG389" s="87"/>
      <c r="BH389" s="87"/>
      <c r="BI389" s="179"/>
    </row>
    <row r="390" customFormat="false" ht="12.75" hidden="false" customHeight="false" outlineLevel="0" collapsed="false">
      <c r="A390" s="112"/>
      <c r="H390" s="113"/>
      <c r="I390" s="113"/>
      <c r="L390" s="95"/>
      <c r="N390" s="95"/>
      <c r="AR390" s="12"/>
      <c r="AS390" s="8"/>
      <c r="AT390" s="87"/>
      <c r="AU390" s="87"/>
      <c r="AV390" s="141"/>
      <c r="AW390" s="177"/>
      <c r="AX390" s="87"/>
      <c r="AY390" s="142"/>
      <c r="AZ390" s="142"/>
      <c r="BA390" s="142"/>
      <c r="BB390" s="141"/>
      <c r="BC390" s="141"/>
      <c r="BD390" s="142"/>
      <c r="BE390" s="141"/>
      <c r="BF390" s="141"/>
      <c r="BG390" s="87"/>
      <c r="BH390" s="87"/>
      <c r="BI390" s="179"/>
    </row>
    <row r="391" customFormat="false" ht="12.75" hidden="false" customHeight="false" outlineLevel="0" collapsed="false">
      <c r="A391" s="112"/>
      <c r="H391" s="113"/>
      <c r="I391" s="113"/>
      <c r="L391" s="95"/>
      <c r="N391" s="95"/>
      <c r="AR391" s="12"/>
      <c r="AS391" s="8"/>
      <c r="AT391" s="87"/>
      <c r="AU391" s="87"/>
      <c r="AV391" s="141"/>
      <c r="AW391" s="177"/>
      <c r="AX391" s="87"/>
      <c r="AY391" s="142"/>
      <c r="AZ391" s="142"/>
      <c r="BA391" s="142"/>
      <c r="BB391" s="141"/>
      <c r="BC391" s="141"/>
      <c r="BD391" s="142"/>
      <c r="BE391" s="141"/>
      <c r="BF391" s="141"/>
      <c r="BG391" s="87"/>
      <c r="BH391" s="87"/>
      <c r="BI391" s="179"/>
    </row>
    <row r="392" customFormat="false" ht="12.75" hidden="false" customHeight="false" outlineLevel="0" collapsed="false">
      <c r="A392" s="112"/>
      <c r="H392" s="113"/>
      <c r="I392" s="113"/>
      <c r="L392" s="95"/>
      <c r="N392" s="95"/>
      <c r="AR392" s="12"/>
      <c r="AS392" s="8"/>
      <c r="AT392" s="87"/>
      <c r="AU392" s="87"/>
      <c r="AV392" s="141"/>
      <c r="AW392" s="177"/>
      <c r="AX392" s="87"/>
      <c r="AY392" s="142"/>
      <c r="AZ392" s="142"/>
      <c r="BA392" s="142"/>
      <c r="BB392" s="141"/>
      <c r="BC392" s="141"/>
      <c r="BD392" s="142"/>
      <c r="BE392" s="141"/>
      <c r="BF392" s="141"/>
      <c r="BG392" s="87"/>
      <c r="BH392" s="87"/>
      <c r="BI392" s="179"/>
    </row>
    <row r="393" customFormat="false" ht="12.75" hidden="false" customHeight="false" outlineLevel="0" collapsed="false">
      <c r="A393" s="112"/>
      <c r="H393" s="113"/>
      <c r="I393" s="113"/>
      <c r="L393" s="95"/>
      <c r="N393" s="95"/>
      <c r="AR393" s="12"/>
      <c r="AS393" s="8"/>
      <c r="AT393" s="87"/>
      <c r="AU393" s="87"/>
      <c r="AV393" s="141"/>
      <c r="AW393" s="177"/>
      <c r="AX393" s="87"/>
      <c r="AY393" s="142"/>
      <c r="AZ393" s="142"/>
      <c r="BA393" s="142"/>
      <c r="BB393" s="141"/>
      <c r="BC393" s="141"/>
      <c r="BD393" s="142"/>
      <c r="BE393" s="141"/>
      <c r="BF393" s="141"/>
      <c r="BG393" s="87"/>
      <c r="BH393" s="87"/>
      <c r="BI393" s="179"/>
    </row>
    <row r="394" customFormat="false" ht="12.75" hidden="false" customHeight="false" outlineLevel="0" collapsed="false">
      <c r="A394" s="112"/>
      <c r="H394" s="113"/>
      <c r="I394" s="113"/>
      <c r="L394" s="95"/>
      <c r="N394" s="95"/>
      <c r="AR394" s="12"/>
      <c r="AS394" s="8"/>
      <c r="AT394" s="87"/>
      <c r="AU394" s="87"/>
      <c r="AV394" s="141"/>
      <c r="AW394" s="177"/>
      <c r="AX394" s="87"/>
      <c r="AY394" s="142"/>
      <c r="AZ394" s="142"/>
      <c r="BA394" s="142"/>
      <c r="BB394" s="141"/>
      <c r="BC394" s="141"/>
      <c r="BD394" s="142"/>
      <c r="BE394" s="141"/>
      <c r="BF394" s="141"/>
      <c r="BG394" s="87"/>
      <c r="BH394" s="87"/>
      <c r="BI394" s="179"/>
    </row>
    <row r="395" customFormat="false" ht="12.75" hidden="false" customHeight="false" outlineLevel="0" collapsed="false">
      <c r="A395" s="112"/>
      <c r="H395" s="113"/>
      <c r="I395" s="113"/>
      <c r="L395" s="95"/>
      <c r="N395" s="95"/>
      <c r="AR395" s="12"/>
      <c r="AS395" s="8"/>
      <c r="AT395" s="87"/>
      <c r="AU395" s="87"/>
      <c r="AV395" s="141"/>
      <c r="AW395" s="177"/>
      <c r="AX395" s="87"/>
      <c r="AY395" s="142"/>
      <c r="AZ395" s="142"/>
      <c r="BA395" s="142"/>
      <c r="BB395" s="141"/>
      <c r="BC395" s="141"/>
      <c r="BD395" s="142"/>
      <c r="BE395" s="141"/>
      <c r="BF395" s="141"/>
      <c r="BG395" s="87"/>
      <c r="BH395" s="87"/>
      <c r="BI395" s="179"/>
    </row>
    <row r="396" customFormat="false" ht="12.75" hidden="false" customHeight="false" outlineLevel="0" collapsed="false">
      <c r="A396" s="112"/>
      <c r="H396" s="113"/>
      <c r="I396" s="113"/>
      <c r="L396" s="95"/>
      <c r="N396" s="95"/>
      <c r="AR396" s="12"/>
      <c r="AS396" s="8"/>
      <c r="AT396" s="87"/>
      <c r="AU396" s="87"/>
      <c r="AV396" s="141"/>
      <c r="AW396" s="177"/>
      <c r="AX396" s="87"/>
      <c r="AY396" s="142"/>
      <c r="AZ396" s="142"/>
      <c r="BA396" s="142"/>
      <c r="BB396" s="141"/>
      <c r="BC396" s="141"/>
      <c r="BD396" s="142"/>
      <c r="BE396" s="141"/>
      <c r="BF396" s="141"/>
      <c r="BG396" s="87"/>
      <c r="BH396" s="87"/>
      <c r="BI396" s="179"/>
    </row>
    <row r="397" customFormat="false" ht="12.75" hidden="false" customHeight="false" outlineLevel="0" collapsed="false">
      <c r="A397" s="112"/>
      <c r="H397" s="113"/>
      <c r="I397" s="113"/>
      <c r="L397" s="95"/>
      <c r="N397" s="95"/>
      <c r="AR397" s="12"/>
      <c r="AS397" s="8"/>
      <c r="AT397" s="87"/>
      <c r="AU397" s="87"/>
      <c r="AV397" s="141"/>
      <c r="AW397" s="177"/>
      <c r="AX397" s="87"/>
      <c r="AY397" s="142"/>
      <c r="AZ397" s="142"/>
      <c r="BA397" s="142"/>
      <c r="BB397" s="141"/>
      <c r="BC397" s="141"/>
      <c r="BD397" s="142"/>
      <c r="BE397" s="141"/>
      <c r="BF397" s="141"/>
      <c r="BG397" s="87"/>
      <c r="BH397" s="87"/>
      <c r="BI397" s="179"/>
    </row>
    <row r="398" customFormat="false" ht="12.75" hidden="false" customHeight="false" outlineLevel="0" collapsed="false">
      <c r="A398" s="112"/>
      <c r="H398" s="113"/>
      <c r="I398" s="113"/>
      <c r="L398" s="95"/>
      <c r="N398" s="95"/>
      <c r="AR398" s="12"/>
      <c r="AS398" s="8"/>
      <c r="AT398" s="87"/>
      <c r="AU398" s="87"/>
      <c r="AV398" s="141"/>
      <c r="AW398" s="177"/>
      <c r="AX398" s="87"/>
      <c r="AY398" s="142"/>
      <c r="AZ398" s="142"/>
      <c r="BA398" s="142"/>
      <c r="BB398" s="141"/>
      <c r="BC398" s="141"/>
      <c r="BD398" s="142"/>
      <c r="BE398" s="141"/>
      <c r="BF398" s="141"/>
      <c r="BG398" s="87"/>
      <c r="BH398" s="87"/>
      <c r="BI398" s="179"/>
    </row>
    <row r="399" customFormat="false" ht="12.75" hidden="false" customHeight="false" outlineLevel="0" collapsed="false">
      <c r="A399" s="112"/>
      <c r="H399" s="113"/>
      <c r="I399" s="113"/>
      <c r="L399" s="95"/>
      <c r="N399" s="95"/>
      <c r="AR399" s="12"/>
      <c r="AS399" s="8"/>
      <c r="AT399" s="87"/>
      <c r="AU399" s="87"/>
      <c r="AV399" s="141"/>
      <c r="AW399" s="177"/>
      <c r="AX399" s="87"/>
      <c r="AY399" s="142"/>
      <c r="AZ399" s="142"/>
      <c r="BA399" s="142"/>
      <c r="BB399" s="141"/>
      <c r="BC399" s="141"/>
      <c r="BD399" s="142"/>
      <c r="BE399" s="141"/>
      <c r="BF399" s="141"/>
      <c r="BG399" s="87"/>
      <c r="BH399" s="87"/>
      <c r="BI399" s="179"/>
    </row>
    <row r="400" customFormat="false" ht="12.75" hidden="false" customHeight="false" outlineLevel="0" collapsed="false">
      <c r="A400" s="112"/>
      <c r="H400" s="113"/>
      <c r="I400" s="113"/>
      <c r="L400" s="95"/>
      <c r="N400" s="95"/>
      <c r="AR400" s="12"/>
      <c r="AS400" s="8"/>
      <c r="AT400" s="87"/>
      <c r="AU400" s="87"/>
      <c r="AV400" s="141"/>
      <c r="AW400" s="177"/>
      <c r="AX400" s="87"/>
      <c r="AY400" s="142"/>
      <c r="AZ400" s="142"/>
      <c r="BA400" s="142"/>
      <c r="BB400" s="141"/>
      <c r="BC400" s="141"/>
      <c r="BD400" s="142"/>
      <c r="BE400" s="141"/>
      <c r="BF400" s="141"/>
      <c r="BG400" s="87"/>
      <c r="BH400" s="87"/>
      <c r="BI400" s="179"/>
    </row>
    <row r="401" customFormat="false" ht="12.75" hidden="false" customHeight="false" outlineLevel="0" collapsed="false">
      <c r="A401" s="112"/>
      <c r="H401" s="113"/>
      <c r="I401" s="113"/>
      <c r="L401" s="95"/>
      <c r="N401" s="95"/>
      <c r="AR401" s="12"/>
      <c r="AS401" s="8"/>
      <c r="AT401" s="87"/>
      <c r="AU401" s="87"/>
      <c r="AV401" s="141"/>
      <c r="AW401" s="177"/>
      <c r="AX401" s="87"/>
      <c r="AY401" s="142"/>
      <c r="AZ401" s="142"/>
      <c r="BA401" s="142"/>
      <c r="BB401" s="141"/>
      <c r="BC401" s="141"/>
      <c r="BD401" s="142"/>
      <c r="BE401" s="141"/>
      <c r="BF401" s="141"/>
      <c r="BG401" s="87"/>
      <c r="BH401" s="87"/>
      <c r="BI401" s="179"/>
    </row>
    <row r="402" customFormat="false" ht="12.75" hidden="false" customHeight="false" outlineLevel="0" collapsed="false">
      <c r="A402" s="112"/>
      <c r="H402" s="113"/>
      <c r="I402" s="113"/>
      <c r="L402" s="95"/>
      <c r="N402" s="95"/>
      <c r="AR402" s="12"/>
      <c r="AS402" s="8"/>
      <c r="AT402" s="87"/>
      <c r="AU402" s="87"/>
      <c r="AV402" s="141"/>
      <c r="AW402" s="177"/>
      <c r="AX402" s="87"/>
      <c r="AY402" s="142"/>
      <c r="AZ402" s="142"/>
      <c r="BA402" s="142"/>
      <c r="BB402" s="141"/>
      <c r="BC402" s="141"/>
      <c r="BD402" s="142"/>
      <c r="BE402" s="141"/>
      <c r="BF402" s="141"/>
      <c r="BG402" s="87"/>
      <c r="BH402" s="87"/>
      <c r="BI402" s="179"/>
    </row>
    <row r="403" customFormat="false" ht="12.75" hidden="false" customHeight="false" outlineLevel="0" collapsed="false">
      <c r="A403" s="112"/>
      <c r="H403" s="113"/>
      <c r="I403" s="113"/>
      <c r="L403" s="95"/>
      <c r="N403" s="95"/>
      <c r="AR403" s="12"/>
      <c r="AS403" s="8"/>
      <c r="AT403" s="87"/>
      <c r="AU403" s="87"/>
      <c r="AV403" s="141"/>
      <c r="AW403" s="177"/>
      <c r="AX403" s="87"/>
      <c r="AY403" s="142"/>
      <c r="AZ403" s="142"/>
      <c r="BA403" s="142"/>
      <c r="BB403" s="141"/>
      <c r="BC403" s="141"/>
      <c r="BD403" s="142"/>
      <c r="BE403" s="141"/>
      <c r="BF403" s="141"/>
      <c r="BG403" s="87"/>
      <c r="BH403" s="87"/>
      <c r="BI403" s="179"/>
    </row>
    <row r="404" customFormat="false" ht="12.75" hidden="false" customHeight="false" outlineLevel="0" collapsed="false">
      <c r="A404" s="112"/>
      <c r="H404" s="113"/>
      <c r="I404" s="113"/>
      <c r="L404" s="95"/>
      <c r="N404" s="95"/>
      <c r="AR404" s="12"/>
      <c r="AS404" s="8"/>
      <c r="AT404" s="87"/>
      <c r="AU404" s="87"/>
      <c r="AV404" s="141"/>
      <c r="AW404" s="177"/>
      <c r="AX404" s="87"/>
      <c r="AY404" s="142"/>
      <c r="AZ404" s="142"/>
      <c r="BA404" s="142"/>
      <c r="BB404" s="141"/>
      <c r="BC404" s="141"/>
      <c r="BD404" s="142"/>
      <c r="BE404" s="141"/>
      <c r="BF404" s="141"/>
      <c r="BG404" s="87"/>
      <c r="BH404" s="87"/>
      <c r="BI404" s="179"/>
    </row>
    <row r="405" customFormat="false" ht="12.75" hidden="false" customHeight="false" outlineLevel="0" collapsed="false">
      <c r="A405" s="112"/>
      <c r="H405" s="113"/>
      <c r="I405" s="113"/>
      <c r="L405" s="95"/>
      <c r="N405" s="95"/>
      <c r="AR405" s="12"/>
      <c r="AS405" s="8"/>
      <c r="AT405" s="87"/>
      <c r="AU405" s="87"/>
      <c r="AV405" s="141"/>
      <c r="AW405" s="177"/>
      <c r="AX405" s="87"/>
      <c r="AY405" s="142"/>
      <c r="AZ405" s="142"/>
      <c r="BA405" s="142"/>
      <c r="BB405" s="141"/>
      <c r="BC405" s="141"/>
      <c r="BD405" s="142"/>
      <c r="BE405" s="141"/>
      <c r="BF405" s="141"/>
      <c r="BG405" s="87"/>
      <c r="BH405" s="87"/>
      <c r="BI405" s="179"/>
    </row>
    <row r="406" customFormat="false" ht="12.75" hidden="false" customHeight="false" outlineLevel="0" collapsed="false">
      <c r="A406" s="112"/>
      <c r="H406" s="113"/>
      <c r="I406" s="113"/>
      <c r="L406" s="95"/>
      <c r="N406" s="95"/>
      <c r="AR406" s="12"/>
      <c r="AS406" s="8"/>
      <c r="AT406" s="87"/>
      <c r="AU406" s="87"/>
      <c r="AV406" s="141"/>
      <c r="AW406" s="177"/>
      <c r="AX406" s="87"/>
      <c r="AY406" s="142"/>
      <c r="AZ406" s="142"/>
      <c r="BA406" s="142"/>
      <c r="BB406" s="141"/>
      <c r="BC406" s="141"/>
      <c r="BD406" s="142"/>
      <c r="BE406" s="141"/>
      <c r="BF406" s="141"/>
      <c r="BG406" s="87"/>
      <c r="BH406" s="87"/>
      <c r="BI406" s="179"/>
    </row>
    <row r="407" customFormat="false" ht="12.75" hidden="false" customHeight="false" outlineLevel="0" collapsed="false">
      <c r="A407" s="112"/>
      <c r="H407" s="113"/>
      <c r="I407" s="113"/>
      <c r="L407" s="95"/>
      <c r="N407" s="95"/>
      <c r="AR407" s="12"/>
      <c r="AS407" s="8"/>
      <c r="AT407" s="87"/>
      <c r="AU407" s="87"/>
      <c r="AV407" s="141"/>
      <c r="AW407" s="177"/>
      <c r="AX407" s="87"/>
      <c r="AY407" s="142"/>
      <c r="AZ407" s="142"/>
      <c r="BA407" s="142"/>
      <c r="BB407" s="141"/>
      <c r="BC407" s="141"/>
      <c r="BD407" s="142"/>
      <c r="BE407" s="141"/>
      <c r="BF407" s="141"/>
      <c r="BG407" s="87"/>
      <c r="BH407" s="87"/>
      <c r="BI407" s="179"/>
    </row>
    <row r="408" customFormat="false" ht="12.75" hidden="false" customHeight="false" outlineLevel="0" collapsed="false">
      <c r="A408" s="112"/>
      <c r="H408" s="113"/>
      <c r="I408" s="113"/>
      <c r="L408" s="95"/>
      <c r="N408" s="95"/>
      <c r="AR408" s="12"/>
      <c r="AS408" s="8"/>
      <c r="AT408" s="87"/>
      <c r="AU408" s="87"/>
      <c r="AV408" s="141"/>
      <c r="AW408" s="177"/>
      <c r="AX408" s="87"/>
      <c r="AY408" s="142"/>
      <c r="AZ408" s="142"/>
      <c r="BA408" s="142"/>
      <c r="BB408" s="141"/>
      <c r="BC408" s="141"/>
      <c r="BD408" s="142"/>
      <c r="BE408" s="141"/>
      <c r="BF408" s="141"/>
      <c r="BG408" s="87"/>
      <c r="BH408" s="87"/>
      <c r="BI408" s="179"/>
    </row>
    <row r="409" customFormat="false" ht="12.75" hidden="false" customHeight="false" outlineLevel="0" collapsed="false">
      <c r="A409" s="112"/>
      <c r="H409" s="113"/>
      <c r="I409" s="113"/>
      <c r="L409" s="95"/>
      <c r="N409" s="95"/>
      <c r="AR409" s="12"/>
      <c r="AS409" s="8"/>
      <c r="AT409" s="87"/>
      <c r="AU409" s="87"/>
      <c r="AV409" s="141"/>
      <c r="AW409" s="177"/>
      <c r="AX409" s="87"/>
      <c r="AY409" s="142"/>
      <c r="AZ409" s="142"/>
      <c r="BA409" s="142"/>
      <c r="BB409" s="141"/>
      <c r="BC409" s="141"/>
      <c r="BD409" s="142"/>
      <c r="BE409" s="141"/>
      <c r="BF409" s="141"/>
      <c r="BG409" s="87"/>
      <c r="BH409" s="87"/>
      <c r="BI409" s="179"/>
    </row>
    <row r="410" customFormat="false" ht="12.75" hidden="false" customHeight="false" outlineLevel="0" collapsed="false">
      <c r="A410" s="112"/>
      <c r="H410" s="113"/>
      <c r="I410" s="113"/>
      <c r="L410" s="95"/>
      <c r="N410" s="95"/>
      <c r="AR410" s="12"/>
      <c r="AS410" s="8"/>
      <c r="AT410" s="87"/>
      <c r="AU410" s="87"/>
      <c r="AV410" s="141"/>
      <c r="AW410" s="177"/>
      <c r="AX410" s="87"/>
      <c r="AY410" s="142"/>
      <c r="AZ410" s="142"/>
      <c r="BA410" s="142"/>
      <c r="BB410" s="141"/>
      <c r="BC410" s="141"/>
      <c r="BD410" s="142"/>
      <c r="BE410" s="141"/>
      <c r="BF410" s="141"/>
      <c r="BG410" s="87"/>
      <c r="BH410" s="87"/>
      <c r="BI410" s="179"/>
    </row>
    <row r="411" customFormat="false" ht="12.75" hidden="false" customHeight="false" outlineLevel="0" collapsed="false">
      <c r="A411" s="112"/>
      <c r="H411" s="113"/>
      <c r="I411" s="113"/>
      <c r="L411" s="95"/>
      <c r="N411" s="95"/>
      <c r="AR411" s="12"/>
      <c r="AS411" s="8"/>
      <c r="AT411" s="87"/>
      <c r="AU411" s="87"/>
      <c r="AV411" s="141"/>
      <c r="AW411" s="177"/>
      <c r="AX411" s="87"/>
      <c r="AY411" s="142"/>
      <c r="AZ411" s="142"/>
      <c r="BA411" s="142"/>
      <c r="BB411" s="141"/>
      <c r="BC411" s="141"/>
      <c r="BD411" s="142"/>
      <c r="BE411" s="141"/>
      <c r="BF411" s="141"/>
      <c r="BG411" s="87"/>
      <c r="BH411" s="87"/>
      <c r="BI411" s="179"/>
    </row>
    <row r="412" customFormat="false" ht="12.75" hidden="false" customHeight="false" outlineLevel="0" collapsed="false">
      <c r="A412" s="112"/>
      <c r="H412" s="113"/>
      <c r="I412" s="113"/>
      <c r="L412" s="95"/>
      <c r="N412" s="95"/>
      <c r="AR412" s="12"/>
      <c r="AS412" s="8"/>
      <c r="AT412" s="87"/>
      <c r="AU412" s="87"/>
      <c r="AV412" s="141"/>
      <c r="AW412" s="177"/>
      <c r="AX412" s="87"/>
      <c r="AY412" s="142"/>
      <c r="AZ412" s="142"/>
      <c r="BA412" s="142"/>
      <c r="BB412" s="141"/>
      <c r="BC412" s="141"/>
      <c r="BD412" s="142"/>
      <c r="BE412" s="141"/>
      <c r="BF412" s="141"/>
      <c r="BG412" s="87"/>
      <c r="BH412" s="87"/>
      <c r="BI412" s="179"/>
    </row>
    <row r="413" customFormat="false" ht="12.75" hidden="false" customHeight="false" outlineLevel="0" collapsed="false">
      <c r="A413" s="112"/>
      <c r="H413" s="113"/>
      <c r="I413" s="113"/>
      <c r="L413" s="95"/>
      <c r="N413" s="95"/>
      <c r="AR413" s="12"/>
      <c r="AS413" s="8"/>
      <c r="AT413" s="87"/>
      <c r="AU413" s="87"/>
      <c r="AV413" s="141"/>
      <c r="AW413" s="177"/>
      <c r="AX413" s="87"/>
      <c r="AY413" s="142"/>
      <c r="AZ413" s="142"/>
      <c r="BA413" s="142"/>
      <c r="BB413" s="141"/>
      <c r="BC413" s="141"/>
      <c r="BD413" s="142"/>
      <c r="BE413" s="141"/>
      <c r="BF413" s="141"/>
      <c r="BG413" s="87"/>
      <c r="BH413" s="87"/>
      <c r="BI413" s="179"/>
    </row>
    <row r="414" customFormat="false" ht="12.75" hidden="false" customHeight="false" outlineLevel="0" collapsed="false">
      <c r="A414" s="112"/>
      <c r="H414" s="113"/>
      <c r="I414" s="113"/>
      <c r="L414" s="95"/>
      <c r="N414" s="95"/>
      <c r="AR414" s="12"/>
      <c r="AS414" s="8"/>
      <c r="AT414" s="87"/>
      <c r="AU414" s="87"/>
      <c r="AV414" s="141"/>
      <c r="AW414" s="177"/>
      <c r="AX414" s="87"/>
      <c r="AY414" s="142"/>
      <c r="AZ414" s="142"/>
      <c r="BA414" s="142"/>
      <c r="BB414" s="141"/>
      <c r="BC414" s="141"/>
      <c r="BD414" s="142"/>
      <c r="BE414" s="141"/>
      <c r="BF414" s="141"/>
      <c r="BG414" s="87"/>
      <c r="BH414" s="87"/>
      <c r="BI414" s="179"/>
    </row>
    <row r="415" customFormat="false" ht="12.75" hidden="false" customHeight="false" outlineLevel="0" collapsed="false">
      <c r="A415" s="112"/>
      <c r="H415" s="113"/>
      <c r="I415" s="113"/>
      <c r="L415" s="95"/>
      <c r="N415" s="95"/>
      <c r="AR415" s="12"/>
      <c r="AS415" s="8"/>
      <c r="AT415" s="87"/>
      <c r="AU415" s="87"/>
      <c r="AV415" s="141"/>
      <c r="AW415" s="177"/>
      <c r="AX415" s="87"/>
      <c r="AY415" s="142"/>
      <c r="AZ415" s="142"/>
      <c r="BA415" s="142"/>
      <c r="BB415" s="141"/>
      <c r="BC415" s="141"/>
      <c r="BD415" s="142"/>
      <c r="BE415" s="141"/>
      <c r="BF415" s="141"/>
      <c r="BG415" s="87"/>
      <c r="BH415" s="87"/>
      <c r="BI415" s="179"/>
    </row>
    <row r="416" customFormat="false" ht="12.75" hidden="false" customHeight="false" outlineLevel="0" collapsed="false">
      <c r="A416" s="112"/>
      <c r="H416" s="113"/>
      <c r="I416" s="113"/>
      <c r="L416" s="95"/>
      <c r="N416" s="95"/>
      <c r="AR416" s="12"/>
      <c r="AS416" s="8"/>
      <c r="AT416" s="87"/>
      <c r="AU416" s="87"/>
      <c r="AV416" s="141"/>
      <c r="AW416" s="177"/>
      <c r="AX416" s="87"/>
      <c r="AY416" s="142"/>
      <c r="AZ416" s="142"/>
      <c r="BA416" s="142"/>
      <c r="BB416" s="141"/>
      <c r="BC416" s="141"/>
      <c r="BD416" s="142"/>
      <c r="BE416" s="141"/>
      <c r="BF416" s="141"/>
      <c r="BG416" s="87"/>
      <c r="BH416" s="87"/>
      <c r="BI416" s="179"/>
    </row>
    <row r="417" customFormat="false" ht="12.75" hidden="false" customHeight="false" outlineLevel="0" collapsed="false">
      <c r="A417" s="112"/>
      <c r="H417" s="113"/>
      <c r="I417" s="113"/>
      <c r="L417" s="95"/>
      <c r="N417" s="95"/>
      <c r="AR417" s="12"/>
      <c r="AS417" s="8"/>
      <c r="AT417" s="87"/>
      <c r="AU417" s="87"/>
      <c r="AV417" s="141"/>
      <c r="AW417" s="177"/>
      <c r="AX417" s="87"/>
      <c r="AY417" s="142"/>
      <c r="AZ417" s="142"/>
      <c r="BA417" s="142"/>
      <c r="BB417" s="141"/>
      <c r="BC417" s="141"/>
      <c r="BD417" s="142"/>
      <c r="BE417" s="141"/>
      <c r="BF417" s="141"/>
      <c r="BG417" s="87"/>
      <c r="BH417" s="87"/>
      <c r="BI417" s="179"/>
    </row>
    <row r="418" customFormat="false" ht="12.75" hidden="false" customHeight="false" outlineLevel="0" collapsed="false">
      <c r="A418" s="112"/>
      <c r="H418" s="113"/>
      <c r="I418" s="113"/>
      <c r="L418" s="95"/>
      <c r="N418" s="95"/>
      <c r="AR418" s="12"/>
      <c r="AS418" s="8"/>
      <c r="AT418" s="87"/>
      <c r="AU418" s="87"/>
      <c r="AV418" s="141"/>
      <c r="AW418" s="177"/>
      <c r="AX418" s="87"/>
      <c r="AY418" s="142"/>
      <c r="AZ418" s="142"/>
      <c r="BA418" s="142"/>
      <c r="BB418" s="141"/>
      <c r="BC418" s="141"/>
      <c r="BD418" s="142"/>
      <c r="BE418" s="141"/>
      <c r="BF418" s="141"/>
      <c r="BG418" s="87"/>
      <c r="BH418" s="87"/>
      <c r="BI418" s="179"/>
    </row>
    <row r="419" customFormat="false" ht="12.75" hidden="false" customHeight="false" outlineLevel="0" collapsed="false">
      <c r="A419" s="112"/>
      <c r="H419" s="113"/>
      <c r="I419" s="113"/>
      <c r="L419" s="95"/>
      <c r="N419" s="95"/>
      <c r="AR419" s="12"/>
      <c r="AS419" s="8"/>
      <c r="AT419" s="87"/>
      <c r="AU419" s="87"/>
      <c r="AV419" s="141"/>
      <c r="AW419" s="177"/>
      <c r="AX419" s="87"/>
      <c r="AY419" s="142"/>
      <c r="AZ419" s="142"/>
      <c r="BA419" s="142"/>
      <c r="BB419" s="141"/>
      <c r="BC419" s="141"/>
      <c r="BD419" s="142"/>
      <c r="BE419" s="141"/>
      <c r="BF419" s="141"/>
      <c r="BG419" s="87"/>
      <c r="BH419" s="87"/>
      <c r="BI419" s="179"/>
    </row>
    <row r="420" customFormat="false" ht="12.75" hidden="false" customHeight="false" outlineLevel="0" collapsed="false">
      <c r="A420" s="112"/>
      <c r="H420" s="113"/>
      <c r="I420" s="113"/>
      <c r="L420" s="95"/>
      <c r="N420" s="95"/>
      <c r="AR420" s="12"/>
      <c r="AS420" s="8"/>
      <c r="AT420" s="87"/>
      <c r="AU420" s="87"/>
      <c r="AV420" s="141"/>
      <c r="AW420" s="177"/>
      <c r="AX420" s="87"/>
      <c r="AY420" s="142"/>
      <c r="AZ420" s="142"/>
      <c r="BA420" s="142"/>
      <c r="BB420" s="141"/>
      <c r="BC420" s="141"/>
      <c r="BD420" s="142"/>
      <c r="BE420" s="141"/>
      <c r="BF420" s="141"/>
      <c r="BG420" s="87"/>
      <c r="BH420" s="87"/>
      <c r="BI420" s="179"/>
    </row>
    <row r="421" customFormat="false" ht="12.75" hidden="false" customHeight="false" outlineLevel="0" collapsed="false">
      <c r="A421" s="112"/>
      <c r="H421" s="113"/>
      <c r="I421" s="113"/>
      <c r="L421" s="95"/>
      <c r="N421" s="95"/>
      <c r="AR421" s="12"/>
      <c r="AS421" s="8"/>
      <c r="AT421" s="87"/>
      <c r="AU421" s="87"/>
      <c r="AV421" s="141"/>
      <c r="AW421" s="177"/>
      <c r="AX421" s="87"/>
      <c r="AY421" s="142"/>
      <c r="AZ421" s="142"/>
      <c r="BA421" s="142"/>
      <c r="BB421" s="141"/>
      <c r="BC421" s="141"/>
      <c r="BD421" s="142"/>
      <c r="BE421" s="141"/>
      <c r="BF421" s="141"/>
      <c r="BG421" s="87"/>
      <c r="BH421" s="87"/>
      <c r="BI421" s="179"/>
    </row>
    <row r="422" customFormat="false" ht="12.75" hidden="false" customHeight="false" outlineLevel="0" collapsed="false">
      <c r="A422" s="112"/>
      <c r="H422" s="113"/>
      <c r="I422" s="113"/>
      <c r="L422" s="95"/>
      <c r="N422" s="95"/>
      <c r="AR422" s="12"/>
      <c r="AS422" s="8"/>
      <c r="AT422" s="87"/>
      <c r="AU422" s="87"/>
      <c r="AV422" s="141"/>
      <c r="AW422" s="177"/>
      <c r="AX422" s="87"/>
      <c r="AY422" s="142"/>
      <c r="AZ422" s="142"/>
      <c r="BA422" s="142"/>
      <c r="BB422" s="141"/>
      <c r="BC422" s="141"/>
      <c r="BD422" s="142"/>
      <c r="BE422" s="141"/>
      <c r="BF422" s="141"/>
      <c r="BG422" s="87"/>
      <c r="BH422" s="87"/>
      <c r="BI422" s="179"/>
    </row>
    <row r="423" customFormat="false" ht="12.75" hidden="false" customHeight="false" outlineLevel="0" collapsed="false">
      <c r="A423" s="112"/>
      <c r="H423" s="113"/>
      <c r="I423" s="113"/>
      <c r="L423" s="95"/>
      <c r="N423" s="95"/>
      <c r="AR423" s="12"/>
      <c r="AS423" s="8"/>
      <c r="AT423" s="87"/>
      <c r="AU423" s="87"/>
      <c r="AV423" s="141"/>
      <c r="AW423" s="177"/>
      <c r="AX423" s="87"/>
      <c r="AY423" s="142"/>
      <c r="AZ423" s="142"/>
      <c r="BA423" s="142"/>
      <c r="BB423" s="141"/>
      <c r="BC423" s="141"/>
      <c r="BD423" s="142"/>
      <c r="BE423" s="141"/>
      <c r="BF423" s="141"/>
      <c r="BG423" s="87"/>
      <c r="BH423" s="87"/>
      <c r="BI423" s="179"/>
    </row>
    <row r="424" customFormat="false" ht="12.75" hidden="false" customHeight="false" outlineLevel="0" collapsed="false">
      <c r="A424" s="112"/>
      <c r="H424" s="113"/>
      <c r="I424" s="113"/>
      <c r="L424" s="95"/>
      <c r="N424" s="95"/>
      <c r="AR424" s="12"/>
      <c r="AS424" s="8"/>
      <c r="AT424" s="87"/>
      <c r="AU424" s="87"/>
      <c r="AV424" s="141"/>
      <c r="AW424" s="177"/>
      <c r="AX424" s="87"/>
      <c r="AY424" s="142"/>
      <c r="AZ424" s="142"/>
      <c r="BA424" s="142"/>
      <c r="BB424" s="141"/>
      <c r="BC424" s="141"/>
      <c r="BD424" s="142"/>
      <c r="BE424" s="141"/>
      <c r="BF424" s="141"/>
      <c r="BG424" s="87"/>
      <c r="BH424" s="87"/>
      <c r="BI424" s="179"/>
    </row>
    <row r="425" customFormat="false" ht="12.75" hidden="false" customHeight="false" outlineLevel="0" collapsed="false">
      <c r="A425" s="112"/>
      <c r="H425" s="113"/>
      <c r="I425" s="113"/>
      <c r="L425" s="95"/>
      <c r="N425" s="95"/>
      <c r="AR425" s="12"/>
      <c r="AS425" s="8"/>
      <c r="AT425" s="87"/>
      <c r="AU425" s="87"/>
      <c r="AV425" s="141"/>
      <c r="AW425" s="177"/>
      <c r="AX425" s="87"/>
      <c r="AY425" s="142"/>
      <c r="AZ425" s="142"/>
      <c r="BA425" s="142"/>
      <c r="BB425" s="141"/>
      <c r="BC425" s="141"/>
      <c r="BD425" s="142"/>
      <c r="BE425" s="141"/>
      <c r="BF425" s="141"/>
      <c r="BG425" s="87"/>
      <c r="BH425" s="87"/>
      <c r="BI425" s="179"/>
    </row>
    <row r="426" customFormat="false" ht="12.75" hidden="false" customHeight="false" outlineLevel="0" collapsed="false">
      <c r="A426" s="112"/>
      <c r="H426" s="113"/>
      <c r="I426" s="113"/>
      <c r="L426" s="95"/>
      <c r="N426" s="95"/>
      <c r="AR426" s="12"/>
      <c r="AS426" s="8"/>
      <c r="AT426" s="87"/>
      <c r="AU426" s="87"/>
      <c r="AV426" s="141"/>
      <c r="AW426" s="177"/>
      <c r="AX426" s="87"/>
      <c r="AY426" s="142"/>
      <c r="AZ426" s="142"/>
      <c r="BA426" s="142"/>
      <c r="BB426" s="141"/>
      <c r="BC426" s="141"/>
      <c r="BD426" s="142"/>
      <c r="BE426" s="141"/>
      <c r="BF426" s="141"/>
      <c r="BG426" s="87"/>
      <c r="BH426" s="87"/>
      <c r="BI426" s="179"/>
    </row>
    <row r="427" customFormat="false" ht="12.75" hidden="false" customHeight="false" outlineLevel="0" collapsed="false">
      <c r="A427" s="112"/>
      <c r="H427" s="113"/>
      <c r="I427" s="113"/>
      <c r="L427" s="95"/>
      <c r="N427" s="95"/>
      <c r="AR427" s="12"/>
      <c r="AS427" s="8"/>
      <c r="AT427" s="87"/>
      <c r="AU427" s="87"/>
      <c r="AV427" s="141"/>
      <c r="AW427" s="177"/>
      <c r="AX427" s="87"/>
      <c r="AY427" s="142"/>
      <c r="AZ427" s="142"/>
      <c r="BA427" s="142"/>
      <c r="BB427" s="141"/>
      <c r="BC427" s="141"/>
      <c r="BD427" s="142"/>
      <c r="BE427" s="141"/>
      <c r="BF427" s="141"/>
      <c r="BG427" s="87"/>
      <c r="BH427" s="87"/>
      <c r="BI427" s="179"/>
    </row>
    <row r="428" customFormat="false" ht="12.75" hidden="false" customHeight="false" outlineLevel="0" collapsed="false">
      <c r="A428" s="112"/>
      <c r="H428" s="113"/>
      <c r="I428" s="113"/>
      <c r="L428" s="95"/>
      <c r="N428" s="95"/>
      <c r="AR428" s="12"/>
      <c r="AS428" s="8"/>
      <c r="AT428" s="87"/>
      <c r="AU428" s="87"/>
      <c r="AV428" s="141"/>
      <c r="AW428" s="177"/>
      <c r="AX428" s="87"/>
      <c r="AY428" s="142"/>
      <c r="AZ428" s="142"/>
      <c r="BA428" s="142"/>
      <c r="BB428" s="141"/>
      <c r="BC428" s="141"/>
      <c r="BD428" s="142"/>
      <c r="BE428" s="141"/>
      <c r="BF428" s="141"/>
      <c r="BG428" s="87"/>
      <c r="BH428" s="87"/>
      <c r="BI428" s="179"/>
    </row>
    <row r="429" customFormat="false" ht="12.75" hidden="false" customHeight="false" outlineLevel="0" collapsed="false">
      <c r="A429" s="112"/>
      <c r="H429" s="113"/>
      <c r="I429" s="113"/>
      <c r="L429" s="95"/>
      <c r="N429" s="95"/>
      <c r="AR429" s="12"/>
      <c r="AS429" s="8"/>
      <c r="AT429" s="87"/>
      <c r="AU429" s="87"/>
      <c r="AV429" s="141"/>
      <c r="AW429" s="177"/>
      <c r="AX429" s="87"/>
      <c r="AY429" s="142"/>
      <c r="AZ429" s="142"/>
      <c r="BA429" s="142"/>
      <c r="BB429" s="141"/>
      <c r="BC429" s="141"/>
      <c r="BD429" s="142"/>
      <c r="BE429" s="141"/>
      <c r="BF429" s="141"/>
      <c r="BG429" s="87"/>
      <c r="BH429" s="87"/>
      <c r="BI429" s="179"/>
    </row>
    <row r="430" customFormat="false" ht="12.75" hidden="false" customHeight="false" outlineLevel="0" collapsed="false">
      <c r="A430" s="112"/>
      <c r="H430" s="113"/>
      <c r="I430" s="113"/>
      <c r="L430" s="95"/>
      <c r="N430" s="95"/>
      <c r="AR430" s="12"/>
      <c r="AS430" s="8"/>
      <c r="AT430" s="87"/>
      <c r="AU430" s="87"/>
      <c r="AV430" s="141"/>
      <c r="AW430" s="177"/>
      <c r="AX430" s="87"/>
      <c r="AY430" s="142"/>
      <c r="AZ430" s="142"/>
      <c r="BA430" s="142"/>
      <c r="BB430" s="141"/>
      <c r="BC430" s="141"/>
      <c r="BD430" s="142"/>
      <c r="BE430" s="141"/>
      <c r="BF430" s="141"/>
      <c r="BG430" s="87"/>
      <c r="BH430" s="87"/>
      <c r="BI430" s="179"/>
    </row>
    <row r="431" customFormat="false" ht="12.75" hidden="false" customHeight="false" outlineLevel="0" collapsed="false">
      <c r="A431" s="112"/>
      <c r="H431" s="113"/>
      <c r="I431" s="113"/>
      <c r="L431" s="95"/>
      <c r="N431" s="95"/>
      <c r="AR431" s="12"/>
      <c r="AS431" s="8"/>
      <c r="AT431" s="87"/>
      <c r="AU431" s="87"/>
      <c r="AV431" s="141"/>
      <c r="AW431" s="177"/>
      <c r="AX431" s="87"/>
      <c r="AY431" s="142"/>
      <c r="AZ431" s="142"/>
      <c r="BA431" s="142"/>
      <c r="BB431" s="141"/>
      <c r="BC431" s="141"/>
      <c r="BD431" s="142"/>
      <c r="BE431" s="141"/>
      <c r="BF431" s="141"/>
      <c r="BG431" s="87"/>
      <c r="BH431" s="87"/>
      <c r="BI431" s="179"/>
    </row>
    <row r="432" customFormat="false" ht="12.75" hidden="false" customHeight="false" outlineLevel="0" collapsed="false">
      <c r="A432" s="112"/>
      <c r="H432" s="113"/>
      <c r="I432" s="113"/>
      <c r="L432" s="95"/>
      <c r="N432" s="95"/>
      <c r="AR432" s="12"/>
      <c r="AS432" s="8"/>
      <c r="AT432" s="87"/>
      <c r="AU432" s="87"/>
      <c r="AV432" s="141"/>
      <c r="AW432" s="177"/>
      <c r="AX432" s="87"/>
      <c r="AY432" s="142"/>
      <c r="AZ432" s="142"/>
      <c r="BA432" s="142"/>
      <c r="BB432" s="141"/>
      <c r="BC432" s="141"/>
      <c r="BD432" s="142"/>
      <c r="BE432" s="141"/>
      <c r="BF432" s="141"/>
      <c r="BG432" s="87"/>
      <c r="BH432" s="87"/>
      <c r="BI432" s="179"/>
    </row>
    <row r="433" customFormat="false" ht="12.75" hidden="false" customHeight="false" outlineLevel="0" collapsed="false">
      <c r="A433" s="112"/>
      <c r="H433" s="113"/>
      <c r="I433" s="113"/>
      <c r="L433" s="95"/>
      <c r="N433" s="95"/>
      <c r="AR433" s="12"/>
      <c r="AS433" s="8"/>
      <c r="AT433" s="87"/>
      <c r="AU433" s="87"/>
      <c r="AV433" s="141"/>
      <c r="AW433" s="177"/>
      <c r="AX433" s="87"/>
      <c r="AY433" s="142"/>
      <c r="AZ433" s="142"/>
      <c r="BA433" s="142"/>
      <c r="BB433" s="141"/>
      <c r="BC433" s="141"/>
      <c r="BD433" s="142"/>
      <c r="BE433" s="141"/>
      <c r="BF433" s="141"/>
      <c r="BG433" s="87"/>
      <c r="BH433" s="87"/>
      <c r="BI433" s="179"/>
    </row>
    <row r="434" customFormat="false" ht="12.75" hidden="false" customHeight="false" outlineLevel="0" collapsed="false">
      <c r="A434" s="112"/>
      <c r="H434" s="113"/>
      <c r="I434" s="113"/>
      <c r="L434" s="95"/>
      <c r="N434" s="95"/>
      <c r="AR434" s="12"/>
      <c r="AS434" s="8"/>
      <c r="AT434" s="87"/>
      <c r="AU434" s="87"/>
      <c r="AV434" s="141"/>
      <c r="AW434" s="177"/>
      <c r="AX434" s="87"/>
      <c r="AY434" s="142"/>
      <c r="AZ434" s="142"/>
      <c r="BA434" s="142"/>
      <c r="BB434" s="141"/>
      <c r="BC434" s="141"/>
      <c r="BD434" s="142"/>
      <c r="BE434" s="141"/>
      <c r="BF434" s="141"/>
      <c r="BG434" s="87"/>
      <c r="BH434" s="87"/>
      <c r="BI434" s="179"/>
    </row>
    <row r="435" customFormat="false" ht="12.75" hidden="false" customHeight="false" outlineLevel="0" collapsed="false">
      <c r="A435" s="112"/>
      <c r="H435" s="113"/>
      <c r="I435" s="113"/>
      <c r="L435" s="95"/>
      <c r="N435" s="95"/>
      <c r="AR435" s="12"/>
      <c r="AS435" s="8"/>
      <c r="AT435" s="87"/>
      <c r="AU435" s="87"/>
      <c r="AV435" s="141"/>
      <c r="AW435" s="177"/>
      <c r="AX435" s="87"/>
      <c r="AY435" s="142"/>
      <c r="AZ435" s="142"/>
      <c r="BA435" s="142"/>
      <c r="BB435" s="141"/>
      <c r="BC435" s="141"/>
      <c r="BD435" s="142"/>
      <c r="BE435" s="141"/>
      <c r="BF435" s="141"/>
      <c r="BG435" s="87"/>
      <c r="BH435" s="87"/>
      <c r="BI435" s="179"/>
    </row>
    <row r="436" customFormat="false" ht="12.75" hidden="false" customHeight="false" outlineLevel="0" collapsed="false">
      <c r="A436" s="112"/>
      <c r="H436" s="113"/>
      <c r="I436" s="113"/>
      <c r="L436" s="95"/>
      <c r="N436" s="95"/>
      <c r="AR436" s="12"/>
      <c r="AS436" s="8"/>
      <c r="AT436" s="87"/>
      <c r="AU436" s="87"/>
      <c r="AV436" s="141"/>
      <c r="AW436" s="177"/>
      <c r="AX436" s="87"/>
      <c r="AY436" s="142"/>
      <c r="AZ436" s="142"/>
      <c r="BA436" s="142"/>
      <c r="BB436" s="141"/>
      <c r="BC436" s="141"/>
      <c r="BD436" s="142"/>
      <c r="BE436" s="141"/>
      <c r="BF436" s="141"/>
      <c r="BG436" s="87"/>
      <c r="BH436" s="87"/>
      <c r="BI436" s="179"/>
    </row>
    <row r="437" customFormat="false" ht="12.75" hidden="false" customHeight="false" outlineLevel="0" collapsed="false">
      <c r="A437" s="112"/>
      <c r="H437" s="113"/>
      <c r="I437" s="113"/>
      <c r="L437" s="95"/>
      <c r="N437" s="95"/>
      <c r="AR437" s="12"/>
      <c r="AS437" s="8"/>
      <c r="AT437" s="87"/>
      <c r="AU437" s="87"/>
      <c r="AV437" s="141"/>
      <c r="AW437" s="177"/>
      <c r="AX437" s="87"/>
      <c r="AY437" s="142"/>
      <c r="AZ437" s="142"/>
      <c r="BA437" s="142"/>
      <c r="BB437" s="141"/>
      <c r="BC437" s="141"/>
      <c r="BD437" s="142"/>
      <c r="BE437" s="141"/>
      <c r="BF437" s="141"/>
      <c r="BG437" s="87"/>
      <c r="BH437" s="87"/>
      <c r="BI437" s="179"/>
    </row>
    <row r="438" customFormat="false" ht="12.75" hidden="false" customHeight="false" outlineLevel="0" collapsed="false">
      <c r="A438" s="112"/>
      <c r="H438" s="113"/>
      <c r="I438" s="113"/>
      <c r="L438" s="95"/>
      <c r="N438" s="95"/>
      <c r="AR438" s="12"/>
      <c r="AS438" s="8"/>
      <c r="AT438" s="87"/>
      <c r="AU438" s="87"/>
      <c r="AV438" s="141"/>
      <c r="AW438" s="177"/>
      <c r="AX438" s="87"/>
      <c r="AY438" s="142"/>
      <c r="AZ438" s="142"/>
      <c r="BA438" s="142"/>
      <c r="BB438" s="141"/>
      <c r="BC438" s="141"/>
      <c r="BD438" s="142"/>
      <c r="BE438" s="141"/>
      <c r="BF438" s="141"/>
      <c r="BG438" s="87"/>
      <c r="BH438" s="87"/>
      <c r="BI438" s="179"/>
    </row>
    <row r="439" customFormat="false" ht="12.75" hidden="false" customHeight="false" outlineLevel="0" collapsed="false">
      <c r="A439" s="112"/>
      <c r="H439" s="113"/>
      <c r="I439" s="113"/>
      <c r="L439" s="95"/>
      <c r="N439" s="95"/>
      <c r="AR439" s="12"/>
      <c r="AS439" s="8"/>
      <c r="AT439" s="87"/>
      <c r="AU439" s="87"/>
      <c r="AV439" s="141"/>
      <c r="AW439" s="177"/>
      <c r="AX439" s="87"/>
      <c r="AY439" s="142"/>
      <c r="AZ439" s="142"/>
      <c r="BA439" s="142"/>
      <c r="BB439" s="141"/>
      <c r="BC439" s="141"/>
      <c r="BD439" s="142"/>
      <c r="BE439" s="141"/>
      <c r="BF439" s="141"/>
      <c r="BG439" s="87"/>
      <c r="BH439" s="87"/>
      <c r="BI439" s="179"/>
    </row>
    <row r="440" customFormat="false" ht="12.75" hidden="false" customHeight="false" outlineLevel="0" collapsed="false">
      <c r="A440" s="112"/>
      <c r="H440" s="113"/>
      <c r="I440" s="113"/>
      <c r="L440" s="95"/>
      <c r="N440" s="95"/>
      <c r="AR440" s="12"/>
      <c r="AS440" s="8"/>
      <c r="AT440" s="87"/>
      <c r="AU440" s="87"/>
      <c r="AV440" s="141"/>
      <c r="AW440" s="177"/>
      <c r="AX440" s="87"/>
      <c r="AY440" s="142"/>
      <c r="AZ440" s="142"/>
      <c r="BA440" s="142"/>
      <c r="BB440" s="141"/>
      <c r="BC440" s="141"/>
      <c r="BD440" s="142"/>
      <c r="BE440" s="141"/>
      <c r="BF440" s="141"/>
      <c r="BG440" s="87"/>
      <c r="BH440" s="87"/>
      <c r="BI440" s="179"/>
    </row>
    <row r="441" customFormat="false" ht="12.75" hidden="false" customHeight="false" outlineLevel="0" collapsed="false">
      <c r="A441" s="112"/>
      <c r="H441" s="113"/>
      <c r="I441" s="113"/>
      <c r="L441" s="95"/>
      <c r="N441" s="95"/>
      <c r="AR441" s="12"/>
      <c r="AS441" s="8"/>
      <c r="AT441" s="87"/>
      <c r="AU441" s="87"/>
      <c r="AV441" s="141"/>
      <c r="AW441" s="177"/>
      <c r="AX441" s="87"/>
      <c r="AY441" s="142"/>
      <c r="AZ441" s="142"/>
      <c r="BA441" s="142"/>
      <c r="BB441" s="141"/>
      <c r="BC441" s="141"/>
      <c r="BD441" s="142"/>
      <c r="BE441" s="141"/>
      <c r="BF441" s="141"/>
      <c r="BG441" s="87"/>
      <c r="BH441" s="87"/>
      <c r="BI441" s="179"/>
    </row>
    <row r="442" customFormat="false" ht="12.75" hidden="false" customHeight="false" outlineLevel="0" collapsed="false">
      <c r="A442" s="112"/>
      <c r="H442" s="113"/>
      <c r="I442" s="113"/>
      <c r="L442" s="95"/>
      <c r="N442" s="95"/>
      <c r="AR442" s="12"/>
      <c r="AS442" s="8"/>
      <c r="AT442" s="87"/>
      <c r="AU442" s="87"/>
      <c r="AV442" s="141"/>
      <c r="AW442" s="177"/>
      <c r="AX442" s="87"/>
      <c r="AY442" s="142"/>
      <c r="AZ442" s="142"/>
      <c r="BA442" s="142"/>
      <c r="BB442" s="141"/>
      <c r="BC442" s="141"/>
      <c r="BD442" s="142"/>
      <c r="BE442" s="141"/>
      <c r="BF442" s="141"/>
      <c r="BG442" s="87"/>
      <c r="BH442" s="87"/>
      <c r="BI442" s="179"/>
    </row>
    <row r="443" customFormat="false" ht="12.75" hidden="false" customHeight="false" outlineLevel="0" collapsed="false">
      <c r="A443" s="112"/>
      <c r="H443" s="113"/>
      <c r="I443" s="113"/>
      <c r="L443" s="95"/>
      <c r="N443" s="95"/>
      <c r="AR443" s="12"/>
      <c r="AS443" s="8"/>
      <c r="AT443" s="87"/>
      <c r="AU443" s="87"/>
      <c r="AV443" s="141"/>
      <c r="AW443" s="177"/>
      <c r="AX443" s="87"/>
      <c r="AY443" s="142"/>
      <c r="AZ443" s="142"/>
      <c r="BA443" s="142"/>
      <c r="BB443" s="141"/>
      <c r="BC443" s="141"/>
      <c r="BD443" s="142"/>
      <c r="BE443" s="141"/>
      <c r="BF443" s="141"/>
      <c r="BG443" s="87"/>
      <c r="BH443" s="87"/>
      <c r="BI443" s="179"/>
    </row>
    <row r="444" customFormat="false" ht="12.75" hidden="false" customHeight="false" outlineLevel="0" collapsed="false">
      <c r="A444" s="112"/>
      <c r="H444" s="113"/>
      <c r="I444" s="113"/>
      <c r="L444" s="95"/>
      <c r="N444" s="95"/>
      <c r="AR444" s="12"/>
      <c r="AS444" s="8"/>
      <c r="AT444" s="87"/>
      <c r="AU444" s="87"/>
      <c r="AV444" s="141"/>
      <c r="AW444" s="177"/>
      <c r="AX444" s="87"/>
      <c r="AY444" s="142"/>
      <c r="AZ444" s="142"/>
      <c r="BA444" s="142"/>
      <c r="BB444" s="141"/>
      <c r="BC444" s="141"/>
      <c r="BD444" s="142"/>
      <c r="BE444" s="141"/>
      <c r="BF444" s="141"/>
      <c r="BG444" s="87"/>
      <c r="BH444" s="87"/>
      <c r="BI444" s="179"/>
    </row>
    <row r="445" customFormat="false" ht="12.75" hidden="false" customHeight="false" outlineLevel="0" collapsed="false">
      <c r="A445" s="112"/>
      <c r="H445" s="113"/>
      <c r="I445" s="113"/>
      <c r="L445" s="95"/>
      <c r="N445" s="95"/>
      <c r="AR445" s="12"/>
      <c r="AS445" s="8"/>
      <c r="AT445" s="87"/>
      <c r="AU445" s="87"/>
      <c r="AV445" s="141"/>
      <c r="AW445" s="177"/>
      <c r="AX445" s="87"/>
      <c r="AY445" s="142"/>
      <c r="AZ445" s="142"/>
      <c r="BA445" s="142"/>
      <c r="BB445" s="141"/>
      <c r="BC445" s="141"/>
      <c r="BD445" s="142"/>
      <c r="BE445" s="141"/>
      <c r="BF445" s="141"/>
      <c r="BG445" s="87"/>
      <c r="BH445" s="87"/>
      <c r="BI445" s="179"/>
    </row>
    <row r="446" customFormat="false" ht="12.75" hidden="false" customHeight="false" outlineLevel="0" collapsed="false">
      <c r="A446" s="112"/>
      <c r="H446" s="113"/>
      <c r="I446" s="113"/>
      <c r="L446" s="95"/>
      <c r="N446" s="95"/>
      <c r="AR446" s="12"/>
      <c r="AS446" s="8"/>
      <c r="AT446" s="87"/>
      <c r="AU446" s="87"/>
      <c r="AV446" s="141"/>
      <c r="AW446" s="177"/>
      <c r="AX446" s="87"/>
      <c r="AY446" s="142"/>
      <c r="AZ446" s="142"/>
      <c r="BA446" s="142"/>
      <c r="BB446" s="141"/>
      <c r="BC446" s="141"/>
      <c r="BD446" s="142"/>
      <c r="BE446" s="141"/>
      <c r="BF446" s="141"/>
      <c r="BG446" s="87"/>
      <c r="BH446" s="87"/>
      <c r="BI446" s="179"/>
    </row>
    <row r="447" customFormat="false" ht="12.75" hidden="false" customHeight="false" outlineLevel="0" collapsed="false">
      <c r="A447" s="112"/>
      <c r="H447" s="113"/>
      <c r="I447" s="113"/>
      <c r="L447" s="95"/>
      <c r="N447" s="95"/>
      <c r="AR447" s="12"/>
      <c r="AS447" s="8"/>
      <c r="AT447" s="87"/>
      <c r="AU447" s="87"/>
      <c r="AV447" s="141"/>
      <c r="AW447" s="177"/>
      <c r="AX447" s="87"/>
      <c r="AY447" s="142"/>
      <c r="AZ447" s="142"/>
      <c r="BA447" s="142"/>
      <c r="BB447" s="141"/>
      <c r="BC447" s="141"/>
      <c r="BD447" s="142"/>
      <c r="BE447" s="141"/>
      <c r="BF447" s="141"/>
      <c r="BG447" s="87"/>
      <c r="BH447" s="87"/>
      <c r="BI447" s="179"/>
    </row>
    <row r="448" customFormat="false" ht="12.75" hidden="false" customHeight="false" outlineLevel="0" collapsed="false">
      <c r="A448" s="112"/>
      <c r="H448" s="113"/>
      <c r="I448" s="113"/>
      <c r="L448" s="95"/>
      <c r="N448" s="95"/>
      <c r="AR448" s="12"/>
      <c r="AS448" s="8"/>
      <c r="AT448" s="87"/>
      <c r="AU448" s="87"/>
      <c r="AV448" s="141"/>
      <c r="AW448" s="177"/>
      <c r="AX448" s="87"/>
      <c r="AY448" s="142"/>
      <c r="AZ448" s="142"/>
      <c r="BA448" s="142"/>
      <c r="BB448" s="141"/>
      <c r="BC448" s="141"/>
      <c r="BD448" s="142"/>
      <c r="BE448" s="141"/>
      <c r="BF448" s="141"/>
      <c r="BG448" s="87"/>
      <c r="BH448" s="87"/>
      <c r="BI448" s="179"/>
    </row>
    <row r="449" customFormat="false" ht="12.75" hidden="false" customHeight="false" outlineLevel="0" collapsed="false">
      <c r="A449" s="112"/>
      <c r="H449" s="113"/>
      <c r="I449" s="113"/>
      <c r="L449" s="95"/>
      <c r="N449" s="95"/>
      <c r="AR449" s="12"/>
      <c r="AS449" s="8"/>
      <c r="AT449" s="87"/>
      <c r="AU449" s="87"/>
      <c r="AV449" s="141"/>
      <c r="AW449" s="177"/>
      <c r="AX449" s="87"/>
      <c r="AY449" s="142"/>
      <c r="AZ449" s="142"/>
      <c r="BA449" s="142"/>
      <c r="BB449" s="141"/>
      <c r="BC449" s="141"/>
      <c r="BD449" s="142"/>
      <c r="BE449" s="141"/>
      <c r="BF449" s="141"/>
      <c r="BG449" s="87"/>
      <c r="BH449" s="87"/>
      <c r="BI449" s="179"/>
    </row>
    <row r="450" customFormat="false" ht="12.75" hidden="false" customHeight="false" outlineLevel="0" collapsed="false">
      <c r="A450" s="112"/>
      <c r="H450" s="113"/>
      <c r="I450" s="113"/>
      <c r="L450" s="95"/>
      <c r="N450" s="95"/>
      <c r="AR450" s="12"/>
      <c r="AS450" s="8"/>
      <c r="AT450" s="87"/>
      <c r="AU450" s="87"/>
      <c r="AV450" s="141"/>
      <c r="AW450" s="177"/>
      <c r="AX450" s="87"/>
      <c r="AY450" s="142"/>
      <c r="AZ450" s="142"/>
      <c r="BA450" s="142"/>
      <c r="BB450" s="141"/>
      <c r="BC450" s="141"/>
      <c r="BD450" s="142"/>
      <c r="BE450" s="141"/>
      <c r="BF450" s="141"/>
      <c r="BG450" s="87"/>
      <c r="BH450" s="87"/>
      <c r="BI450" s="179"/>
    </row>
    <row r="451" customFormat="false" ht="12.75" hidden="false" customHeight="false" outlineLevel="0" collapsed="false">
      <c r="A451" s="112"/>
      <c r="H451" s="113"/>
      <c r="I451" s="113"/>
      <c r="L451" s="95"/>
      <c r="N451" s="95"/>
      <c r="AR451" s="12"/>
      <c r="AS451" s="8"/>
      <c r="AT451" s="87"/>
      <c r="AU451" s="87"/>
      <c r="AV451" s="141"/>
      <c r="AW451" s="177"/>
      <c r="AX451" s="87"/>
      <c r="AY451" s="142"/>
      <c r="AZ451" s="142"/>
      <c r="BA451" s="142"/>
      <c r="BB451" s="141"/>
      <c r="BC451" s="141"/>
      <c r="BD451" s="142"/>
      <c r="BE451" s="141"/>
      <c r="BF451" s="141"/>
      <c r="BG451" s="87"/>
      <c r="BH451" s="87"/>
      <c r="BI451" s="179"/>
    </row>
    <row r="452" customFormat="false" ht="12.75" hidden="false" customHeight="false" outlineLevel="0" collapsed="false">
      <c r="A452" s="112"/>
      <c r="H452" s="113"/>
      <c r="I452" s="113"/>
      <c r="L452" s="95"/>
      <c r="N452" s="95"/>
      <c r="AR452" s="12"/>
      <c r="AS452" s="8"/>
      <c r="AT452" s="87"/>
      <c r="AU452" s="87"/>
      <c r="AV452" s="141"/>
      <c r="AW452" s="177"/>
      <c r="AX452" s="87"/>
      <c r="AY452" s="142"/>
      <c r="AZ452" s="142"/>
      <c r="BA452" s="142"/>
      <c r="BB452" s="141"/>
      <c r="BC452" s="141"/>
      <c r="BD452" s="142"/>
      <c r="BE452" s="141"/>
      <c r="BF452" s="141"/>
      <c r="BG452" s="87"/>
      <c r="BH452" s="87"/>
      <c r="BI452" s="179"/>
    </row>
    <row r="453" customFormat="false" ht="12.75" hidden="false" customHeight="false" outlineLevel="0" collapsed="false">
      <c r="A453" s="112"/>
      <c r="H453" s="113"/>
      <c r="I453" s="113"/>
      <c r="L453" s="95"/>
      <c r="N453" s="95"/>
      <c r="AR453" s="12"/>
      <c r="AS453" s="8"/>
      <c r="AT453" s="87"/>
      <c r="AU453" s="87"/>
      <c r="AV453" s="141"/>
      <c r="AW453" s="177"/>
      <c r="AX453" s="87"/>
      <c r="AY453" s="142"/>
      <c r="AZ453" s="142"/>
      <c r="BA453" s="142"/>
      <c r="BB453" s="141"/>
      <c r="BC453" s="141"/>
      <c r="BD453" s="142"/>
      <c r="BE453" s="141"/>
      <c r="BF453" s="141"/>
      <c r="BG453" s="87"/>
      <c r="BH453" s="87"/>
      <c r="BI453" s="179"/>
    </row>
    <row r="454" customFormat="false" ht="12.75" hidden="false" customHeight="false" outlineLevel="0" collapsed="false">
      <c r="A454" s="112"/>
      <c r="H454" s="113"/>
      <c r="I454" s="113"/>
      <c r="L454" s="95"/>
      <c r="N454" s="95"/>
      <c r="AR454" s="12"/>
      <c r="AS454" s="8"/>
      <c r="AT454" s="87"/>
      <c r="AU454" s="87"/>
      <c r="AV454" s="141"/>
      <c r="AW454" s="177"/>
      <c r="AX454" s="87"/>
      <c r="AY454" s="142"/>
      <c r="AZ454" s="142"/>
      <c r="BA454" s="142"/>
      <c r="BB454" s="141"/>
      <c r="BC454" s="141"/>
      <c r="BD454" s="142"/>
      <c r="BE454" s="141"/>
      <c r="BF454" s="141"/>
      <c r="BG454" s="87"/>
      <c r="BH454" s="87"/>
      <c r="BI454" s="179"/>
    </row>
    <row r="455" customFormat="false" ht="12.75" hidden="false" customHeight="false" outlineLevel="0" collapsed="false">
      <c r="A455" s="112"/>
      <c r="H455" s="113"/>
      <c r="I455" s="113"/>
      <c r="L455" s="95"/>
      <c r="N455" s="95"/>
      <c r="AR455" s="12"/>
      <c r="AS455" s="8"/>
      <c r="AT455" s="87"/>
      <c r="AU455" s="87"/>
      <c r="AV455" s="141"/>
      <c r="AW455" s="177"/>
      <c r="AX455" s="87"/>
      <c r="AY455" s="142"/>
      <c r="AZ455" s="142"/>
      <c r="BA455" s="142"/>
      <c r="BB455" s="141"/>
      <c r="BC455" s="141"/>
      <c r="BD455" s="142"/>
      <c r="BE455" s="141"/>
      <c r="BF455" s="141"/>
      <c r="BG455" s="87"/>
      <c r="BH455" s="87"/>
      <c r="BI455" s="179"/>
    </row>
    <row r="456" customFormat="false" ht="12.75" hidden="false" customHeight="false" outlineLevel="0" collapsed="false">
      <c r="A456" s="112"/>
      <c r="H456" s="113"/>
      <c r="I456" s="113"/>
      <c r="L456" s="95"/>
      <c r="N456" s="95"/>
      <c r="AR456" s="12"/>
      <c r="AS456" s="8"/>
      <c r="AT456" s="87"/>
      <c r="AU456" s="87"/>
      <c r="AV456" s="141"/>
      <c r="AW456" s="177"/>
      <c r="AX456" s="87"/>
      <c r="AY456" s="142"/>
      <c r="AZ456" s="142"/>
      <c r="BA456" s="142"/>
      <c r="BB456" s="141"/>
      <c r="BC456" s="141"/>
      <c r="BD456" s="142"/>
      <c r="BE456" s="141"/>
      <c r="BF456" s="141"/>
      <c r="BG456" s="87"/>
      <c r="BH456" s="87"/>
      <c r="BI456" s="179"/>
    </row>
    <row r="457" customFormat="false" ht="12.75" hidden="false" customHeight="false" outlineLevel="0" collapsed="false">
      <c r="A457" s="112"/>
      <c r="H457" s="113"/>
      <c r="I457" s="113"/>
      <c r="L457" s="95"/>
      <c r="N457" s="95"/>
      <c r="AR457" s="12"/>
      <c r="AS457" s="8"/>
      <c r="AT457" s="87"/>
      <c r="AU457" s="87"/>
      <c r="AV457" s="141"/>
      <c r="AW457" s="177"/>
      <c r="AX457" s="87"/>
      <c r="AY457" s="142"/>
      <c r="AZ457" s="142"/>
      <c r="BA457" s="142"/>
      <c r="BB457" s="141"/>
      <c r="BC457" s="141"/>
      <c r="BD457" s="142"/>
      <c r="BE457" s="141"/>
      <c r="BF457" s="141"/>
      <c r="BG457" s="87"/>
      <c r="BH457" s="87"/>
      <c r="BI457" s="179"/>
    </row>
    <row r="458" customFormat="false" ht="12.75" hidden="false" customHeight="false" outlineLevel="0" collapsed="false">
      <c r="A458" s="112"/>
      <c r="H458" s="113"/>
      <c r="I458" s="113"/>
      <c r="L458" s="95"/>
      <c r="N458" s="95"/>
      <c r="AR458" s="12"/>
      <c r="AS458" s="8"/>
      <c r="AT458" s="87"/>
      <c r="AU458" s="87"/>
      <c r="AV458" s="141"/>
      <c r="AW458" s="177"/>
      <c r="AX458" s="87"/>
      <c r="AY458" s="142"/>
      <c r="AZ458" s="142"/>
      <c r="BA458" s="142"/>
      <c r="BB458" s="141"/>
      <c r="BC458" s="141"/>
      <c r="BD458" s="142"/>
      <c r="BE458" s="141"/>
      <c r="BF458" s="141"/>
      <c r="BG458" s="87"/>
      <c r="BH458" s="87"/>
      <c r="BI458" s="179"/>
    </row>
    <row r="459" customFormat="false" ht="12.75" hidden="false" customHeight="false" outlineLevel="0" collapsed="false">
      <c r="A459" s="112"/>
      <c r="H459" s="113"/>
      <c r="I459" s="113"/>
      <c r="L459" s="95"/>
      <c r="N459" s="95"/>
      <c r="AR459" s="12"/>
      <c r="AS459" s="8"/>
      <c r="AT459" s="87"/>
      <c r="AU459" s="87"/>
      <c r="AV459" s="141"/>
      <c r="AW459" s="177"/>
      <c r="AX459" s="87"/>
      <c r="AY459" s="142"/>
      <c r="AZ459" s="142"/>
      <c r="BA459" s="142"/>
      <c r="BB459" s="141"/>
      <c r="BC459" s="141"/>
      <c r="BD459" s="142"/>
      <c r="BE459" s="141"/>
      <c r="BF459" s="141"/>
      <c r="BG459" s="87"/>
      <c r="BH459" s="87"/>
      <c r="BI459" s="179"/>
    </row>
    <row r="460" customFormat="false" ht="12.75" hidden="false" customHeight="false" outlineLevel="0" collapsed="false">
      <c r="A460" s="112"/>
      <c r="H460" s="113"/>
      <c r="I460" s="113"/>
      <c r="L460" s="95"/>
      <c r="N460" s="95"/>
      <c r="AR460" s="12"/>
      <c r="AS460" s="8"/>
      <c r="AT460" s="87"/>
      <c r="AU460" s="87"/>
      <c r="AV460" s="141"/>
      <c r="AW460" s="177"/>
      <c r="AX460" s="87"/>
      <c r="AY460" s="142"/>
      <c r="AZ460" s="142"/>
      <c r="BA460" s="142"/>
      <c r="BB460" s="141"/>
      <c r="BC460" s="141"/>
      <c r="BD460" s="142"/>
      <c r="BE460" s="141"/>
      <c r="BF460" s="141"/>
      <c r="BG460" s="87"/>
      <c r="BH460" s="87"/>
      <c r="BI460" s="179"/>
    </row>
    <row r="461" customFormat="false" ht="12.75" hidden="false" customHeight="false" outlineLevel="0" collapsed="false">
      <c r="A461" s="112"/>
      <c r="H461" s="113"/>
      <c r="I461" s="113"/>
      <c r="L461" s="95"/>
      <c r="N461" s="95"/>
      <c r="AR461" s="12"/>
      <c r="AS461" s="8"/>
      <c r="AT461" s="87"/>
      <c r="AU461" s="87"/>
      <c r="AV461" s="141"/>
      <c r="AW461" s="177"/>
      <c r="AX461" s="87"/>
      <c r="AY461" s="142"/>
      <c r="AZ461" s="142"/>
      <c r="BA461" s="142"/>
      <c r="BB461" s="141"/>
      <c r="BC461" s="141"/>
      <c r="BD461" s="142"/>
      <c r="BE461" s="141"/>
      <c r="BF461" s="141"/>
      <c r="BG461" s="87"/>
      <c r="BH461" s="87"/>
      <c r="BI461" s="179"/>
    </row>
    <row r="462" customFormat="false" ht="12.75" hidden="false" customHeight="false" outlineLevel="0" collapsed="false">
      <c r="A462" s="112"/>
      <c r="H462" s="113"/>
      <c r="I462" s="113"/>
      <c r="L462" s="95"/>
      <c r="N462" s="95"/>
      <c r="AR462" s="12"/>
      <c r="AS462" s="8"/>
      <c r="AT462" s="87"/>
      <c r="AU462" s="87"/>
      <c r="AV462" s="141"/>
      <c r="AW462" s="177"/>
      <c r="AX462" s="87"/>
      <c r="AY462" s="142"/>
      <c r="AZ462" s="142"/>
      <c r="BA462" s="142"/>
      <c r="BB462" s="141"/>
      <c r="BC462" s="141"/>
      <c r="BD462" s="142"/>
      <c r="BE462" s="141"/>
      <c r="BF462" s="141"/>
      <c r="BG462" s="87"/>
      <c r="BH462" s="87"/>
      <c r="BI462" s="179"/>
    </row>
    <row r="463" customFormat="false" ht="12.75" hidden="false" customHeight="false" outlineLevel="0" collapsed="false">
      <c r="A463" s="112"/>
      <c r="H463" s="113"/>
      <c r="I463" s="113"/>
      <c r="L463" s="95"/>
      <c r="N463" s="95"/>
      <c r="AR463" s="12"/>
      <c r="AS463" s="8"/>
      <c r="AT463" s="87"/>
      <c r="AU463" s="87"/>
      <c r="AV463" s="141"/>
      <c r="AW463" s="177"/>
      <c r="AX463" s="87"/>
      <c r="AY463" s="142"/>
      <c r="AZ463" s="142"/>
      <c r="BA463" s="142"/>
      <c r="BB463" s="141"/>
      <c r="BC463" s="141"/>
      <c r="BD463" s="142"/>
      <c r="BE463" s="141"/>
      <c r="BF463" s="141"/>
      <c r="BG463" s="87"/>
      <c r="BH463" s="87"/>
      <c r="BI463" s="179"/>
    </row>
    <row r="464" customFormat="false" ht="12.75" hidden="false" customHeight="false" outlineLevel="0" collapsed="false">
      <c r="A464" s="112"/>
      <c r="H464" s="113"/>
      <c r="I464" s="113"/>
      <c r="L464" s="95"/>
      <c r="N464" s="95"/>
      <c r="AR464" s="12"/>
      <c r="AS464" s="8"/>
      <c r="AT464" s="87"/>
      <c r="AU464" s="87"/>
      <c r="AV464" s="141"/>
      <c r="AW464" s="177"/>
      <c r="AX464" s="87"/>
      <c r="AY464" s="142"/>
      <c r="AZ464" s="142"/>
      <c r="BA464" s="142"/>
      <c r="BB464" s="141"/>
      <c r="BC464" s="141"/>
      <c r="BD464" s="142"/>
      <c r="BE464" s="141"/>
      <c r="BF464" s="141"/>
      <c r="BG464" s="87"/>
      <c r="BH464" s="87"/>
      <c r="BI464" s="179"/>
    </row>
    <row r="465" customFormat="false" ht="12.75" hidden="false" customHeight="false" outlineLevel="0" collapsed="false">
      <c r="A465" s="112"/>
      <c r="H465" s="113"/>
      <c r="I465" s="113"/>
      <c r="L465" s="95"/>
      <c r="N465" s="95"/>
      <c r="AR465" s="12"/>
      <c r="AS465" s="8"/>
      <c r="AT465" s="87"/>
      <c r="AU465" s="87"/>
      <c r="AV465" s="141"/>
      <c r="AW465" s="177"/>
      <c r="AX465" s="87"/>
      <c r="AY465" s="142"/>
      <c r="AZ465" s="142"/>
      <c r="BA465" s="142"/>
      <c r="BB465" s="141"/>
      <c r="BC465" s="141"/>
      <c r="BD465" s="142"/>
      <c r="BE465" s="141"/>
      <c r="BF465" s="141"/>
      <c r="BG465" s="87"/>
      <c r="BH465" s="87"/>
      <c r="BI465" s="179"/>
    </row>
    <row r="466" customFormat="false" ht="12.75" hidden="false" customHeight="false" outlineLevel="0" collapsed="false">
      <c r="A466" s="112"/>
      <c r="H466" s="113"/>
      <c r="I466" s="113"/>
      <c r="L466" s="95"/>
      <c r="N466" s="95"/>
      <c r="AR466" s="12"/>
      <c r="AS466" s="8"/>
      <c r="AT466" s="87"/>
      <c r="AU466" s="87"/>
      <c r="AV466" s="141"/>
      <c r="AW466" s="177"/>
      <c r="AX466" s="87"/>
      <c r="AY466" s="142"/>
      <c r="AZ466" s="142"/>
      <c r="BA466" s="142"/>
      <c r="BB466" s="141"/>
      <c r="BC466" s="141"/>
      <c r="BD466" s="142"/>
      <c r="BE466" s="141"/>
      <c r="BF466" s="141"/>
      <c r="BG466" s="87"/>
      <c r="BH466" s="87"/>
      <c r="BI466" s="179"/>
    </row>
    <row r="467" customFormat="false" ht="12.75" hidden="false" customHeight="false" outlineLevel="0" collapsed="false">
      <c r="A467" s="112"/>
      <c r="H467" s="113"/>
      <c r="I467" s="113"/>
      <c r="L467" s="95"/>
      <c r="N467" s="95"/>
      <c r="AR467" s="12"/>
      <c r="AS467" s="8"/>
      <c r="AT467" s="87"/>
      <c r="AU467" s="87"/>
      <c r="AV467" s="141"/>
      <c r="AW467" s="177"/>
      <c r="AX467" s="87"/>
      <c r="AY467" s="142"/>
      <c r="AZ467" s="142"/>
      <c r="BA467" s="142"/>
      <c r="BB467" s="141"/>
      <c r="BC467" s="141"/>
      <c r="BD467" s="142"/>
      <c r="BE467" s="141"/>
      <c r="BF467" s="141"/>
      <c r="BG467" s="87"/>
      <c r="BH467" s="87"/>
      <c r="BI467" s="179"/>
    </row>
    <row r="468" customFormat="false" ht="12.75" hidden="false" customHeight="false" outlineLevel="0" collapsed="false">
      <c r="A468" s="112"/>
      <c r="H468" s="113"/>
      <c r="I468" s="113"/>
      <c r="L468" s="95"/>
      <c r="N468" s="95"/>
      <c r="AR468" s="12"/>
      <c r="AS468" s="8"/>
      <c r="AT468" s="87"/>
      <c r="AU468" s="87"/>
      <c r="AV468" s="141"/>
      <c r="AW468" s="177"/>
      <c r="AX468" s="87"/>
      <c r="AY468" s="142"/>
      <c r="AZ468" s="142"/>
      <c r="BA468" s="142"/>
      <c r="BB468" s="141"/>
      <c r="BC468" s="141"/>
      <c r="BD468" s="142"/>
      <c r="BE468" s="141"/>
      <c r="BF468" s="141"/>
      <c r="BG468" s="87"/>
      <c r="BH468" s="87"/>
      <c r="BI468" s="179"/>
    </row>
    <row r="469" customFormat="false" ht="12.75" hidden="false" customHeight="false" outlineLevel="0" collapsed="false">
      <c r="A469" s="112"/>
      <c r="H469" s="113"/>
      <c r="I469" s="113"/>
      <c r="L469" s="95"/>
      <c r="N469" s="95"/>
      <c r="AR469" s="12"/>
      <c r="AS469" s="8"/>
      <c r="AT469" s="87"/>
      <c r="AU469" s="87"/>
      <c r="AV469" s="141"/>
      <c r="AW469" s="177"/>
      <c r="AX469" s="87"/>
      <c r="AY469" s="142"/>
      <c r="AZ469" s="142"/>
      <c r="BA469" s="142"/>
      <c r="BB469" s="141"/>
      <c r="BC469" s="141"/>
      <c r="BD469" s="142"/>
      <c r="BE469" s="141"/>
      <c r="BF469" s="141"/>
      <c r="BG469" s="87"/>
      <c r="BH469" s="87"/>
      <c r="BI469" s="179"/>
    </row>
    <row r="470" customFormat="false" ht="12.75" hidden="false" customHeight="false" outlineLevel="0" collapsed="false">
      <c r="A470" s="112"/>
      <c r="H470" s="113"/>
      <c r="I470" s="113"/>
      <c r="L470" s="95"/>
      <c r="N470" s="95"/>
      <c r="AR470" s="12"/>
      <c r="AS470" s="8"/>
      <c r="AT470" s="87"/>
      <c r="AU470" s="87"/>
      <c r="AV470" s="141"/>
      <c r="AW470" s="177"/>
      <c r="AX470" s="87"/>
      <c r="AY470" s="142"/>
      <c r="AZ470" s="142"/>
      <c r="BA470" s="142"/>
      <c r="BB470" s="141"/>
      <c r="BC470" s="141"/>
      <c r="BD470" s="142"/>
      <c r="BE470" s="141"/>
      <c r="BF470" s="141"/>
      <c r="BG470" s="87"/>
      <c r="BH470" s="87"/>
      <c r="BI470" s="179"/>
    </row>
    <row r="471" customFormat="false" ht="12.75" hidden="false" customHeight="false" outlineLevel="0" collapsed="false">
      <c r="A471" s="112"/>
      <c r="H471" s="113"/>
      <c r="I471" s="113"/>
      <c r="L471" s="95"/>
      <c r="N471" s="95"/>
      <c r="AR471" s="12"/>
      <c r="AS471" s="8"/>
      <c r="AT471" s="87"/>
      <c r="AU471" s="87"/>
      <c r="AV471" s="141"/>
      <c r="AW471" s="177"/>
      <c r="AX471" s="87"/>
      <c r="AY471" s="142"/>
      <c r="AZ471" s="142"/>
      <c r="BA471" s="142"/>
      <c r="BB471" s="141"/>
      <c r="BC471" s="141"/>
      <c r="BD471" s="142"/>
      <c r="BE471" s="141"/>
      <c r="BF471" s="141"/>
      <c r="BG471" s="87"/>
      <c r="BH471" s="87"/>
      <c r="BI471" s="179"/>
    </row>
    <row r="472" customFormat="false" ht="12.75" hidden="false" customHeight="false" outlineLevel="0" collapsed="false">
      <c r="A472" s="112"/>
      <c r="H472" s="113"/>
      <c r="I472" s="113"/>
      <c r="L472" s="95"/>
      <c r="N472" s="95"/>
      <c r="AR472" s="12"/>
      <c r="AS472" s="8"/>
      <c r="AT472" s="87"/>
      <c r="AU472" s="87"/>
      <c r="AV472" s="141"/>
      <c r="AW472" s="177"/>
      <c r="AX472" s="87"/>
      <c r="AY472" s="142"/>
      <c r="AZ472" s="142"/>
      <c r="BA472" s="142"/>
      <c r="BB472" s="141"/>
      <c r="BC472" s="141"/>
      <c r="BD472" s="142"/>
      <c r="BE472" s="141"/>
      <c r="BF472" s="141"/>
      <c r="BG472" s="87"/>
      <c r="BH472" s="87"/>
      <c r="BI472" s="179"/>
    </row>
    <row r="473" customFormat="false" ht="12.75" hidden="false" customHeight="false" outlineLevel="0" collapsed="false">
      <c r="A473" s="112"/>
      <c r="H473" s="113"/>
      <c r="I473" s="113"/>
      <c r="L473" s="95"/>
      <c r="N473" s="95"/>
      <c r="AR473" s="12"/>
      <c r="AS473" s="8"/>
      <c r="AT473" s="87"/>
      <c r="AU473" s="87"/>
      <c r="AV473" s="141"/>
      <c r="AW473" s="177"/>
      <c r="AX473" s="87"/>
      <c r="AY473" s="142"/>
      <c r="AZ473" s="142"/>
      <c r="BA473" s="142"/>
      <c r="BB473" s="141"/>
      <c r="BC473" s="141"/>
      <c r="BD473" s="142"/>
      <c r="BE473" s="141"/>
      <c r="BF473" s="141"/>
      <c r="BG473" s="87"/>
      <c r="BH473" s="87"/>
      <c r="BI473" s="179"/>
    </row>
    <row r="474" customFormat="false" ht="12.75" hidden="false" customHeight="false" outlineLevel="0" collapsed="false">
      <c r="A474" s="112"/>
      <c r="H474" s="113"/>
      <c r="I474" s="113"/>
      <c r="L474" s="95"/>
      <c r="N474" s="95"/>
      <c r="AR474" s="12"/>
      <c r="AS474" s="8"/>
      <c r="AT474" s="87"/>
      <c r="AU474" s="87"/>
      <c r="AV474" s="141"/>
      <c r="AW474" s="177"/>
      <c r="AX474" s="87"/>
      <c r="AY474" s="142"/>
      <c r="AZ474" s="142"/>
      <c r="BA474" s="142"/>
      <c r="BB474" s="141"/>
      <c r="BC474" s="141"/>
      <c r="BD474" s="142"/>
      <c r="BE474" s="141"/>
      <c r="BF474" s="141"/>
      <c r="BG474" s="87"/>
      <c r="BH474" s="87"/>
      <c r="BI474" s="179"/>
    </row>
    <row r="475" customFormat="false" ht="12.75" hidden="false" customHeight="false" outlineLevel="0" collapsed="false">
      <c r="A475" s="112"/>
      <c r="H475" s="113"/>
      <c r="I475" s="113"/>
      <c r="L475" s="95"/>
      <c r="N475" s="95"/>
      <c r="AR475" s="12"/>
      <c r="AS475" s="8"/>
      <c r="AT475" s="87"/>
      <c r="AU475" s="87"/>
      <c r="AV475" s="141"/>
      <c r="AW475" s="177"/>
      <c r="AX475" s="87"/>
      <c r="AY475" s="142"/>
      <c r="AZ475" s="142"/>
      <c r="BA475" s="142"/>
      <c r="BB475" s="141"/>
      <c r="BC475" s="141"/>
      <c r="BD475" s="142"/>
      <c r="BE475" s="141"/>
      <c r="BF475" s="141"/>
      <c r="BG475" s="87"/>
      <c r="BH475" s="87"/>
      <c r="BI475" s="179"/>
    </row>
    <row r="476" customFormat="false" ht="12.75" hidden="false" customHeight="false" outlineLevel="0" collapsed="false">
      <c r="A476" s="112"/>
      <c r="H476" s="113"/>
      <c r="I476" s="113"/>
      <c r="L476" s="95"/>
      <c r="N476" s="95"/>
      <c r="AR476" s="12"/>
      <c r="AS476" s="8"/>
      <c r="AT476" s="87"/>
      <c r="AU476" s="87"/>
      <c r="AV476" s="141"/>
      <c r="AW476" s="177"/>
      <c r="AX476" s="87"/>
      <c r="AY476" s="142"/>
      <c r="AZ476" s="142"/>
      <c r="BA476" s="142"/>
      <c r="BB476" s="141"/>
      <c r="BC476" s="141"/>
      <c r="BD476" s="142"/>
      <c r="BE476" s="141"/>
      <c r="BF476" s="141"/>
      <c r="BG476" s="87"/>
      <c r="BH476" s="87"/>
      <c r="BI476" s="179"/>
    </row>
    <row r="477" customFormat="false" ht="12.75" hidden="false" customHeight="false" outlineLevel="0" collapsed="false">
      <c r="A477" s="112"/>
      <c r="H477" s="113"/>
      <c r="I477" s="113"/>
      <c r="L477" s="95"/>
      <c r="N477" s="95"/>
      <c r="AR477" s="12"/>
      <c r="AS477" s="8"/>
      <c r="AT477" s="87"/>
      <c r="AU477" s="87"/>
      <c r="AV477" s="141"/>
      <c r="AW477" s="177"/>
      <c r="AX477" s="87"/>
      <c r="AY477" s="142"/>
      <c r="AZ477" s="142"/>
      <c r="BA477" s="142"/>
      <c r="BB477" s="141"/>
      <c r="BC477" s="141"/>
      <c r="BD477" s="142"/>
      <c r="BE477" s="141"/>
      <c r="BF477" s="141"/>
      <c r="BG477" s="87"/>
      <c r="BH477" s="87"/>
      <c r="BI477" s="179"/>
    </row>
    <row r="478" customFormat="false" ht="12.75" hidden="false" customHeight="false" outlineLevel="0" collapsed="false">
      <c r="A478" s="112"/>
      <c r="H478" s="113"/>
      <c r="I478" s="113"/>
      <c r="L478" s="95"/>
      <c r="N478" s="95"/>
      <c r="AR478" s="12"/>
      <c r="AS478" s="8"/>
      <c r="AT478" s="87"/>
      <c r="AU478" s="87"/>
      <c r="AV478" s="141"/>
      <c r="AW478" s="177"/>
      <c r="AX478" s="87"/>
      <c r="AY478" s="142"/>
      <c r="AZ478" s="142"/>
      <c r="BA478" s="142"/>
      <c r="BB478" s="141"/>
      <c r="BC478" s="141"/>
      <c r="BD478" s="142"/>
      <c r="BE478" s="141"/>
      <c r="BF478" s="141"/>
      <c r="BG478" s="87"/>
      <c r="BH478" s="87"/>
      <c r="BI478" s="179"/>
    </row>
    <row r="479" customFormat="false" ht="12.75" hidden="false" customHeight="false" outlineLevel="0" collapsed="false">
      <c r="A479" s="112"/>
      <c r="H479" s="113"/>
      <c r="I479" s="113"/>
      <c r="L479" s="95"/>
      <c r="N479" s="95"/>
      <c r="AR479" s="12"/>
      <c r="AS479" s="8"/>
      <c r="AT479" s="87"/>
      <c r="AU479" s="87"/>
      <c r="AV479" s="141"/>
      <c r="AW479" s="177"/>
      <c r="AX479" s="87"/>
      <c r="AY479" s="142"/>
      <c r="AZ479" s="142"/>
      <c r="BA479" s="142"/>
      <c r="BB479" s="141"/>
      <c r="BC479" s="141"/>
      <c r="BD479" s="142"/>
      <c r="BE479" s="141"/>
      <c r="BF479" s="141"/>
      <c r="BG479" s="87"/>
      <c r="BH479" s="87"/>
      <c r="BI479" s="179"/>
    </row>
    <row r="480" customFormat="false" ht="12.75" hidden="false" customHeight="false" outlineLevel="0" collapsed="false">
      <c r="A480" s="112"/>
      <c r="H480" s="113"/>
      <c r="I480" s="113"/>
      <c r="L480" s="95"/>
      <c r="N480" s="95"/>
      <c r="AR480" s="12"/>
      <c r="AS480" s="8"/>
      <c r="AT480" s="87"/>
      <c r="AU480" s="87"/>
      <c r="AV480" s="141"/>
      <c r="AW480" s="177"/>
      <c r="AX480" s="87"/>
      <c r="AY480" s="142"/>
      <c r="AZ480" s="142"/>
      <c r="BA480" s="142"/>
      <c r="BB480" s="141"/>
      <c r="BC480" s="141"/>
      <c r="BD480" s="142"/>
      <c r="BE480" s="141"/>
      <c r="BF480" s="141"/>
      <c r="BG480" s="87"/>
      <c r="BH480" s="87"/>
      <c r="BI480" s="179"/>
    </row>
    <row r="481" customFormat="false" ht="12.75" hidden="false" customHeight="false" outlineLevel="0" collapsed="false">
      <c r="A481" s="112"/>
      <c r="H481" s="113"/>
      <c r="I481" s="113"/>
      <c r="L481" s="95"/>
      <c r="N481" s="95"/>
      <c r="AR481" s="12"/>
      <c r="AS481" s="8"/>
      <c r="AT481" s="87"/>
      <c r="AU481" s="87"/>
      <c r="AV481" s="141"/>
      <c r="AW481" s="177"/>
      <c r="AX481" s="87"/>
      <c r="AY481" s="142"/>
      <c r="AZ481" s="142"/>
      <c r="BA481" s="142"/>
      <c r="BB481" s="141"/>
      <c r="BC481" s="141"/>
      <c r="BD481" s="142"/>
      <c r="BE481" s="141"/>
      <c r="BF481" s="141"/>
      <c r="BG481" s="87"/>
      <c r="BH481" s="87"/>
      <c r="BI481" s="179"/>
    </row>
    <row r="482" customFormat="false" ht="12.75" hidden="false" customHeight="false" outlineLevel="0" collapsed="false">
      <c r="A482" s="112"/>
      <c r="H482" s="113"/>
      <c r="I482" s="113"/>
      <c r="L482" s="95"/>
      <c r="N482" s="95"/>
      <c r="AR482" s="12"/>
      <c r="AS482" s="8"/>
      <c r="AT482" s="87"/>
      <c r="AU482" s="87"/>
      <c r="AV482" s="141"/>
      <c r="AW482" s="177"/>
      <c r="AX482" s="87"/>
      <c r="AY482" s="142"/>
      <c r="AZ482" s="142"/>
      <c r="BA482" s="142"/>
      <c r="BB482" s="141"/>
      <c r="BC482" s="141"/>
      <c r="BD482" s="142"/>
      <c r="BE482" s="141"/>
      <c r="BF482" s="141"/>
      <c r="BG482" s="87"/>
      <c r="BH482" s="87"/>
      <c r="BI482" s="179"/>
    </row>
    <row r="483" customFormat="false" ht="12.75" hidden="false" customHeight="false" outlineLevel="0" collapsed="false">
      <c r="A483" s="112"/>
      <c r="H483" s="113"/>
      <c r="I483" s="113"/>
      <c r="L483" s="95"/>
      <c r="N483" s="95"/>
      <c r="AR483" s="12"/>
      <c r="AS483" s="8"/>
      <c r="AT483" s="87"/>
      <c r="AU483" s="87"/>
      <c r="AV483" s="141"/>
      <c r="AW483" s="177"/>
      <c r="AX483" s="87"/>
      <c r="AY483" s="142"/>
      <c r="AZ483" s="142"/>
      <c r="BA483" s="142"/>
      <c r="BB483" s="141"/>
      <c r="BC483" s="141"/>
      <c r="BD483" s="142"/>
      <c r="BE483" s="141"/>
      <c r="BF483" s="141"/>
      <c r="BG483" s="87"/>
      <c r="BH483" s="87"/>
      <c r="BI483" s="179"/>
    </row>
    <row r="484" customFormat="false" ht="12.75" hidden="false" customHeight="false" outlineLevel="0" collapsed="false">
      <c r="A484" s="112"/>
      <c r="H484" s="113"/>
      <c r="I484" s="113"/>
      <c r="L484" s="95"/>
      <c r="N484" s="95"/>
      <c r="AR484" s="12"/>
      <c r="AS484" s="8"/>
      <c r="AT484" s="87"/>
      <c r="AU484" s="87"/>
      <c r="AV484" s="141"/>
      <c r="AW484" s="177"/>
      <c r="AX484" s="87"/>
      <c r="AY484" s="142"/>
      <c r="AZ484" s="142"/>
      <c r="BA484" s="142"/>
      <c r="BB484" s="141"/>
      <c r="BC484" s="141"/>
      <c r="BD484" s="142"/>
      <c r="BE484" s="141"/>
      <c r="BF484" s="141"/>
      <c r="BG484" s="87"/>
      <c r="BH484" s="87"/>
      <c r="BI484" s="179"/>
    </row>
    <row r="485" customFormat="false" ht="12.75" hidden="false" customHeight="false" outlineLevel="0" collapsed="false">
      <c r="A485" s="112"/>
      <c r="H485" s="113"/>
      <c r="I485" s="113"/>
      <c r="L485" s="95"/>
      <c r="N485" s="95"/>
      <c r="AR485" s="12"/>
      <c r="AS485" s="8"/>
      <c r="AT485" s="87"/>
      <c r="AU485" s="87"/>
      <c r="AV485" s="141"/>
      <c r="AW485" s="177"/>
      <c r="AX485" s="87"/>
      <c r="AY485" s="142"/>
      <c r="AZ485" s="142"/>
      <c r="BA485" s="142"/>
      <c r="BB485" s="141"/>
      <c r="BC485" s="141"/>
      <c r="BD485" s="142"/>
      <c r="BE485" s="141"/>
      <c r="BF485" s="141"/>
      <c r="BG485" s="87"/>
      <c r="BH485" s="87"/>
      <c r="BI485" s="179"/>
    </row>
    <row r="486" customFormat="false" ht="12.75" hidden="false" customHeight="false" outlineLevel="0" collapsed="false">
      <c r="A486" s="112"/>
      <c r="H486" s="113"/>
      <c r="I486" s="113"/>
      <c r="L486" s="95"/>
      <c r="N486" s="95"/>
      <c r="AR486" s="12"/>
      <c r="AS486" s="8"/>
      <c r="AT486" s="87"/>
      <c r="AU486" s="87"/>
      <c r="AV486" s="141"/>
      <c r="AW486" s="177"/>
      <c r="AX486" s="87"/>
      <c r="AY486" s="142"/>
      <c r="AZ486" s="142"/>
      <c r="BA486" s="142"/>
      <c r="BB486" s="141"/>
      <c r="BC486" s="141"/>
      <c r="BD486" s="142"/>
      <c r="BE486" s="141"/>
      <c r="BF486" s="141"/>
      <c r="BG486" s="87"/>
      <c r="BH486" s="87"/>
      <c r="BI486" s="179"/>
    </row>
    <row r="487" customFormat="false" ht="12.75" hidden="false" customHeight="false" outlineLevel="0" collapsed="false">
      <c r="A487" s="112"/>
      <c r="H487" s="113"/>
      <c r="I487" s="113"/>
      <c r="L487" s="95"/>
      <c r="N487" s="95"/>
      <c r="AR487" s="12"/>
      <c r="AS487" s="8"/>
      <c r="AT487" s="87"/>
      <c r="AU487" s="87"/>
      <c r="AV487" s="141"/>
      <c r="AW487" s="177"/>
      <c r="AX487" s="87"/>
      <c r="AY487" s="142"/>
      <c r="AZ487" s="142"/>
      <c r="BA487" s="142"/>
      <c r="BB487" s="141"/>
      <c r="BC487" s="141"/>
      <c r="BD487" s="142"/>
      <c r="BE487" s="141"/>
      <c r="BF487" s="141"/>
      <c r="BG487" s="87"/>
      <c r="BH487" s="87"/>
      <c r="BI487" s="179"/>
    </row>
    <row r="488" customFormat="false" ht="12.75" hidden="false" customHeight="false" outlineLevel="0" collapsed="false">
      <c r="A488" s="112"/>
      <c r="H488" s="113"/>
      <c r="I488" s="113"/>
      <c r="L488" s="95"/>
      <c r="N488" s="95"/>
      <c r="AR488" s="12"/>
      <c r="AS488" s="8"/>
      <c r="AT488" s="87"/>
      <c r="AU488" s="87"/>
      <c r="AV488" s="141"/>
      <c r="AW488" s="177"/>
      <c r="AX488" s="87"/>
      <c r="AY488" s="142"/>
      <c r="AZ488" s="142"/>
      <c r="BA488" s="142"/>
      <c r="BB488" s="141"/>
      <c r="BC488" s="141"/>
      <c r="BD488" s="142"/>
      <c r="BE488" s="141"/>
      <c r="BF488" s="141"/>
      <c r="BG488" s="87"/>
      <c r="BH488" s="87"/>
      <c r="BI488" s="179"/>
    </row>
    <row r="489" customFormat="false" ht="12.75" hidden="false" customHeight="false" outlineLevel="0" collapsed="false">
      <c r="A489" s="112"/>
      <c r="H489" s="113"/>
      <c r="I489" s="113"/>
      <c r="L489" s="95"/>
      <c r="N489" s="95"/>
      <c r="AR489" s="12"/>
      <c r="AS489" s="8"/>
      <c r="AT489" s="87"/>
      <c r="AU489" s="87"/>
      <c r="AV489" s="141"/>
      <c r="AW489" s="177"/>
      <c r="AX489" s="87"/>
      <c r="AY489" s="142"/>
      <c r="AZ489" s="142"/>
      <c r="BA489" s="142"/>
      <c r="BB489" s="141"/>
      <c r="BC489" s="141"/>
      <c r="BD489" s="142"/>
      <c r="BE489" s="141"/>
      <c r="BF489" s="141"/>
      <c r="BG489" s="87"/>
      <c r="BH489" s="87"/>
      <c r="BI489" s="179"/>
    </row>
    <row r="490" customFormat="false" ht="12.75" hidden="false" customHeight="false" outlineLevel="0" collapsed="false">
      <c r="A490" s="112"/>
      <c r="H490" s="113"/>
      <c r="I490" s="113"/>
      <c r="L490" s="95"/>
      <c r="N490" s="95"/>
      <c r="AR490" s="12"/>
      <c r="AS490" s="8"/>
      <c r="AT490" s="87"/>
      <c r="AU490" s="87"/>
      <c r="AV490" s="141"/>
      <c r="AW490" s="177"/>
      <c r="AX490" s="87"/>
      <c r="AY490" s="142"/>
      <c r="AZ490" s="142"/>
      <c r="BA490" s="142"/>
      <c r="BB490" s="141"/>
      <c r="BC490" s="141"/>
      <c r="BD490" s="142"/>
      <c r="BE490" s="141"/>
      <c r="BF490" s="141"/>
      <c r="BG490" s="87"/>
      <c r="BH490" s="87"/>
      <c r="BI490" s="179"/>
    </row>
    <row r="491" customFormat="false" ht="12.75" hidden="false" customHeight="false" outlineLevel="0" collapsed="false">
      <c r="A491" s="112"/>
      <c r="H491" s="113"/>
      <c r="I491" s="113"/>
      <c r="L491" s="95"/>
      <c r="N491" s="95"/>
      <c r="AR491" s="12"/>
      <c r="AS491" s="8"/>
      <c r="AT491" s="87"/>
      <c r="AU491" s="87"/>
      <c r="AV491" s="141"/>
      <c r="AW491" s="177"/>
      <c r="AX491" s="87"/>
      <c r="AY491" s="142"/>
      <c r="AZ491" s="142"/>
      <c r="BA491" s="142"/>
      <c r="BB491" s="141"/>
      <c r="BC491" s="141"/>
      <c r="BD491" s="142"/>
      <c r="BE491" s="141"/>
      <c r="BF491" s="141"/>
      <c r="BG491" s="87"/>
      <c r="BH491" s="87"/>
      <c r="BI491" s="179"/>
    </row>
    <row r="492" customFormat="false" ht="12.75" hidden="false" customHeight="false" outlineLevel="0" collapsed="false">
      <c r="A492" s="112"/>
      <c r="H492" s="113"/>
      <c r="I492" s="113"/>
      <c r="L492" s="95"/>
      <c r="N492" s="95"/>
      <c r="AR492" s="12"/>
      <c r="AS492" s="8"/>
      <c r="AT492" s="87"/>
      <c r="AU492" s="87"/>
      <c r="AV492" s="141"/>
      <c r="AW492" s="177"/>
      <c r="AX492" s="87"/>
      <c r="AY492" s="142"/>
      <c r="AZ492" s="142"/>
      <c r="BA492" s="142"/>
      <c r="BB492" s="141"/>
      <c r="BC492" s="141"/>
      <c r="BD492" s="142"/>
      <c r="BE492" s="141"/>
      <c r="BF492" s="141"/>
      <c r="BG492" s="87"/>
      <c r="BH492" s="87"/>
      <c r="BI492" s="179"/>
    </row>
    <row r="493" customFormat="false" ht="12.75" hidden="false" customHeight="false" outlineLevel="0" collapsed="false">
      <c r="A493" s="112"/>
      <c r="H493" s="113"/>
      <c r="I493" s="113"/>
      <c r="L493" s="95"/>
      <c r="N493" s="95"/>
      <c r="AR493" s="12"/>
      <c r="AS493" s="8"/>
      <c r="AT493" s="87"/>
      <c r="AU493" s="87"/>
      <c r="AV493" s="141"/>
      <c r="AW493" s="177"/>
      <c r="AX493" s="87"/>
      <c r="AY493" s="142"/>
      <c r="AZ493" s="142"/>
      <c r="BA493" s="142"/>
      <c r="BB493" s="141"/>
      <c r="BC493" s="141"/>
      <c r="BD493" s="142"/>
      <c r="BE493" s="141"/>
      <c r="BF493" s="141"/>
      <c r="BG493" s="87"/>
      <c r="BH493" s="87"/>
      <c r="BI493" s="179"/>
    </row>
    <row r="494" customFormat="false" ht="12.75" hidden="false" customHeight="false" outlineLevel="0" collapsed="false">
      <c r="A494" s="112"/>
      <c r="H494" s="113"/>
      <c r="I494" s="113"/>
      <c r="L494" s="95"/>
      <c r="N494" s="95"/>
      <c r="AR494" s="12"/>
      <c r="AS494" s="8"/>
      <c r="AT494" s="87"/>
      <c r="AU494" s="87"/>
      <c r="AV494" s="141"/>
      <c r="AW494" s="177"/>
      <c r="AX494" s="87"/>
      <c r="AY494" s="142"/>
      <c r="AZ494" s="142"/>
      <c r="BA494" s="142"/>
      <c r="BB494" s="141"/>
      <c r="BC494" s="141"/>
      <c r="BD494" s="142"/>
      <c r="BE494" s="141"/>
      <c r="BF494" s="141"/>
      <c r="BG494" s="87"/>
      <c r="BH494" s="87"/>
      <c r="BI494" s="179"/>
    </row>
    <row r="495" customFormat="false" ht="12.75" hidden="false" customHeight="false" outlineLevel="0" collapsed="false">
      <c r="A495" s="112"/>
      <c r="H495" s="113"/>
      <c r="I495" s="113"/>
      <c r="L495" s="95"/>
      <c r="N495" s="95"/>
      <c r="AR495" s="12"/>
      <c r="AS495" s="8"/>
      <c r="AT495" s="87"/>
      <c r="AU495" s="87"/>
      <c r="AV495" s="141"/>
      <c r="AW495" s="177"/>
      <c r="AX495" s="87"/>
      <c r="AY495" s="142"/>
      <c r="AZ495" s="142"/>
      <c r="BA495" s="142"/>
      <c r="BB495" s="141"/>
      <c r="BC495" s="141"/>
      <c r="BD495" s="142"/>
      <c r="BE495" s="141"/>
      <c r="BF495" s="141"/>
      <c r="BG495" s="87"/>
      <c r="BH495" s="87"/>
      <c r="BI495" s="179"/>
    </row>
    <row r="496" customFormat="false" ht="12.75" hidden="false" customHeight="false" outlineLevel="0" collapsed="false">
      <c r="A496" s="112"/>
      <c r="H496" s="113"/>
      <c r="I496" s="113"/>
      <c r="L496" s="95"/>
      <c r="N496" s="95"/>
      <c r="AR496" s="12"/>
      <c r="AS496" s="8"/>
      <c r="AT496" s="87"/>
      <c r="AU496" s="87"/>
      <c r="AV496" s="141"/>
      <c r="AW496" s="177"/>
      <c r="AX496" s="87"/>
      <c r="AY496" s="142"/>
      <c r="AZ496" s="142"/>
      <c r="BA496" s="142"/>
      <c r="BB496" s="141"/>
      <c r="BC496" s="141"/>
      <c r="BD496" s="142"/>
      <c r="BE496" s="141"/>
      <c r="BF496" s="141"/>
      <c r="BG496" s="87"/>
      <c r="BH496" s="87"/>
      <c r="BI496" s="179"/>
    </row>
    <row r="497" customFormat="false" ht="12.75" hidden="false" customHeight="false" outlineLevel="0" collapsed="false">
      <c r="A497" s="112"/>
      <c r="H497" s="113"/>
      <c r="I497" s="113"/>
      <c r="L497" s="95"/>
      <c r="N497" s="95"/>
      <c r="AR497" s="12"/>
      <c r="AS497" s="8"/>
      <c r="AT497" s="87"/>
      <c r="AU497" s="87"/>
      <c r="AV497" s="141"/>
      <c r="AW497" s="177"/>
      <c r="AX497" s="87"/>
      <c r="AY497" s="142"/>
      <c r="AZ497" s="142"/>
      <c r="BA497" s="142"/>
      <c r="BB497" s="141"/>
      <c r="BC497" s="141"/>
      <c r="BD497" s="142"/>
      <c r="BE497" s="141"/>
      <c r="BF497" s="141"/>
      <c r="BG497" s="87"/>
      <c r="BH497" s="87"/>
      <c r="BI497" s="179"/>
    </row>
    <row r="498" customFormat="false" ht="12.75" hidden="false" customHeight="false" outlineLevel="0" collapsed="false">
      <c r="A498" s="112"/>
      <c r="H498" s="113"/>
      <c r="I498" s="113"/>
      <c r="L498" s="95"/>
      <c r="N498" s="95"/>
      <c r="AR498" s="12"/>
      <c r="AS498" s="8"/>
      <c r="AT498" s="87"/>
      <c r="AU498" s="87"/>
      <c r="AV498" s="141"/>
      <c r="AW498" s="177"/>
      <c r="AX498" s="87"/>
      <c r="AY498" s="142"/>
      <c r="AZ498" s="142"/>
      <c r="BA498" s="142"/>
      <c r="BB498" s="141"/>
      <c r="BC498" s="141"/>
      <c r="BD498" s="142"/>
      <c r="BE498" s="141"/>
      <c r="BF498" s="141"/>
      <c r="BG498" s="87"/>
      <c r="BH498" s="87"/>
      <c r="BI498" s="179"/>
    </row>
    <row r="499" customFormat="false" ht="12.75" hidden="false" customHeight="false" outlineLevel="0" collapsed="false">
      <c r="A499" s="112"/>
      <c r="H499" s="113"/>
      <c r="I499" s="113"/>
      <c r="L499" s="95"/>
      <c r="N499" s="95"/>
      <c r="AR499" s="12"/>
      <c r="AS499" s="8"/>
      <c r="AT499" s="87"/>
      <c r="AU499" s="87"/>
      <c r="AV499" s="141"/>
      <c r="AW499" s="177"/>
      <c r="AX499" s="87"/>
      <c r="AY499" s="142"/>
      <c r="AZ499" s="142"/>
      <c r="BA499" s="142"/>
      <c r="BB499" s="141"/>
      <c r="BC499" s="141"/>
      <c r="BD499" s="142"/>
      <c r="BE499" s="141"/>
      <c r="BF499" s="141"/>
      <c r="BG499" s="87"/>
      <c r="BH499" s="87"/>
      <c r="BI499" s="179"/>
    </row>
    <row r="500" customFormat="false" ht="12.75" hidden="false" customHeight="false" outlineLevel="0" collapsed="false">
      <c r="A500" s="112"/>
      <c r="H500" s="113"/>
      <c r="I500" s="113"/>
      <c r="L500" s="95"/>
      <c r="N500" s="95"/>
      <c r="AR500" s="12"/>
      <c r="AS500" s="8"/>
      <c r="AT500" s="87"/>
      <c r="AU500" s="87"/>
      <c r="AV500" s="141"/>
      <c r="AW500" s="177"/>
      <c r="AX500" s="87"/>
      <c r="AY500" s="142"/>
      <c r="AZ500" s="142"/>
      <c r="BA500" s="142"/>
      <c r="BB500" s="141"/>
      <c r="BC500" s="141"/>
      <c r="BD500" s="142"/>
      <c r="BE500" s="141"/>
      <c r="BF500" s="141"/>
      <c r="BG500" s="87"/>
      <c r="BH500" s="87"/>
      <c r="BI500" s="179"/>
    </row>
    <row r="501" customFormat="false" ht="12.75" hidden="false" customHeight="false" outlineLevel="0" collapsed="false">
      <c r="A501" s="112"/>
      <c r="H501" s="113"/>
      <c r="I501" s="113"/>
      <c r="L501" s="95"/>
      <c r="N501" s="95"/>
      <c r="AR501" s="12"/>
      <c r="AS501" s="8"/>
      <c r="AT501" s="87"/>
      <c r="AU501" s="87"/>
      <c r="AV501" s="141"/>
      <c r="AW501" s="177"/>
      <c r="AX501" s="87"/>
      <c r="AY501" s="142"/>
      <c r="AZ501" s="142"/>
      <c r="BA501" s="142"/>
      <c r="BB501" s="141"/>
      <c r="BC501" s="141"/>
      <c r="BD501" s="142"/>
      <c r="BE501" s="141"/>
      <c r="BF501" s="141"/>
      <c r="BG501" s="87"/>
      <c r="BH501" s="87"/>
      <c r="BI501" s="179"/>
    </row>
    <row r="502" customFormat="false" ht="12.75" hidden="false" customHeight="false" outlineLevel="0" collapsed="false">
      <c r="A502" s="112"/>
      <c r="H502" s="113"/>
      <c r="I502" s="113"/>
      <c r="L502" s="95"/>
      <c r="N502" s="95"/>
      <c r="AR502" s="12"/>
      <c r="AS502" s="8"/>
      <c r="AT502" s="87"/>
      <c r="AU502" s="87"/>
      <c r="AV502" s="141"/>
      <c r="AW502" s="177"/>
      <c r="AX502" s="87"/>
      <c r="AY502" s="142"/>
      <c r="AZ502" s="142"/>
      <c r="BA502" s="142"/>
      <c r="BB502" s="141"/>
      <c r="BC502" s="141"/>
      <c r="BD502" s="142"/>
      <c r="BE502" s="141"/>
      <c r="BF502" s="141"/>
      <c r="BG502" s="87"/>
      <c r="BH502" s="87"/>
      <c r="BI502" s="179"/>
    </row>
    <row r="503" customFormat="false" ht="12.75" hidden="false" customHeight="false" outlineLevel="0" collapsed="false">
      <c r="A503" s="112"/>
      <c r="H503" s="113"/>
      <c r="I503" s="113"/>
      <c r="L503" s="95"/>
      <c r="N503" s="95"/>
      <c r="AR503" s="12"/>
      <c r="AS503" s="8"/>
      <c r="AT503" s="87"/>
      <c r="AU503" s="87"/>
      <c r="AV503" s="141"/>
      <c r="AW503" s="177"/>
      <c r="AX503" s="87"/>
      <c r="AY503" s="142"/>
      <c r="AZ503" s="142"/>
      <c r="BA503" s="142"/>
      <c r="BB503" s="141"/>
      <c r="BC503" s="141"/>
      <c r="BD503" s="142"/>
      <c r="BE503" s="141"/>
      <c r="BF503" s="141"/>
      <c r="BG503" s="87"/>
      <c r="BH503" s="87"/>
      <c r="BI503" s="179"/>
    </row>
    <row r="504" customFormat="false" ht="12.75" hidden="false" customHeight="false" outlineLevel="0" collapsed="false">
      <c r="A504" s="112"/>
      <c r="H504" s="113"/>
      <c r="I504" s="113"/>
      <c r="L504" s="95"/>
      <c r="N504" s="95"/>
      <c r="AR504" s="12"/>
      <c r="AS504" s="8"/>
      <c r="AT504" s="87"/>
      <c r="AU504" s="87"/>
      <c r="AV504" s="141"/>
      <c r="AW504" s="177"/>
      <c r="AX504" s="87"/>
      <c r="AY504" s="142"/>
      <c r="AZ504" s="142"/>
      <c r="BA504" s="142"/>
      <c r="BB504" s="141"/>
      <c r="BC504" s="141"/>
      <c r="BD504" s="142"/>
      <c r="BE504" s="141"/>
      <c r="BF504" s="141"/>
      <c r="BG504" s="87"/>
      <c r="BH504" s="87"/>
      <c r="BI504" s="179"/>
    </row>
    <row r="505" customFormat="false" ht="12.75" hidden="false" customHeight="false" outlineLevel="0" collapsed="false">
      <c r="A505" s="112"/>
      <c r="H505" s="113"/>
      <c r="I505" s="113"/>
      <c r="L505" s="95"/>
      <c r="N505" s="95"/>
      <c r="AR505" s="12"/>
      <c r="AS505" s="8"/>
      <c r="AT505" s="87"/>
      <c r="AU505" s="87"/>
      <c r="AV505" s="141"/>
      <c r="AW505" s="177"/>
      <c r="AX505" s="87"/>
      <c r="AY505" s="142"/>
      <c r="AZ505" s="142"/>
      <c r="BA505" s="142"/>
      <c r="BB505" s="141"/>
      <c r="BC505" s="141"/>
      <c r="BD505" s="142"/>
      <c r="BE505" s="141"/>
      <c r="BF505" s="141"/>
      <c r="BG505" s="87"/>
      <c r="BH505" s="87"/>
      <c r="BI505" s="179"/>
    </row>
    <row r="506" customFormat="false" ht="12.75" hidden="false" customHeight="false" outlineLevel="0" collapsed="false">
      <c r="A506" s="112"/>
      <c r="H506" s="113"/>
      <c r="I506" s="113"/>
      <c r="L506" s="95"/>
      <c r="N506" s="95"/>
      <c r="AR506" s="12"/>
      <c r="AS506" s="8"/>
      <c r="AT506" s="87"/>
      <c r="AU506" s="87"/>
      <c r="AV506" s="141"/>
      <c r="AW506" s="177"/>
      <c r="AX506" s="87"/>
      <c r="AY506" s="142"/>
      <c r="AZ506" s="142"/>
      <c r="BA506" s="142"/>
      <c r="BB506" s="141"/>
      <c r="BC506" s="141"/>
      <c r="BD506" s="142"/>
      <c r="BE506" s="141"/>
      <c r="BF506" s="141"/>
      <c r="BG506" s="87"/>
      <c r="BH506" s="87"/>
      <c r="BI506" s="179"/>
    </row>
    <row r="507" customFormat="false" ht="12.75" hidden="false" customHeight="false" outlineLevel="0" collapsed="false">
      <c r="A507" s="112"/>
      <c r="H507" s="113"/>
      <c r="I507" s="113"/>
      <c r="L507" s="95"/>
      <c r="N507" s="95"/>
      <c r="AR507" s="12"/>
      <c r="AS507" s="8"/>
      <c r="AT507" s="87"/>
      <c r="AU507" s="87"/>
      <c r="AV507" s="141"/>
      <c r="AW507" s="177"/>
      <c r="AX507" s="87"/>
      <c r="AY507" s="142"/>
      <c r="AZ507" s="142"/>
      <c r="BA507" s="142"/>
      <c r="BB507" s="141"/>
      <c r="BC507" s="141"/>
      <c r="BD507" s="142"/>
      <c r="BE507" s="141"/>
      <c r="BF507" s="141"/>
      <c r="BG507" s="87"/>
      <c r="BH507" s="87"/>
      <c r="BI507" s="179"/>
    </row>
    <row r="508" customFormat="false" ht="12.75" hidden="false" customHeight="false" outlineLevel="0" collapsed="false">
      <c r="A508" s="112"/>
      <c r="H508" s="113"/>
      <c r="I508" s="113"/>
      <c r="L508" s="95"/>
      <c r="N508" s="95"/>
      <c r="AR508" s="12"/>
      <c r="AS508" s="8"/>
      <c r="AT508" s="87"/>
      <c r="AU508" s="87"/>
      <c r="AV508" s="141"/>
      <c r="AW508" s="177"/>
      <c r="AX508" s="87"/>
      <c r="AY508" s="142"/>
      <c r="AZ508" s="142"/>
      <c r="BA508" s="142"/>
      <c r="BB508" s="141"/>
      <c r="BC508" s="141"/>
      <c r="BD508" s="142"/>
      <c r="BE508" s="141"/>
      <c r="BF508" s="141"/>
      <c r="BG508" s="87"/>
      <c r="BH508" s="87"/>
      <c r="BI508" s="179"/>
    </row>
    <row r="509" customFormat="false" ht="12.75" hidden="false" customHeight="false" outlineLevel="0" collapsed="false">
      <c r="A509" s="112"/>
      <c r="H509" s="113"/>
      <c r="I509" s="113"/>
      <c r="L509" s="95"/>
      <c r="N509" s="95"/>
      <c r="AR509" s="12"/>
      <c r="AS509" s="8"/>
      <c r="AT509" s="87"/>
      <c r="AU509" s="87"/>
      <c r="AV509" s="141"/>
      <c r="AW509" s="177"/>
      <c r="AX509" s="87"/>
      <c r="AY509" s="142"/>
      <c r="AZ509" s="142"/>
      <c r="BA509" s="142"/>
      <c r="BB509" s="141"/>
      <c r="BC509" s="141"/>
      <c r="BD509" s="142"/>
      <c r="BE509" s="141"/>
      <c r="BF509" s="141"/>
      <c r="BG509" s="87"/>
      <c r="BH509" s="87"/>
      <c r="BI509" s="179"/>
    </row>
    <row r="510" customFormat="false" ht="12.75" hidden="false" customHeight="false" outlineLevel="0" collapsed="false">
      <c r="A510" s="112"/>
      <c r="H510" s="113"/>
      <c r="I510" s="113"/>
      <c r="L510" s="95"/>
      <c r="N510" s="95"/>
      <c r="AR510" s="12"/>
      <c r="AS510" s="8"/>
      <c r="AT510" s="87"/>
      <c r="AU510" s="87"/>
      <c r="AV510" s="141"/>
      <c r="AW510" s="177"/>
      <c r="AX510" s="87"/>
      <c r="AY510" s="142"/>
      <c r="AZ510" s="142"/>
      <c r="BA510" s="142"/>
      <c r="BB510" s="141"/>
      <c r="BC510" s="141"/>
      <c r="BD510" s="142"/>
      <c r="BE510" s="141"/>
      <c r="BF510" s="141"/>
      <c r="BG510" s="87"/>
      <c r="BH510" s="87"/>
      <c r="BI510" s="179"/>
    </row>
    <row r="511" customFormat="false" ht="12.75" hidden="false" customHeight="false" outlineLevel="0" collapsed="false">
      <c r="A511" s="112"/>
      <c r="H511" s="113"/>
      <c r="I511" s="113"/>
      <c r="L511" s="95"/>
      <c r="N511" s="95"/>
      <c r="AR511" s="12"/>
      <c r="AS511" s="8"/>
      <c r="AT511" s="87"/>
      <c r="AU511" s="87"/>
      <c r="AV511" s="141"/>
      <c r="AW511" s="177"/>
      <c r="AX511" s="87"/>
      <c r="AY511" s="142"/>
      <c r="AZ511" s="142"/>
      <c r="BA511" s="142"/>
      <c r="BB511" s="141"/>
      <c r="BC511" s="141"/>
      <c r="BD511" s="142"/>
      <c r="BE511" s="141"/>
      <c r="BF511" s="141"/>
      <c r="BG511" s="87"/>
      <c r="BH511" s="87"/>
      <c r="BI511" s="179"/>
    </row>
    <row r="512" customFormat="false" ht="12.75" hidden="false" customHeight="false" outlineLevel="0" collapsed="false">
      <c r="A512" s="112"/>
      <c r="H512" s="113"/>
      <c r="I512" s="113"/>
      <c r="L512" s="95"/>
      <c r="N512" s="95"/>
      <c r="AR512" s="12"/>
      <c r="AS512" s="8"/>
      <c r="AT512" s="87"/>
      <c r="AU512" s="87"/>
      <c r="AV512" s="141"/>
      <c r="AW512" s="177"/>
      <c r="AX512" s="87"/>
      <c r="AY512" s="142"/>
      <c r="AZ512" s="142"/>
      <c r="BA512" s="142"/>
      <c r="BB512" s="141"/>
      <c r="BC512" s="141"/>
      <c r="BD512" s="142"/>
      <c r="BE512" s="141"/>
      <c r="BF512" s="141"/>
      <c r="BG512" s="87"/>
      <c r="BH512" s="87"/>
      <c r="BI512" s="179"/>
    </row>
    <row r="513" customFormat="false" ht="12.75" hidden="false" customHeight="false" outlineLevel="0" collapsed="false">
      <c r="A513" s="112"/>
      <c r="H513" s="113"/>
      <c r="I513" s="113"/>
      <c r="L513" s="95"/>
      <c r="N513" s="95"/>
      <c r="AR513" s="12"/>
      <c r="AS513" s="8"/>
      <c r="AT513" s="87"/>
      <c r="AU513" s="87"/>
      <c r="AV513" s="141"/>
      <c r="AW513" s="177"/>
      <c r="AX513" s="87"/>
      <c r="AY513" s="142"/>
      <c r="AZ513" s="142"/>
      <c r="BA513" s="142"/>
      <c r="BB513" s="141"/>
      <c r="BC513" s="141"/>
      <c r="BD513" s="142"/>
      <c r="BE513" s="141"/>
      <c r="BF513" s="141"/>
      <c r="BG513" s="87"/>
      <c r="BH513" s="87"/>
      <c r="BI513" s="179"/>
    </row>
    <row r="514" customFormat="false" ht="12.75" hidden="false" customHeight="false" outlineLevel="0" collapsed="false">
      <c r="A514" s="112"/>
      <c r="H514" s="113"/>
      <c r="I514" s="113"/>
      <c r="L514" s="95"/>
      <c r="N514" s="95"/>
      <c r="AR514" s="12"/>
      <c r="AS514" s="8"/>
      <c r="AT514" s="87"/>
      <c r="AU514" s="87"/>
      <c r="AV514" s="141"/>
      <c r="AW514" s="177"/>
      <c r="AX514" s="87"/>
      <c r="AY514" s="142"/>
      <c r="AZ514" s="142"/>
      <c r="BA514" s="142"/>
      <c r="BB514" s="141"/>
      <c r="BC514" s="141"/>
      <c r="BD514" s="142"/>
      <c r="BE514" s="141"/>
      <c r="BF514" s="141"/>
      <c r="BG514" s="87"/>
      <c r="BH514" s="87"/>
      <c r="BI514" s="179"/>
    </row>
    <row r="515" customFormat="false" ht="12.75" hidden="false" customHeight="false" outlineLevel="0" collapsed="false">
      <c r="A515" s="112"/>
      <c r="H515" s="113"/>
      <c r="I515" s="113"/>
      <c r="L515" s="95"/>
      <c r="N515" s="95"/>
      <c r="AR515" s="12"/>
      <c r="AS515" s="8"/>
      <c r="AT515" s="87"/>
      <c r="AU515" s="87"/>
      <c r="AV515" s="141"/>
      <c r="AW515" s="177"/>
      <c r="AX515" s="87"/>
      <c r="AY515" s="142"/>
      <c r="AZ515" s="142"/>
      <c r="BA515" s="142"/>
      <c r="BB515" s="141"/>
      <c r="BC515" s="141"/>
      <c r="BD515" s="142"/>
      <c r="BE515" s="141"/>
      <c r="BF515" s="141"/>
      <c r="BG515" s="87"/>
      <c r="BH515" s="87"/>
      <c r="BI515" s="179"/>
    </row>
    <row r="516" customFormat="false" ht="12.75" hidden="false" customHeight="false" outlineLevel="0" collapsed="false">
      <c r="A516" s="112"/>
      <c r="H516" s="113"/>
      <c r="I516" s="113"/>
      <c r="L516" s="95"/>
      <c r="N516" s="95"/>
      <c r="AR516" s="12"/>
      <c r="AS516" s="8"/>
      <c r="AT516" s="87"/>
      <c r="AU516" s="87"/>
      <c r="AV516" s="141"/>
      <c r="AW516" s="177"/>
      <c r="AX516" s="87"/>
      <c r="AY516" s="142"/>
      <c r="AZ516" s="142"/>
      <c r="BA516" s="142"/>
      <c r="BB516" s="141"/>
      <c r="BC516" s="141"/>
      <c r="BD516" s="142"/>
      <c r="BE516" s="141"/>
      <c r="BF516" s="141"/>
      <c r="BG516" s="87"/>
      <c r="BH516" s="87"/>
      <c r="BI516" s="179"/>
    </row>
    <row r="517" customFormat="false" ht="12.75" hidden="false" customHeight="false" outlineLevel="0" collapsed="false">
      <c r="A517" s="112"/>
      <c r="H517" s="113"/>
      <c r="I517" s="113"/>
      <c r="L517" s="95"/>
      <c r="N517" s="95"/>
      <c r="AR517" s="12"/>
      <c r="AS517" s="8"/>
      <c r="AT517" s="87"/>
      <c r="AU517" s="87"/>
      <c r="AV517" s="141"/>
      <c r="AW517" s="177"/>
      <c r="AX517" s="87"/>
      <c r="AY517" s="142"/>
      <c r="AZ517" s="142"/>
      <c r="BA517" s="142"/>
      <c r="BB517" s="141"/>
      <c r="BC517" s="141"/>
      <c r="BD517" s="142"/>
      <c r="BE517" s="141"/>
      <c r="BF517" s="141"/>
      <c r="BG517" s="87"/>
      <c r="BH517" s="87"/>
      <c r="BI517" s="179"/>
    </row>
    <row r="518" customFormat="false" ht="12.75" hidden="false" customHeight="false" outlineLevel="0" collapsed="false">
      <c r="A518" s="112"/>
      <c r="H518" s="113"/>
      <c r="I518" s="113"/>
      <c r="L518" s="95"/>
      <c r="N518" s="95"/>
      <c r="AR518" s="12"/>
      <c r="AS518" s="8"/>
      <c r="AT518" s="87"/>
      <c r="AU518" s="87"/>
      <c r="AV518" s="141"/>
      <c r="AW518" s="177"/>
      <c r="AX518" s="87"/>
      <c r="AY518" s="142"/>
      <c r="AZ518" s="142"/>
      <c r="BA518" s="142"/>
      <c r="BB518" s="141"/>
      <c r="BC518" s="141"/>
      <c r="BD518" s="142"/>
      <c r="BE518" s="141"/>
      <c r="BF518" s="141"/>
      <c r="BG518" s="87"/>
      <c r="BH518" s="87"/>
      <c r="BI518" s="179"/>
    </row>
    <row r="519" customFormat="false" ht="12.75" hidden="false" customHeight="false" outlineLevel="0" collapsed="false">
      <c r="A519" s="112"/>
      <c r="H519" s="113"/>
      <c r="I519" s="113"/>
      <c r="L519" s="95"/>
      <c r="N519" s="95"/>
      <c r="AR519" s="12"/>
      <c r="AS519" s="8"/>
      <c r="AT519" s="87"/>
      <c r="AU519" s="87"/>
      <c r="AV519" s="141"/>
      <c r="AW519" s="177"/>
      <c r="AX519" s="87"/>
      <c r="AY519" s="142"/>
      <c r="AZ519" s="142"/>
      <c r="BA519" s="142"/>
      <c r="BB519" s="141"/>
      <c r="BC519" s="141"/>
      <c r="BD519" s="142"/>
      <c r="BE519" s="141"/>
      <c r="BF519" s="141"/>
      <c r="BG519" s="87"/>
      <c r="BH519" s="87"/>
      <c r="BI519" s="179"/>
    </row>
    <row r="520" customFormat="false" ht="12.75" hidden="false" customHeight="false" outlineLevel="0" collapsed="false">
      <c r="A520" s="112"/>
      <c r="H520" s="113"/>
      <c r="I520" s="113"/>
      <c r="L520" s="95"/>
      <c r="N520" s="95"/>
      <c r="AR520" s="12"/>
      <c r="AS520" s="8"/>
      <c r="AT520" s="87"/>
      <c r="AU520" s="87"/>
      <c r="AV520" s="141"/>
      <c r="AW520" s="177"/>
      <c r="AX520" s="87"/>
      <c r="AY520" s="142"/>
      <c r="AZ520" s="142"/>
      <c r="BA520" s="142"/>
      <c r="BB520" s="141"/>
      <c r="BC520" s="141"/>
      <c r="BD520" s="142"/>
      <c r="BE520" s="141"/>
      <c r="BF520" s="141"/>
      <c r="BG520" s="87"/>
      <c r="BH520" s="87"/>
      <c r="BI520" s="179"/>
    </row>
    <row r="521" customFormat="false" ht="12.75" hidden="false" customHeight="false" outlineLevel="0" collapsed="false">
      <c r="A521" s="112"/>
      <c r="H521" s="113"/>
      <c r="I521" s="113"/>
      <c r="L521" s="95"/>
      <c r="N521" s="95"/>
      <c r="AR521" s="12"/>
      <c r="AS521" s="8"/>
      <c r="AT521" s="87"/>
      <c r="AU521" s="87"/>
      <c r="AV521" s="141"/>
      <c r="AW521" s="177"/>
      <c r="AX521" s="87"/>
      <c r="AY521" s="142"/>
      <c r="AZ521" s="142"/>
      <c r="BA521" s="142"/>
      <c r="BB521" s="141"/>
      <c r="BC521" s="141"/>
      <c r="BD521" s="142"/>
      <c r="BE521" s="141"/>
      <c r="BF521" s="141"/>
      <c r="BG521" s="87"/>
      <c r="BH521" s="87"/>
      <c r="BI521" s="179"/>
    </row>
    <row r="522" customFormat="false" ht="12.75" hidden="false" customHeight="false" outlineLevel="0" collapsed="false">
      <c r="A522" s="112"/>
      <c r="H522" s="113"/>
      <c r="I522" s="113"/>
      <c r="L522" s="95"/>
      <c r="N522" s="95"/>
      <c r="AR522" s="12"/>
      <c r="AS522" s="8"/>
      <c r="AT522" s="87"/>
      <c r="AU522" s="87"/>
      <c r="AV522" s="141"/>
      <c r="AW522" s="177"/>
      <c r="AX522" s="87"/>
      <c r="AY522" s="142"/>
      <c r="AZ522" s="142"/>
      <c r="BA522" s="142"/>
      <c r="BB522" s="141"/>
      <c r="BC522" s="141"/>
      <c r="BD522" s="142"/>
      <c r="BE522" s="141"/>
      <c r="BF522" s="141"/>
      <c r="BG522" s="87"/>
      <c r="BH522" s="87"/>
      <c r="BI522" s="179"/>
    </row>
    <row r="523" customFormat="false" ht="12.75" hidden="false" customHeight="false" outlineLevel="0" collapsed="false">
      <c r="A523" s="112"/>
      <c r="H523" s="113"/>
      <c r="I523" s="113"/>
      <c r="L523" s="95"/>
      <c r="N523" s="95"/>
      <c r="AR523" s="12"/>
      <c r="AS523" s="8"/>
      <c r="AT523" s="87"/>
      <c r="AU523" s="87"/>
      <c r="AV523" s="141"/>
      <c r="AW523" s="177"/>
      <c r="AX523" s="87"/>
      <c r="AY523" s="142"/>
      <c r="AZ523" s="142"/>
      <c r="BA523" s="142"/>
      <c r="BB523" s="141"/>
      <c r="BC523" s="141"/>
      <c r="BD523" s="142"/>
      <c r="BE523" s="141"/>
      <c r="BF523" s="141"/>
      <c r="BG523" s="87"/>
      <c r="BH523" s="87"/>
      <c r="BI523" s="179"/>
    </row>
    <row r="524" customFormat="false" ht="12.75" hidden="false" customHeight="false" outlineLevel="0" collapsed="false">
      <c r="A524" s="112"/>
      <c r="H524" s="113"/>
      <c r="I524" s="113"/>
      <c r="L524" s="95"/>
      <c r="N524" s="95"/>
      <c r="AR524" s="12"/>
      <c r="AS524" s="8"/>
      <c r="AT524" s="87"/>
      <c r="AU524" s="87"/>
      <c r="AV524" s="141"/>
      <c r="AW524" s="177"/>
      <c r="AX524" s="87"/>
      <c r="AY524" s="142"/>
      <c r="AZ524" s="142"/>
      <c r="BA524" s="142"/>
      <c r="BB524" s="141"/>
      <c r="BC524" s="141"/>
      <c r="BD524" s="142"/>
      <c r="BE524" s="141"/>
      <c r="BF524" s="141"/>
      <c r="BG524" s="87"/>
      <c r="BH524" s="87"/>
      <c r="BI524" s="179"/>
    </row>
    <row r="525" customFormat="false" ht="12.75" hidden="false" customHeight="false" outlineLevel="0" collapsed="false">
      <c r="A525" s="112"/>
      <c r="H525" s="113"/>
      <c r="I525" s="113"/>
      <c r="L525" s="95"/>
      <c r="N525" s="95"/>
      <c r="AR525" s="12"/>
      <c r="AS525" s="8"/>
      <c r="AT525" s="87"/>
      <c r="AU525" s="87"/>
      <c r="AV525" s="141"/>
      <c r="AW525" s="177"/>
      <c r="AX525" s="87"/>
      <c r="AY525" s="142"/>
      <c r="AZ525" s="142"/>
      <c r="BA525" s="142"/>
      <c r="BB525" s="141"/>
      <c r="BC525" s="141"/>
      <c r="BD525" s="142"/>
      <c r="BE525" s="141"/>
      <c r="BF525" s="141"/>
      <c r="BG525" s="87"/>
      <c r="BH525" s="87"/>
      <c r="BI525" s="179"/>
    </row>
    <row r="526" customFormat="false" ht="12.75" hidden="false" customHeight="false" outlineLevel="0" collapsed="false">
      <c r="A526" s="112"/>
      <c r="H526" s="113"/>
      <c r="I526" s="113"/>
      <c r="L526" s="95"/>
      <c r="N526" s="95"/>
      <c r="AR526" s="12"/>
      <c r="AS526" s="8"/>
      <c r="AT526" s="87"/>
      <c r="AU526" s="87"/>
      <c r="AV526" s="141"/>
      <c r="AW526" s="177"/>
      <c r="AX526" s="87"/>
      <c r="AY526" s="142"/>
      <c r="AZ526" s="142"/>
      <c r="BA526" s="142"/>
      <c r="BB526" s="141"/>
      <c r="BC526" s="141"/>
      <c r="BD526" s="142"/>
      <c r="BE526" s="141"/>
      <c r="BF526" s="141"/>
      <c r="BG526" s="87"/>
      <c r="BH526" s="87"/>
      <c r="BI526" s="179"/>
    </row>
    <row r="527" customFormat="false" ht="12.75" hidden="false" customHeight="false" outlineLevel="0" collapsed="false">
      <c r="A527" s="112"/>
      <c r="H527" s="113"/>
      <c r="I527" s="113"/>
      <c r="L527" s="95"/>
      <c r="N527" s="95"/>
      <c r="AR527" s="12"/>
      <c r="AS527" s="8"/>
      <c r="AT527" s="87"/>
      <c r="AU527" s="87"/>
      <c r="AV527" s="141"/>
      <c r="AW527" s="177"/>
      <c r="AX527" s="87"/>
      <c r="AY527" s="142"/>
      <c r="AZ527" s="142"/>
      <c r="BA527" s="142"/>
      <c r="BB527" s="141"/>
      <c r="BC527" s="141"/>
      <c r="BD527" s="142"/>
      <c r="BE527" s="141"/>
      <c r="BF527" s="141"/>
      <c r="BG527" s="87"/>
      <c r="BH527" s="87"/>
      <c r="BI527" s="179"/>
    </row>
    <row r="528" customFormat="false" ht="12.75" hidden="false" customHeight="false" outlineLevel="0" collapsed="false">
      <c r="A528" s="112"/>
      <c r="H528" s="113"/>
      <c r="I528" s="113"/>
      <c r="L528" s="95"/>
      <c r="N528" s="95"/>
      <c r="AR528" s="12"/>
      <c r="AS528" s="8"/>
      <c r="AT528" s="87"/>
      <c r="AU528" s="87"/>
      <c r="AV528" s="141"/>
      <c r="AW528" s="177"/>
      <c r="AX528" s="87"/>
      <c r="AY528" s="142"/>
      <c r="AZ528" s="142"/>
      <c r="BA528" s="142"/>
      <c r="BB528" s="141"/>
      <c r="BC528" s="141"/>
      <c r="BD528" s="142"/>
      <c r="BE528" s="141"/>
      <c r="BF528" s="141"/>
      <c r="BG528" s="87"/>
      <c r="BH528" s="87"/>
      <c r="BI528" s="179"/>
    </row>
    <row r="529" customFormat="false" ht="12.75" hidden="false" customHeight="false" outlineLevel="0" collapsed="false">
      <c r="A529" s="112"/>
      <c r="H529" s="113"/>
      <c r="I529" s="113"/>
      <c r="L529" s="95"/>
      <c r="N529" s="95"/>
      <c r="AR529" s="12"/>
      <c r="AS529" s="8"/>
      <c r="AT529" s="87"/>
      <c r="AU529" s="87"/>
      <c r="AV529" s="141"/>
      <c r="AW529" s="177"/>
      <c r="AX529" s="87"/>
      <c r="AY529" s="142"/>
      <c r="AZ529" s="142"/>
      <c r="BA529" s="142"/>
      <c r="BB529" s="141"/>
      <c r="BC529" s="141"/>
      <c r="BD529" s="142"/>
      <c r="BE529" s="141"/>
      <c r="BF529" s="141"/>
      <c r="BG529" s="87"/>
      <c r="BH529" s="87"/>
      <c r="BI529" s="179"/>
    </row>
    <row r="530" customFormat="false" ht="12.75" hidden="false" customHeight="false" outlineLevel="0" collapsed="false">
      <c r="A530" s="112"/>
      <c r="H530" s="113"/>
      <c r="I530" s="113"/>
      <c r="L530" s="95"/>
      <c r="N530" s="95"/>
      <c r="AR530" s="12"/>
      <c r="AS530" s="8"/>
      <c r="AT530" s="87"/>
      <c r="AU530" s="87"/>
      <c r="AV530" s="141"/>
      <c r="AW530" s="177"/>
      <c r="AX530" s="87"/>
      <c r="AY530" s="142"/>
      <c r="AZ530" s="142"/>
      <c r="BA530" s="142"/>
      <c r="BB530" s="141"/>
      <c r="BC530" s="141"/>
      <c r="BD530" s="142"/>
      <c r="BE530" s="141"/>
      <c r="BF530" s="141"/>
      <c r="BG530" s="87"/>
      <c r="BH530" s="87"/>
      <c r="BI530" s="179"/>
    </row>
    <row r="531" customFormat="false" ht="12.75" hidden="false" customHeight="false" outlineLevel="0" collapsed="false">
      <c r="A531" s="112"/>
      <c r="H531" s="113"/>
      <c r="I531" s="113"/>
      <c r="L531" s="95"/>
      <c r="N531" s="95"/>
      <c r="AR531" s="12"/>
      <c r="AS531" s="8"/>
      <c r="AT531" s="87"/>
      <c r="AU531" s="87"/>
      <c r="AV531" s="141"/>
      <c r="AW531" s="177"/>
      <c r="AX531" s="87"/>
      <c r="AY531" s="142"/>
      <c r="AZ531" s="142"/>
      <c r="BA531" s="142"/>
      <c r="BB531" s="141"/>
      <c r="BC531" s="141"/>
      <c r="BD531" s="142"/>
      <c r="BE531" s="141"/>
      <c r="BF531" s="141"/>
      <c r="BG531" s="87"/>
      <c r="BH531" s="87"/>
      <c r="BI531" s="179"/>
    </row>
    <row r="532" customFormat="false" ht="12.75" hidden="false" customHeight="false" outlineLevel="0" collapsed="false">
      <c r="A532" s="112"/>
      <c r="H532" s="113"/>
      <c r="I532" s="113"/>
      <c r="L532" s="95"/>
      <c r="N532" s="95"/>
      <c r="AR532" s="12"/>
      <c r="AS532" s="8"/>
      <c r="AT532" s="87"/>
      <c r="AU532" s="87"/>
      <c r="AV532" s="141"/>
      <c r="AW532" s="177"/>
      <c r="AX532" s="87"/>
      <c r="AY532" s="142"/>
      <c r="AZ532" s="142"/>
      <c r="BA532" s="142"/>
      <c r="BB532" s="141"/>
      <c r="BC532" s="141"/>
      <c r="BD532" s="142"/>
      <c r="BE532" s="141"/>
      <c r="BF532" s="141"/>
      <c r="BG532" s="87"/>
      <c r="BH532" s="87"/>
      <c r="BI532" s="179"/>
    </row>
    <row r="533" customFormat="false" ht="12.75" hidden="false" customHeight="false" outlineLevel="0" collapsed="false">
      <c r="A533" s="112"/>
      <c r="H533" s="113"/>
      <c r="I533" s="113"/>
      <c r="L533" s="95"/>
      <c r="N533" s="95"/>
      <c r="AR533" s="12"/>
      <c r="AS533" s="8"/>
      <c r="AT533" s="87"/>
      <c r="AU533" s="87"/>
      <c r="AV533" s="141"/>
      <c r="AW533" s="177"/>
      <c r="AX533" s="87"/>
      <c r="AY533" s="142"/>
      <c r="AZ533" s="142"/>
      <c r="BA533" s="142"/>
      <c r="BB533" s="141"/>
      <c r="BC533" s="141"/>
      <c r="BD533" s="142"/>
      <c r="BE533" s="141"/>
      <c r="BF533" s="141"/>
      <c r="BG533" s="87"/>
      <c r="BH533" s="87"/>
      <c r="BI533" s="179"/>
    </row>
    <row r="534" customFormat="false" ht="12.75" hidden="false" customHeight="false" outlineLevel="0" collapsed="false">
      <c r="A534" s="112"/>
      <c r="H534" s="113"/>
      <c r="I534" s="113"/>
      <c r="L534" s="95"/>
      <c r="N534" s="95"/>
      <c r="AR534" s="12"/>
      <c r="AS534" s="8"/>
      <c r="AT534" s="87"/>
      <c r="AU534" s="87"/>
      <c r="AV534" s="141"/>
      <c r="AW534" s="177"/>
      <c r="AX534" s="87"/>
      <c r="AY534" s="142"/>
      <c r="AZ534" s="142"/>
      <c r="BA534" s="142"/>
      <c r="BB534" s="141"/>
      <c r="BC534" s="141"/>
      <c r="BD534" s="142"/>
      <c r="BE534" s="141"/>
      <c r="BF534" s="141"/>
      <c r="BG534" s="87"/>
      <c r="BH534" s="87"/>
      <c r="BI534" s="179"/>
    </row>
    <row r="535" customFormat="false" ht="12.75" hidden="false" customHeight="false" outlineLevel="0" collapsed="false">
      <c r="A535" s="112"/>
      <c r="H535" s="113"/>
      <c r="I535" s="113"/>
      <c r="L535" s="95"/>
      <c r="N535" s="95"/>
      <c r="AR535" s="12"/>
      <c r="AS535" s="8"/>
      <c r="AT535" s="87"/>
      <c r="AU535" s="87"/>
      <c r="AV535" s="141"/>
      <c r="AW535" s="177"/>
      <c r="AX535" s="87"/>
      <c r="AY535" s="142"/>
      <c r="AZ535" s="142"/>
      <c r="BA535" s="142"/>
      <c r="BB535" s="141"/>
      <c r="BC535" s="141"/>
      <c r="BD535" s="142"/>
      <c r="BE535" s="141"/>
      <c r="BF535" s="141"/>
      <c r="BG535" s="87"/>
      <c r="BH535" s="87"/>
      <c r="BI535" s="179"/>
    </row>
    <row r="536" customFormat="false" ht="12.75" hidden="false" customHeight="false" outlineLevel="0" collapsed="false">
      <c r="A536" s="112"/>
      <c r="H536" s="113"/>
      <c r="I536" s="113"/>
      <c r="L536" s="95"/>
      <c r="N536" s="95"/>
      <c r="AR536" s="12"/>
      <c r="AS536" s="8"/>
      <c r="AT536" s="87"/>
      <c r="AU536" s="87"/>
      <c r="AV536" s="141"/>
      <c r="AW536" s="177"/>
      <c r="AX536" s="87"/>
      <c r="AY536" s="142"/>
      <c r="AZ536" s="142"/>
      <c r="BA536" s="142"/>
      <c r="BB536" s="141"/>
      <c r="BC536" s="141"/>
      <c r="BD536" s="142"/>
      <c r="BE536" s="141"/>
      <c r="BF536" s="141"/>
      <c r="BG536" s="87"/>
      <c r="BH536" s="87"/>
      <c r="BI536" s="179"/>
    </row>
    <row r="537" customFormat="false" ht="12.75" hidden="false" customHeight="false" outlineLevel="0" collapsed="false">
      <c r="A537" s="112"/>
      <c r="H537" s="113"/>
      <c r="I537" s="113"/>
      <c r="L537" s="95"/>
      <c r="N537" s="95"/>
      <c r="AR537" s="12"/>
      <c r="AS537" s="8"/>
      <c r="AT537" s="87"/>
      <c r="AU537" s="87"/>
      <c r="AV537" s="141"/>
      <c r="AW537" s="177"/>
      <c r="AX537" s="87"/>
      <c r="AY537" s="142"/>
      <c r="AZ537" s="142"/>
      <c r="BA537" s="142"/>
      <c r="BB537" s="141"/>
      <c r="BC537" s="141"/>
      <c r="BD537" s="142"/>
      <c r="BE537" s="141"/>
      <c r="BF537" s="141"/>
      <c r="BG537" s="87"/>
      <c r="BH537" s="87"/>
      <c r="BI537" s="179"/>
    </row>
    <row r="538" customFormat="false" ht="12.75" hidden="false" customHeight="false" outlineLevel="0" collapsed="false">
      <c r="A538" s="112"/>
      <c r="H538" s="113"/>
      <c r="I538" s="113"/>
      <c r="L538" s="95"/>
      <c r="N538" s="95"/>
      <c r="AR538" s="12"/>
      <c r="AS538" s="8"/>
      <c r="AT538" s="87"/>
      <c r="AU538" s="87"/>
      <c r="AV538" s="141"/>
      <c r="AW538" s="177"/>
      <c r="AX538" s="87"/>
      <c r="AY538" s="142"/>
      <c r="AZ538" s="142"/>
      <c r="BA538" s="142"/>
      <c r="BB538" s="141"/>
      <c r="BC538" s="141"/>
      <c r="BD538" s="142"/>
      <c r="BE538" s="141"/>
      <c r="BF538" s="141"/>
      <c r="BG538" s="87"/>
      <c r="BH538" s="87"/>
      <c r="BI538" s="179"/>
    </row>
    <row r="539" customFormat="false" ht="12.75" hidden="false" customHeight="false" outlineLevel="0" collapsed="false">
      <c r="A539" s="112"/>
      <c r="H539" s="113"/>
      <c r="I539" s="113"/>
      <c r="L539" s="95"/>
      <c r="N539" s="95"/>
      <c r="AR539" s="12"/>
      <c r="AS539" s="8"/>
      <c r="AT539" s="87"/>
      <c r="AU539" s="87"/>
      <c r="AV539" s="141"/>
      <c r="AW539" s="177"/>
      <c r="AX539" s="87"/>
      <c r="AY539" s="142"/>
      <c r="AZ539" s="142"/>
      <c r="BA539" s="142"/>
      <c r="BB539" s="141"/>
      <c r="BC539" s="141"/>
      <c r="BD539" s="142"/>
      <c r="BE539" s="141"/>
      <c r="BF539" s="141"/>
      <c r="BG539" s="87"/>
      <c r="BH539" s="87"/>
      <c r="BI539" s="179"/>
    </row>
    <row r="540" customFormat="false" ht="12.75" hidden="false" customHeight="false" outlineLevel="0" collapsed="false">
      <c r="A540" s="112"/>
      <c r="H540" s="113"/>
      <c r="I540" s="113"/>
      <c r="L540" s="95"/>
      <c r="N540" s="95"/>
      <c r="AR540" s="12"/>
      <c r="AS540" s="8"/>
      <c r="AT540" s="87"/>
      <c r="AU540" s="87"/>
      <c r="AV540" s="141"/>
      <c r="AW540" s="177"/>
      <c r="AX540" s="87"/>
      <c r="AY540" s="142"/>
      <c r="AZ540" s="142"/>
      <c r="BA540" s="142"/>
      <c r="BB540" s="141"/>
      <c r="BC540" s="141"/>
      <c r="BD540" s="142"/>
      <c r="BE540" s="141"/>
      <c r="BF540" s="141"/>
      <c r="BG540" s="87"/>
      <c r="BH540" s="87"/>
      <c r="BI540" s="179"/>
    </row>
    <row r="541" customFormat="false" ht="12.75" hidden="false" customHeight="false" outlineLevel="0" collapsed="false">
      <c r="A541" s="112"/>
      <c r="H541" s="113"/>
      <c r="I541" s="113"/>
      <c r="L541" s="95"/>
      <c r="N541" s="95"/>
      <c r="AR541" s="12"/>
      <c r="AS541" s="8"/>
      <c r="AT541" s="87"/>
      <c r="AU541" s="87"/>
      <c r="AV541" s="141"/>
      <c r="AW541" s="177"/>
      <c r="AX541" s="87"/>
      <c r="AY541" s="142"/>
      <c r="AZ541" s="142"/>
      <c r="BA541" s="142"/>
      <c r="BB541" s="141"/>
      <c r="BC541" s="141"/>
      <c r="BD541" s="142"/>
      <c r="BE541" s="141"/>
      <c r="BF541" s="141"/>
      <c r="BG541" s="87"/>
      <c r="BH541" s="87"/>
      <c r="BI541" s="179"/>
    </row>
    <row r="542" customFormat="false" ht="12.75" hidden="false" customHeight="false" outlineLevel="0" collapsed="false">
      <c r="A542" s="112"/>
      <c r="H542" s="113"/>
      <c r="I542" s="113"/>
      <c r="L542" s="95"/>
      <c r="N542" s="95"/>
      <c r="AR542" s="12"/>
      <c r="AS542" s="8"/>
      <c r="AT542" s="87"/>
      <c r="AU542" s="87"/>
      <c r="AV542" s="141"/>
      <c r="AW542" s="177"/>
      <c r="AX542" s="87"/>
      <c r="AY542" s="142"/>
      <c r="AZ542" s="142"/>
      <c r="BA542" s="142"/>
      <c r="BB542" s="141"/>
      <c r="BC542" s="141"/>
      <c r="BD542" s="142"/>
      <c r="BE542" s="141"/>
      <c r="BF542" s="141"/>
      <c r="BG542" s="87"/>
      <c r="BH542" s="87"/>
      <c r="BI542" s="179"/>
    </row>
    <row r="543" customFormat="false" ht="12.75" hidden="false" customHeight="false" outlineLevel="0" collapsed="false">
      <c r="A543" s="112"/>
      <c r="H543" s="113"/>
      <c r="I543" s="113"/>
      <c r="L543" s="95"/>
      <c r="N543" s="95"/>
      <c r="AR543" s="12"/>
      <c r="AS543" s="8"/>
      <c r="AT543" s="87"/>
      <c r="AU543" s="87"/>
      <c r="AV543" s="141"/>
      <c r="AW543" s="177"/>
      <c r="AX543" s="87"/>
      <c r="AY543" s="142"/>
      <c r="AZ543" s="142"/>
      <c r="BA543" s="142"/>
      <c r="BB543" s="141"/>
      <c r="BC543" s="141"/>
      <c r="BD543" s="142"/>
      <c r="BE543" s="141"/>
      <c r="BF543" s="141"/>
      <c r="BG543" s="87"/>
      <c r="BH543" s="87"/>
      <c r="BI543" s="179"/>
    </row>
    <row r="544" customFormat="false" ht="12.75" hidden="false" customHeight="false" outlineLevel="0" collapsed="false">
      <c r="A544" s="112"/>
      <c r="H544" s="113"/>
      <c r="I544" s="113"/>
      <c r="L544" s="95"/>
      <c r="N544" s="95"/>
      <c r="AR544" s="12"/>
      <c r="AS544" s="8"/>
      <c r="AT544" s="87"/>
      <c r="AU544" s="87"/>
      <c r="AV544" s="141"/>
      <c r="AW544" s="177"/>
      <c r="AX544" s="87"/>
      <c r="AY544" s="142"/>
      <c r="AZ544" s="142"/>
      <c r="BA544" s="142"/>
      <c r="BB544" s="141"/>
      <c r="BC544" s="141"/>
      <c r="BD544" s="142"/>
      <c r="BE544" s="141"/>
      <c r="BF544" s="141"/>
      <c r="BG544" s="87"/>
      <c r="BH544" s="87"/>
      <c r="BI544" s="179"/>
    </row>
    <row r="545" customFormat="false" ht="12.75" hidden="false" customHeight="false" outlineLevel="0" collapsed="false">
      <c r="A545" s="112"/>
      <c r="H545" s="113"/>
      <c r="I545" s="113"/>
      <c r="L545" s="95"/>
      <c r="N545" s="95"/>
      <c r="AR545" s="12"/>
      <c r="AS545" s="8"/>
      <c r="AT545" s="87"/>
      <c r="AU545" s="87"/>
      <c r="AV545" s="141"/>
      <c r="AW545" s="177"/>
      <c r="AX545" s="87"/>
      <c r="AY545" s="142"/>
      <c r="AZ545" s="142"/>
      <c r="BA545" s="142"/>
      <c r="BB545" s="141"/>
      <c r="BC545" s="141"/>
      <c r="BD545" s="142"/>
      <c r="BE545" s="141"/>
      <c r="BF545" s="141"/>
      <c r="BG545" s="87"/>
      <c r="BH545" s="87"/>
      <c r="BI545" s="179"/>
    </row>
    <row r="546" customFormat="false" ht="12.75" hidden="false" customHeight="false" outlineLevel="0" collapsed="false">
      <c r="A546" s="112"/>
      <c r="H546" s="113"/>
      <c r="I546" s="113"/>
      <c r="L546" s="95"/>
      <c r="N546" s="95"/>
      <c r="AR546" s="12"/>
      <c r="AS546" s="8"/>
      <c r="AT546" s="87"/>
      <c r="AU546" s="87"/>
      <c r="AV546" s="141"/>
      <c r="AW546" s="177"/>
      <c r="AX546" s="87"/>
      <c r="AY546" s="142"/>
      <c r="AZ546" s="142"/>
      <c r="BA546" s="142"/>
      <c r="BB546" s="141"/>
      <c r="BC546" s="141"/>
      <c r="BD546" s="142"/>
      <c r="BE546" s="141"/>
      <c r="BF546" s="141"/>
      <c r="BG546" s="87"/>
      <c r="BH546" s="87"/>
      <c r="BI546" s="179"/>
    </row>
    <row r="547" customFormat="false" ht="12.75" hidden="false" customHeight="false" outlineLevel="0" collapsed="false">
      <c r="A547" s="112"/>
      <c r="H547" s="113"/>
      <c r="I547" s="113"/>
      <c r="L547" s="95"/>
      <c r="N547" s="95"/>
      <c r="AR547" s="12"/>
      <c r="AS547" s="8"/>
      <c r="AT547" s="87"/>
      <c r="AU547" s="87"/>
      <c r="AV547" s="141"/>
      <c r="AW547" s="177"/>
      <c r="AX547" s="87"/>
      <c r="AY547" s="142"/>
      <c r="AZ547" s="142"/>
      <c r="BA547" s="142"/>
      <c r="BB547" s="141"/>
      <c r="BC547" s="141"/>
      <c r="BD547" s="142"/>
      <c r="BE547" s="141"/>
      <c r="BF547" s="141"/>
      <c r="BG547" s="87"/>
      <c r="BH547" s="87"/>
      <c r="BI547" s="179"/>
    </row>
    <row r="548" customFormat="false" ht="12.75" hidden="false" customHeight="false" outlineLevel="0" collapsed="false">
      <c r="A548" s="112"/>
      <c r="H548" s="113"/>
      <c r="I548" s="113"/>
      <c r="L548" s="95"/>
      <c r="N548" s="95"/>
      <c r="AR548" s="12"/>
      <c r="AS548" s="8"/>
      <c r="AT548" s="87"/>
      <c r="AU548" s="87"/>
      <c r="AV548" s="141"/>
      <c r="AW548" s="177"/>
      <c r="AX548" s="87"/>
      <c r="AY548" s="142"/>
      <c r="AZ548" s="142"/>
      <c r="BA548" s="142"/>
      <c r="BB548" s="141"/>
      <c r="BC548" s="141"/>
      <c r="BD548" s="142"/>
      <c r="BE548" s="141"/>
      <c r="BF548" s="141"/>
      <c r="BG548" s="87"/>
      <c r="BH548" s="87"/>
      <c r="BI548" s="179"/>
    </row>
    <row r="549" customFormat="false" ht="12.75" hidden="false" customHeight="false" outlineLevel="0" collapsed="false">
      <c r="A549" s="112"/>
      <c r="H549" s="113"/>
      <c r="I549" s="113"/>
      <c r="L549" s="95"/>
      <c r="N549" s="95"/>
      <c r="AR549" s="12"/>
      <c r="AS549" s="8"/>
      <c r="AT549" s="87"/>
      <c r="AU549" s="87"/>
      <c r="AV549" s="141"/>
      <c r="AW549" s="177"/>
      <c r="AX549" s="87"/>
      <c r="AY549" s="142"/>
      <c r="AZ549" s="142"/>
      <c r="BA549" s="142"/>
      <c r="BB549" s="141"/>
      <c r="BC549" s="141"/>
      <c r="BD549" s="142"/>
      <c r="BE549" s="141"/>
      <c r="BF549" s="141"/>
      <c r="BG549" s="87"/>
      <c r="BH549" s="87"/>
      <c r="BI549" s="179"/>
    </row>
    <row r="550" customFormat="false" ht="12.75" hidden="false" customHeight="false" outlineLevel="0" collapsed="false">
      <c r="A550" s="112"/>
      <c r="H550" s="113"/>
      <c r="I550" s="113"/>
      <c r="L550" s="95"/>
      <c r="N550" s="95"/>
      <c r="AR550" s="12"/>
      <c r="AS550" s="8"/>
      <c r="AT550" s="87"/>
      <c r="AU550" s="87"/>
      <c r="AV550" s="141"/>
      <c r="AW550" s="177"/>
      <c r="AX550" s="87"/>
      <c r="AY550" s="142"/>
      <c r="AZ550" s="142"/>
      <c r="BA550" s="142"/>
      <c r="BB550" s="141"/>
      <c r="BC550" s="141"/>
      <c r="BD550" s="142"/>
      <c r="BE550" s="141"/>
      <c r="BF550" s="141"/>
      <c r="BG550" s="87"/>
      <c r="BH550" s="87"/>
      <c r="BI550" s="179"/>
    </row>
    <row r="551" customFormat="false" ht="12.75" hidden="false" customHeight="false" outlineLevel="0" collapsed="false">
      <c r="A551" s="112"/>
      <c r="H551" s="113"/>
      <c r="I551" s="113"/>
      <c r="L551" s="95"/>
      <c r="N551" s="95"/>
      <c r="AR551" s="12"/>
      <c r="AS551" s="8"/>
      <c r="AT551" s="87"/>
      <c r="AU551" s="87"/>
      <c r="AV551" s="141"/>
      <c r="AW551" s="177"/>
      <c r="AX551" s="87"/>
      <c r="AY551" s="142"/>
      <c r="AZ551" s="142"/>
      <c r="BA551" s="142"/>
      <c r="BB551" s="141"/>
      <c r="BC551" s="141"/>
      <c r="BD551" s="142"/>
      <c r="BE551" s="141"/>
      <c r="BF551" s="141"/>
      <c r="BG551" s="87"/>
      <c r="BH551" s="87"/>
      <c r="BI551" s="179"/>
    </row>
    <row r="552" customFormat="false" ht="12.75" hidden="false" customHeight="false" outlineLevel="0" collapsed="false">
      <c r="A552" s="112"/>
      <c r="H552" s="113"/>
      <c r="I552" s="113"/>
      <c r="L552" s="95"/>
      <c r="N552" s="95"/>
      <c r="AR552" s="12"/>
      <c r="AS552" s="8"/>
      <c r="AT552" s="87"/>
      <c r="AU552" s="87"/>
      <c r="AV552" s="141"/>
      <c r="AW552" s="177"/>
      <c r="AX552" s="87"/>
      <c r="AY552" s="142"/>
      <c r="AZ552" s="142"/>
      <c r="BA552" s="142"/>
      <c r="BB552" s="141"/>
      <c r="BC552" s="141"/>
      <c r="BD552" s="142"/>
      <c r="BE552" s="141"/>
      <c r="BF552" s="141"/>
      <c r="BG552" s="87"/>
      <c r="BH552" s="87"/>
      <c r="BI552" s="179"/>
    </row>
    <row r="553" customFormat="false" ht="12.75" hidden="false" customHeight="false" outlineLevel="0" collapsed="false">
      <c r="A553" s="112"/>
      <c r="H553" s="113"/>
      <c r="I553" s="113"/>
      <c r="L553" s="95"/>
      <c r="N553" s="95"/>
      <c r="AR553" s="12"/>
      <c r="AS553" s="8"/>
      <c r="AT553" s="87"/>
      <c r="AU553" s="87"/>
      <c r="AV553" s="141"/>
      <c r="AW553" s="177"/>
      <c r="AX553" s="87"/>
      <c r="AY553" s="142"/>
      <c r="AZ553" s="142"/>
      <c r="BA553" s="142"/>
      <c r="BB553" s="141"/>
      <c r="BC553" s="141"/>
      <c r="BD553" s="142"/>
      <c r="BE553" s="141"/>
      <c r="BF553" s="141"/>
      <c r="BG553" s="87"/>
      <c r="BH553" s="87"/>
      <c r="BI553" s="179"/>
    </row>
    <row r="554" customFormat="false" ht="12.75" hidden="false" customHeight="false" outlineLevel="0" collapsed="false">
      <c r="A554" s="112"/>
      <c r="H554" s="113"/>
      <c r="I554" s="113"/>
      <c r="L554" s="95"/>
      <c r="N554" s="95"/>
      <c r="AR554" s="12"/>
      <c r="AS554" s="8"/>
      <c r="AT554" s="87"/>
      <c r="AU554" s="87"/>
      <c r="AV554" s="141"/>
      <c r="AW554" s="177"/>
      <c r="AX554" s="87"/>
      <c r="AY554" s="142"/>
      <c r="AZ554" s="142"/>
      <c r="BA554" s="142"/>
      <c r="BB554" s="141"/>
      <c r="BC554" s="141"/>
      <c r="BD554" s="142"/>
      <c r="BE554" s="141"/>
      <c r="BF554" s="141"/>
      <c r="BG554" s="87"/>
      <c r="BH554" s="87"/>
      <c r="BI554" s="179"/>
    </row>
    <row r="555" customFormat="false" ht="12.75" hidden="false" customHeight="false" outlineLevel="0" collapsed="false">
      <c r="A555" s="112"/>
      <c r="H555" s="113"/>
      <c r="I555" s="113"/>
      <c r="L555" s="95"/>
      <c r="N555" s="95"/>
      <c r="AR555" s="12"/>
      <c r="AS555" s="8"/>
      <c r="AT555" s="87"/>
      <c r="AU555" s="87"/>
      <c r="AV555" s="141"/>
      <c r="AW555" s="177"/>
      <c r="AX555" s="87"/>
      <c r="AY555" s="142"/>
      <c r="AZ555" s="142"/>
      <c r="BA555" s="142"/>
      <c r="BB555" s="141"/>
      <c r="BC555" s="141"/>
      <c r="BD555" s="142"/>
      <c r="BE555" s="141"/>
      <c r="BF555" s="141"/>
      <c r="BG555" s="87"/>
      <c r="BH555" s="87"/>
      <c r="BI555" s="179"/>
    </row>
    <row r="556" customFormat="false" ht="12.75" hidden="false" customHeight="false" outlineLevel="0" collapsed="false">
      <c r="A556" s="112"/>
      <c r="H556" s="113"/>
      <c r="I556" s="113"/>
      <c r="AR556" s="12"/>
      <c r="AS556" s="8"/>
      <c r="AT556" s="87"/>
      <c r="AU556" s="87"/>
      <c r="AV556" s="141"/>
      <c r="AW556" s="177"/>
      <c r="AX556" s="87"/>
      <c r="AY556" s="142"/>
      <c r="AZ556" s="142"/>
      <c r="BA556" s="142"/>
      <c r="BB556" s="141"/>
      <c r="BC556" s="141"/>
      <c r="BD556" s="142"/>
      <c r="BE556" s="141"/>
      <c r="BF556" s="141"/>
      <c r="BG556" s="87"/>
      <c r="BH556" s="87"/>
      <c r="BI556" s="136"/>
    </row>
    <row r="557" customFormat="false" ht="12.75" hidden="false" customHeight="false" outlineLevel="0" collapsed="false">
      <c r="A557" s="112"/>
      <c r="H557" s="113"/>
      <c r="I557" s="113"/>
      <c r="AR557" s="12"/>
      <c r="AS557" s="8"/>
      <c r="AT557" s="87"/>
      <c r="AU557" s="87"/>
      <c r="AV557" s="141"/>
      <c r="AW557" s="177"/>
      <c r="AX557" s="87"/>
      <c r="AY557" s="142"/>
      <c r="AZ557" s="142"/>
      <c r="BA557" s="142"/>
      <c r="BB557" s="141"/>
      <c r="BC557" s="141"/>
      <c r="BD557" s="142"/>
      <c r="BE557" s="141"/>
      <c r="BF557" s="141"/>
      <c r="BG557" s="87"/>
      <c r="BH557" s="87"/>
      <c r="BI557" s="136"/>
    </row>
    <row r="558" customFormat="false" ht="12.75" hidden="false" customHeight="false" outlineLevel="0" collapsed="false">
      <c r="A558" s="112"/>
      <c r="H558" s="113"/>
      <c r="I558" s="113"/>
      <c r="AR558" s="12"/>
      <c r="AS558" s="8"/>
      <c r="AT558" s="87"/>
      <c r="AU558" s="87"/>
      <c r="AV558" s="141"/>
      <c r="AW558" s="177"/>
      <c r="AX558" s="87"/>
      <c r="AY558" s="142"/>
      <c r="AZ558" s="142"/>
      <c r="BA558" s="142"/>
      <c r="BB558" s="141"/>
      <c r="BC558" s="141"/>
      <c r="BD558" s="142"/>
      <c r="BE558" s="141"/>
      <c r="BF558" s="141"/>
      <c r="BG558" s="87"/>
      <c r="BH558" s="87"/>
      <c r="BI558" s="136"/>
    </row>
    <row r="559" customFormat="false" ht="12.75" hidden="false" customHeight="false" outlineLevel="0" collapsed="false">
      <c r="A559" s="112"/>
      <c r="H559" s="113"/>
      <c r="I559" s="113"/>
      <c r="AR559" s="12"/>
      <c r="AS559" s="8"/>
      <c r="AT559" s="87"/>
      <c r="AU559" s="87"/>
      <c r="AV559" s="141"/>
      <c r="AW559" s="177"/>
      <c r="AX559" s="87"/>
      <c r="AY559" s="142"/>
      <c r="AZ559" s="142"/>
      <c r="BA559" s="142"/>
      <c r="BB559" s="141"/>
      <c r="BC559" s="141"/>
      <c r="BD559" s="142"/>
      <c r="BE559" s="141"/>
      <c r="BF559" s="141"/>
      <c r="BG559" s="87"/>
      <c r="BH559" s="87"/>
      <c r="BI559" s="136"/>
    </row>
    <row r="560" customFormat="false" ht="12.75" hidden="false" customHeight="false" outlineLevel="0" collapsed="false">
      <c r="A560" s="112"/>
      <c r="H560" s="113"/>
      <c r="I560" s="113"/>
      <c r="AR560" s="12"/>
      <c r="AS560" s="8"/>
      <c r="AT560" s="87"/>
      <c r="AU560" s="87"/>
      <c r="AV560" s="141"/>
      <c r="AW560" s="177"/>
      <c r="AX560" s="87"/>
      <c r="AY560" s="142"/>
      <c r="AZ560" s="142"/>
      <c r="BA560" s="142"/>
      <c r="BB560" s="141"/>
      <c r="BC560" s="141"/>
      <c r="BD560" s="142"/>
      <c r="BE560" s="141"/>
      <c r="BF560" s="141"/>
      <c r="BG560" s="87"/>
      <c r="BH560" s="87"/>
      <c r="BI560" s="136"/>
    </row>
    <row r="561" customFormat="false" ht="12.75" hidden="false" customHeight="false" outlineLevel="0" collapsed="false">
      <c r="A561" s="112"/>
      <c r="H561" s="113"/>
      <c r="I561" s="113"/>
      <c r="AR561" s="12"/>
      <c r="AS561" s="8"/>
      <c r="AT561" s="87"/>
      <c r="AU561" s="87"/>
      <c r="AV561" s="141"/>
      <c r="AW561" s="177"/>
      <c r="AX561" s="87"/>
      <c r="AY561" s="142"/>
      <c r="AZ561" s="142"/>
      <c r="BA561" s="142"/>
      <c r="BB561" s="141"/>
      <c r="BC561" s="141"/>
      <c r="BD561" s="142"/>
      <c r="BE561" s="141"/>
      <c r="BF561" s="141"/>
      <c r="BG561" s="87"/>
      <c r="BH561" s="87"/>
      <c r="BI561" s="136"/>
    </row>
    <row r="562" customFormat="false" ht="12.75" hidden="false" customHeight="false" outlineLevel="0" collapsed="false">
      <c r="A562" s="112"/>
      <c r="H562" s="113"/>
      <c r="I562" s="113"/>
      <c r="AR562" s="12"/>
      <c r="AS562" s="8"/>
      <c r="AT562" s="87"/>
      <c r="AU562" s="87"/>
      <c r="AV562" s="141"/>
      <c r="AW562" s="177"/>
      <c r="AX562" s="87"/>
      <c r="AY562" s="142"/>
      <c r="AZ562" s="142"/>
      <c r="BA562" s="142"/>
      <c r="BB562" s="141"/>
      <c r="BC562" s="141"/>
      <c r="BD562" s="142"/>
      <c r="BE562" s="141"/>
      <c r="BF562" s="141"/>
      <c r="BG562" s="87"/>
      <c r="BH562" s="87"/>
      <c r="BI562" s="136"/>
    </row>
    <row r="563" customFormat="false" ht="12.75" hidden="false" customHeight="false" outlineLevel="0" collapsed="false">
      <c r="A563" s="112"/>
      <c r="H563" s="113"/>
      <c r="I563" s="113"/>
      <c r="AR563" s="12"/>
      <c r="AS563" s="8"/>
      <c r="AT563" s="87"/>
      <c r="AU563" s="87"/>
      <c r="AV563" s="141"/>
      <c r="AW563" s="177"/>
      <c r="AX563" s="87"/>
      <c r="AY563" s="142"/>
      <c r="AZ563" s="142"/>
      <c r="BA563" s="142"/>
      <c r="BB563" s="141"/>
      <c r="BC563" s="141"/>
      <c r="BD563" s="142"/>
      <c r="BE563" s="141"/>
      <c r="BF563" s="141"/>
      <c r="BG563" s="87"/>
      <c r="BH563" s="87"/>
      <c r="BI563" s="136"/>
    </row>
    <row r="564" customFormat="false" ht="12.75" hidden="false" customHeight="false" outlineLevel="0" collapsed="false">
      <c r="A564" s="112"/>
      <c r="H564" s="113"/>
      <c r="I564" s="113"/>
      <c r="AR564" s="12"/>
      <c r="AS564" s="8"/>
      <c r="AT564" s="87"/>
      <c r="AU564" s="87"/>
      <c r="AV564" s="141"/>
      <c r="AW564" s="177"/>
      <c r="AX564" s="87"/>
      <c r="AY564" s="142"/>
      <c r="AZ564" s="142"/>
      <c r="BA564" s="142"/>
      <c r="BB564" s="141"/>
      <c r="BC564" s="141"/>
      <c r="BD564" s="142"/>
      <c r="BE564" s="141"/>
      <c r="BF564" s="141"/>
      <c r="BG564" s="87"/>
      <c r="BH564" s="87"/>
      <c r="BI564" s="136"/>
    </row>
    <row r="565" customFormat="false" ht="12.75" hidden="false" customHeight="false" outlineLevel="0" collapsed="false">
      <c r="A565" s="112"/>
      <c r="H565" s="113"/>
      <c r="I565" s="113"/>
      <c r="AR565" s="12"/>
      <c r="AS565" s="8"/>
      <c r="AT565" s="87"/>
      <c r="AU565" s="87"/>
      <c r="AV565" s="141"/>
      <c r="AW565" s="177"/>
      <c r="AX565" s="87"/>
      <c r="AY565" s="142"/>
      <c r="AZ565" s="142"/>
      <c r="BA565" s="142"/>
      <c r="BB565" s="141"/>
      <c r="BC565" s="141"/>
      <c r="BD565" s="142"/>
      <c r="BE565" s="141"/>
      <c r="BF565" s="141"/>
      <c r="BG565" s="87"/>
      <c r="BH565" s="87"/>
      <c r="BI565" s="136"/>
    </row>
    <row r="566" customFormat="false" ht="12.75" hidden="false" customHeight="false" outlineLevel="0" collapsed="false">
      <c r="A566" s="112"/>
      <c r="H566" s="113"/>
      <c r="I566" s="113"/>
      <c r="AR566" s="12"/>
      <c r="AS566" s="8"/>
      <c r="AT566" s="87"/>
      <c r="AU566" s="87"/>
      <c r="AV566" s="141"/>
      <c r="AW566" s="177"/>
      <c r="AX566" s="87"/>
      <c r="AY566" s="142"/>
      <c r="AZ566" s="142"/>
      <c r="BA566" s="142"/>
      <c r="BB566" s="141"/>
      <c r="BC566" s="141"/>
      <c r="BD566" s="142"/>
      <c r="BE566" s="141"/>
      <c r="BF566" s="141"/>
      <c r="BG566" s="87"/>
      <c r="BH566" s="87"/>
      <c r="BI566" s="136"/>
    </row>
    <row r="567" customFormat="false" ht="12.75" hidden="false" customHeight="false" outlineLevel="0" collapsed="false">
      <c r="A567" s="112"/>
      <c r="H567" s="113"/>
      <c r="I567" s="113"/>
      <c r="AR567" s="12"/>
      <c r="AS567" s="8"/>
      <c r="AT567" s="87"/>
      <c r="AU567" s="87"/>
      <c r="AV567" s="141"/>
      <c r="AW567" s="177"/>
      <c r="AX567" s="87"/>
      <c r="AY567" s="142"/>
      <c r="AZ567" s="142"/>
      <c r="BA567" s="142"/>
      <c r="BB567" s="141"/>
      <c r="BC567" s="141"/>
      <c r="BD567" s="142"/>
      <c r="BE567" s="141"/>
      <c r="BF567" s="141"/>
      <c r="BG567" s="87"/>
      <c r="BH567" s="87"/>
      <c r="BI567" s="136"/>
    </row>
    <row r="568" customFormat="false" ht="12.75" hidden="false" customHeight="false" outlineLevel="0" collapsed="false">
      <c r="A568" s="112"/>
      <c r="H568" s="113"/>
      <c r="I568" s="113"/>
      <c r="AR568" s="12"/>
      <c r="AS568" s="8"/>
      <c r="AT568" s="87"/>
      <c r="AU568" s="87"/>
      <c r="AV568" s="141"/>
      <c r="AW568" s="177"/>
      <c r="AX568" s="87"/>
      <c r="AY568" s="142"/>
      <c r="AZ568" s="142"/>
      <c r="BA568" s="142"/>
      <c r="BB568" s="141"/>
      <c r="BC568" s="141"/>
      <c r="BD568" s="142"/>
      <c r="BE568" s="141"/>
      <c r="BF568" s="141"/>
      <c r="BG568" s="87"/>
      <c r="BH568" s="87"/>
      <c r="BI568" s="136"/>
    </row>
    <row r="569" customFormat="false" ht="12.75" hidden="false" customHeight="false" outlineLevel="0" collapsed="false">
      <c r="A569" s="112"/>
      <c r="H569" s="113"/>
      <c r="I569" s="113"/>
      <c r="AR569" s="12"/>
      <c r="AS569" s="8"/>
      <c r="AT569" s="87"/>
      <c r="AU569" s="87"/>
      <c r="AV569" s="141"/>
      <c r="AW569" s="87"/>
      <c r="AX569" s="87"/>
      <c r="AY569" s="142"/>
      <c r="AZ569" s="142"/>
      <c r="BA569" s="142"/>
      <c r="BB569" s="141"/>
      <c r="BC569" s="141"/>
      <c r="BD569" s="142"/>
      <c r="BE569" s="141"/>
      <c r="BF569" s="141"/>
      <c r="BG569" s="87"/>
      <c r="BH569" s="87"/>
      <c r="BI569" s="136"/>
    </row>
    <row r="570" customFormat="false" ht="12.75" hidden="false" customHeight="false" outlineLevel="0" collapsed="false">
      <c r="A570" s="112"/>
      <c r="H570" s="113"/>
      <c r="I570" s="113"/>
      <c r="AR570" s="12"/>
      <c r="AS570" s="8"/>
      <c r="AT570" s="87"/>
      <c r="AU570" s="87"/>
      <c r="AV570" s="87"/>
      <c r="AW570" s="87"/>
      <c r="AX570" s="87"/>
      <c r="AY570" s="142"/>
      <c r="AZ570" s="142"/>
      <c r="BA570" s="142"/>
      <c r="BB570" s="141"/>
      <c r="BC570" s="141"/>
      <c r="BD570" s="142"/>
      <c r="BE570" s="141"/>
      <c r="BF570" s="141"/>
      <c r="BG570" s="87"/>
      <c r="BH570" s="87"/>
      <c r="BI570" s="136"/>
    </row>
    <row r="571" customFormat="false" ht="12.75" hidden="false" customHeight="false" outlineLevel="0" collapsed="false">
      <c r="A571" s="112"/>
      <c r="H571" s="113"/>
      <c r="I571" s="113"/>
      <c r="AR571" s="12"/>
      <c r="AS571" s="8"/>
      <c r="AT571" s="87"/>
      <c r="AU571" s="87"/>
      <c r="AV571" s="87"/>
      <c r="AW571" s="87"/>
      <c r="AX571" s="87"/>
      <c r="AY571" s="142"/>
      <c r="AZ571" s="142"/>
      <c r="BA571" s="142"/>
      <c r="BB571" s="141"/>
      <c r="BC571" s="141"/>
      <c r="BD571" s="142"/>
      <c r="BE571" s="141"/>
      <c r="BF571" s="141"/>
      <c r="BG571" s="87"/>
      <c r="BH571" s="87"/>
      <c r="BI571" s="136"/>
    </row>
    <row r="572" customFormat="false" ht="12.75" hidden="false" customHeight="false" outlineLevel="0" collapsed="false">
      <c r="A572" s="112"/>
      <c r="H572" s="113"/>
      <c r="I572" s="113"/>
      <c r="AR572" s="12"/>
      <c r="AS572" s="8"/>
      <c r="AT572" s="87"/>
      <c r="AU572" s="87"/>
      <c r="AV572" s="87"/>
      <c r="AW572" s="87"/>
      <c r="AX572" s="87"/>
      <c r="AY572" s="142"/>
      <c r="AZ572" s="142"/>
      <c r="BA572" s="142"/>
      <c r="BB572" s="141"/>
      <c r="BC572" s="141"/>
      <c r="BD572" s="142"/>
      <c r="BE572" s="141"/>
      <c r="BF572" s="141"/>
      <c r="BG572" s="87"/>
      <c r="BH572" s="87"/>
      <c r="BI572" s="136"/>
    </row>
    <row r="573" customFormat="false" ht="12.75" hidden="false" customHeight="false" outlineLevel="0" collapsed="false">
      <c r="A573" s="112"/>
      <c r="H573" s="113"/>
      <c r="I573" s="113"/>
      <c r="AR573" s="12"/>
      <c r="AS573" s="8"/>
      <c r="AT573" s="87"/>
      <c r="AU573" s="87"/>
      <c r="AV573" s="87"/>
      <c r="AW573" s="87"/>
      <c r="AX573" s="87"/>
      <c r="AY573" s="142"/>
      <c r="AZ573" s="142"/>
      <c r="BA573" s="142"/>
      <c r="BB573" s="141"/>
      <c r="BC573" s="141"/>
      <c r="BD573" s="142"/>
      <c r="BE573" s="141"/>
      <c r="BF573" s="141"/>
      <c r="BG573" s="87"/>
      <c r="BH573" s="87"/>
      <c r="BI573" s="136"/>
    </row>
    <row r="574" customFormat="false" ht="12.75" hidden="false" customHeight="false" outlineLevel="0" collapsed="false">
      <c r="A574" s="112"/>
      <c r="H574" s="113"/>
      <c r="I574" s="113"/>
      <c r="AR574" s="12"/>
      <c r="AS574" s="8"/>
      <c r="AT574" s="87"/>
      <c r="AU574" s="87"/>
      <c r="AV574" s="87"/>
      <c r="AW574" s="87"/>
      <c r="AX574" s="87"/>
      <c r="AY574" s="142"/>
      <c r="AZ574" s="142"/>
      <c r="BA574" s="142"/>
      <c r="BB574" s="141"/>
      <c r="BC574" s="141"/>
      <c r="BD574" s="142"/>
      <c r="BE574" s="141"/>
      <c r="BF574" s="141"/>
      <c r="BG574" s="87"/>
      <c r="BH574" s="87"/>
      <c r="BI574" s="136"/>
    </row>
    <row r="575" customFormat="false" ht="12.75" hidden="false" customHeight="false" outlineLevel="0" collapsed="false">
      <c r="A575" s="112"/>
      <c r="H575" s="113"/>
      <c r="I575" s="113"/>
      <c r="AR575" s="12"/>
      <c r="AS575" s="8"/>
      <c r="AT575" s="87"/>
      <c r="AU575" s="87"/>
      <c r="AV575" s="87"/>
      <c r="AW575" s="87"/>
      <c r="AX575" s="87"/>
      <c r="AY575" s="142"/>
      <c r="AZ575" s="142"/>
      <c r="BA575" s="142"/>
      <c r="BB575" s="141"/>
      <c r="BC575" s="141"/>
      <c r="BD575" s="142"/>
      <c r="BE575" s="141"/>
      <c r="BF575" s="141"/>
      <c r="BG575" s="87"/>
      <c r="BH575" s="87"/>
      <c r="BI575" s="136"/>
    </row>
    <row r="576" customFormat="false" ht="12.75" hidden="false" customHeight="false" outlineLevel="0" collapsed="false">
      <c r="A576" s="112"/>
      <c r="H576" s="113"/>
      <c r="I576" s="113"/>
      <c r="AR576" s="12"/>
      <c r="AS576" s="8"/>
      <c r="AT576" s="87"/>
      <c r="AU576" s="87"/>
      <c r="AV576" s="87"/>
      <c r="AW576" s="87"/>
      <c r="AX576" s="87"/>
      <c r="AY576" s="142"/>
      <c r="AZ576" s="142"/>
      <c r="BA576" s="142"/>
      <c r="BB576" s="141"/>
      <c r="BC576" s="141"/>
      <c r="BD576" s="142"/>
      <c r="BE576" s="141"/>
      <c r="BF576" s="141"/>
      <c r="BG576" s="87"/>
      <c r="BH576" s="87"/>
      <c r="BI576" s="136"/>
    </row>
    <row r="577" customFormat="false" ht="12.75" hidden="false" customHeight="false" outlineLevel="0" collapsed="false">
      <c r="A577" s="112"/>
      <c r="H577" s="113"/>
      <c r="I577" s="113"/>
      <c r="AR577" s="12"/>
      <c r="AS577" s="8"/>
      <c r="AT577" s="87"/>
      <c r="AU577" s="87"/>
      <c r="AV577" s="87"/>
      <c r="AW577" s="87"/>
      <c r="AX577" s="87"/>
      <c r="AY577" s="142"/>
      <c r="AZ577" s="142"/>
      <c r="BA577" s="142"/>
      <c r="BB577" s="141"/>
      <c r="BC577" s="141"/>
      <c r="BD577" s="142"/>
      <c r="BE577" s="141"/>
      <c r="BF577" s="141"/>
      <c r="BG577" s="87"/>
      <c r="BH577" s="87"/>
      <c r="BI577" s="136"/>
    </row>
    <row r="578" customFormat="false" ht="12.75" hidden="false" customHeight="false" outlineLevel="0" collapsed="false">
      <c r="A578" s="112"/>
      <c r="H578" s="113"/>
      <c r="I578" s="113"/>
      <c r="AR578" s="12"/>
      <c r="AS578" s="8"/>
      <c r="AT578" s="87"/>
      <c r="AU578" s="87"/>
      <c r="AV578" s="87"/>
      <c r="AW578" s="87"/>
      <c r="AX578" s="87"/>
      <c r="AY578" s="142"/>
      <c r="AZ578" s="142"/>
      <c r="BA578" s="142"/>
      <c r="BB578" s="141"/>
      <c r="BC578" s="141"/>
      <c r="BD578" s="142"/>
      <c r="BE578" s="141"/>
      <c r="BF578" s="141"/>
      <c r="BG578" s="87"/>
      <c r="BH578" s="87"/>
      <c r="BI578" s="136"/>
    </row>
    <row r="579" customFormat="false" ht="12.75" hidden="false" customHeight="false" outlineLevel="0" collapsed="false">
      <c r="A579" s="112"/>
      <c r="H579" s="113"/>
      <c r="I579" s="113"/>
      <c r="AR579" s="12"/>
      <c r="AS579" s="8"/>
      <c r="AT579" s="87"/>
      <c r="AU579" s="87"/>
      <c r="AV579" s="87"/>
      <c r="AW579" s="87"/>
      <c r="AX579" s="87"/>
      <c r="AY579" s="142"/>
      <c r="AZ579" s="142"/>
      <c r="BA579" s="142"/>
      <c r="BB579" s="141"/>
      <c r="BC579" s="141"/>
      <c r="BD579" s="142"/>
      <c r="BE579" s="141"/>
      <c r="BF579" s="141"/>
      <c r="BG579" s="87"/>
      <c r="BH579" s="87"/>
      <c r="BI579" s="136"/>
    </row>
    <row r="580" customFormat="false" ht="12.75" hidden="false" customHeight="false" outlineLevel="0" collapsed="false">
      <c r="A580" s="112"/>
      <c r="H580" s="113"/>
      <c r="I580" s="113"/>
      <c r="AR580" s="12"/>
      <c r="AS580" s="8"/>
      <c r="AT580" s="87"/>
      <c r="AU580" s="87"/>
      <c r="AV580" s="87"/>
      <c r="AW580" s="87"/>
      <c r="AX580" s="87"/>
      <c r="AY580" s="142"/>
      <c r="AZ580" s="142"/>
      <c r="BA580" s="142"/>
      <c r="BB580" s="141"/>
      <c r="BC580" s="141"/>
      <c r="BD580" s="142"/>
      <c r="BE580" s="141"/>
      <c r="BF580" s="141"/>
      <c r="BG580" s="87"/>
      <c r="BH580" s="87"/>
      <c r="BI580" s="136"/>
    </row>
    <row r="581" customFormat="false" ht="12.75" hidden="false" customHeight="false" outlineLevel="0" collapsed="false">
      <c r="A581" s="112"/>
      <c r="H581" s="113"/>
      <c r="I581" s="113"/>
      <c r="AR581" s="12"/>
      <c r="AS581" s="8"/>
      <c r="AT581" s="87"/>
      <c r="AU581" s="87"/>
      <c r="AV581" s="87"/>
      <c r="AW581" s="87"/>
      <c r="AX581" s="87"/>
      <c r="AY581" s="142"/>
      <c r="AZ581" s="142"/>
      <c r="BA581" s="142"/>
      <c r="BB581" s="141"/>
      <c r="BC581" s="141"/>
      <c r="BD581" s="142"/>
      <c r="BE581" s="141"/>
      <c r="BF581" s="141"/>
      <c r="BG581" s="87"/>
      <c r="BH581" s="87"/>
      <c r="BI581" s="136"/>
    </row>
    <row r="582" customFormat="false" ht="12.75" hidden="false" customHeight="false" outlineLevel="0" collapsed="false">
      <c r="A582" s="112"/>
      <c r="H582" s="113"/>
      <c r="I582" s="113"/>
      <c r="AR582" s="12"/>
      <c r="AS582" s="8"/>
      <c r="AT582" s="87"/>
      <c r="AU582" s="87"/>
      <c r="AV582" s="87"/>
      <c r="AW582" s="87"/>
      <c r="AX582" s="87"/>
      <c r="AY582" s="142"/>
      <c r="AZ582" s="142"/>
      <c r="BA582" s="142"/>
      <c r="BB582" s="141"/>
      <c r="BC582" s="141"/>
      <c r="BD582" s="142"/>
      <c r="BE582" s="141"/>
      <c r="BF582" s="141"/>
      <c r="BG582" s="87"/>
      <c r="BH582" s="87"/>
      <c r="BI582" s="136"/>
    </row>
    <row r="583" customFormat="false" ht="12.75" hidden="false" customHeight="false" outlineLevel="0" collapsed="false">
      <c r="A583" s="112"/>
      <c r="H583" s="113"/>
      <c r="I583" s="113"/>
      <c r="AR583" s="12"/>
      <c r="AS583" s="8"/>
      <c r="AT583" s="87"/>
      <c r="AU583" s="87"/>
      <c r="AV583" s="87"/>
      <c r="AW583" s="87"/>
      <c r="AX583" s="87"/>
      <c r="AY583" s="142"/>
      <c r="AZ583" s="142"/>
      <c r="BA583" s="142"/>
      <c r="BB583" s="141"/>
      <c r="BC583" s="141"/>
      <c r="BD583" s="142"/>
      <c r="BE583" s="141"/>
      <c r="BF583" s="141"/>
      <c r="BG583" s="87"/>
      <c r="BH583" s="87"/>
      <c r="BI583" s="136"/>
    </row>
    <row r="584" customFormat="false" ht="12.75" hidden="false" customHeight="false" outlineLevel="0" collapsed="false">
      <c r="A584" s="112"/>
      <c r="H584" s="113"/>
      <c r="I584" s="113"/>
      <c r="AR584" s="12"/>
      <c r="AS584" s="8"/>
      <c r="AT584" s="87"/>
      <c r="AU584" s="87"/>
      <c r="AV584" s="87"/>
      <c r="AW584" s="87"/>
      <c r="AX584" s="87"/>
      <c r="AY584" s="142"/>
      <c r="AZ584" s="142"/>
      <c r="BA584" s="142"/>
      <c r="BB584" s="141"/>
      <c r="BC584" s="141"/>
      <c r="BD584" s="142"/>
      <c r="BE584" s="141"/>
      <c r="BF584" s="141"/>
      <c r="BG584" s="87"/>
      <c r="BH584" s="87"/>
      <c r="BI584" s="136"/>
    </row>
    <row r="585" customFormat="false" ht="12.75" hidden="false" customHeight="false" outlineLevel="0" collapsed="false">
      <c r="H585" s="113"/>
      <c r="I585" s="113"/>
      <c r="AR585" s="12"/>
      <c r="AS585" s="8"/>
      <c r="AT585" s="87"/>
      <c r="AU585" s="87"/>
      <c r="AV585" s="87"/>
      <c r="AW585" s="87"/>
      <c r="AX585" s="87"/>
      <c r="AY585" s="142"/>
      <c r="AZ585" s="142"/>
      <c r="BA585" s="142"/>
      <c r="BB585" s="141"/>
      <c r="BC585" s="141"/>
      <c r="BD585" s="142"/>
      <c r="BE585" s="141"/>
      <c r="BF585" s="141"/>
      <c r="BG585" s="87"/>
      <c r="BH585" s="87"/>
      <c r="BI585" s="136"/>
    </row>
    <row r="586" customFormat="false" ht="12.75" hidden="false" customHeight="false" outlineLevel="0" collapsed="false">
      <c r="H586" s="113"/>
      <c r="I586" s="113"/>
      <c r="AR586" s="12"/>
      <c r="AS586" s="8"/>
      <c r="AT586" s="87"/>
      <c r="AU586" s="87"/>
      <c r="AV586" s="87"/>
      <c r="AW586" s="87"/>
      <c r="AX586" s="87"/>
      <c r="AY586" s="142"/>
      <c r="AZ586" s="142"/>
      <c r="BA586" s="142"/>
      <c r="BB586" s="141"/>
      <c r="BC586" s="141"/>
      <c r="BD586" s="142"/>
      <c r="BE586" s="141"/>
      <c r="BF586" s="141"/>
      <c r="BG586" s="87"/>
      <c r="BH586" s="87"/>
      <c r="BI586" s="136"/>
    </row>
    <row r="587" customFormat="false" ht="12.75" hidden="false" customHeight="false" outlineLevel="0" collapsed="false">
      <c r="H587" s="113"/>
      <c r="I587" s="113"/>
      <c r="AR587" s="12"/>
      <c r="AS587" s="8"/>
      <c r="AT587" s="87"/>
      <c r="AU587" s="87"/>
      <c r="AV587" s="87"/>
      <c r="AW587" s="87"/>
      <c r="AX587" s="87"/>
      <c r="AY587" s="142"/>
      <c r="AZ587" s="142"/>
      <c r="BA587" s="142"/>
      <c r="BB587" s="141"/>
      <c r="BC587" s="141"/>
      <c r="BD587" s="142"/>
      <c r="BE587" s="141"/>
      <c r="BF587" s="141"/>
      <c r="BG587" s="87"/>
      <c r="BH587" s="87"/>
      <c r="BI587" s="136"/>
    </row>
    <row r="588" customFormat="false" ht="12.75" hidden="false" customHeight="false" outlineLevel="0" collapsed="false">
      <c r="H588" s="113"/>
      <c r="I588" s="113"/>
      <c r="AR588" s="12"/>
      <c r="AS588" s="8"/>
      <c r="AT588" s="87"/>
      <c r="AU588" s="87"/>
      <c r="AV588" s="87"/>
      <c r="AW588" s="87"/>
      <c r="AX588" s="87"/>
      <c r="AY588" s="142"/>
      <c r="AZ588" s="142"/>
      <c r="BA588" s="142"/>
      <c r="BB588" s="141"/>
      <c r="BC588" s="141"/>
      <c r="BD588" s="142"/>
      <c r="BE588" s="141"/>
      <c r="BF588" s="141"/>
      <c r="BG588" s="87"/>
      <c r="BH588" s="87"/>
      <c r="BI588" s="136"/>
    </row>
    <row r="589" customFormat="false" ht="12.75" hidden="false" customHeight="false" outlineLevel="0" collapsed="false">
      <c r="H589" s="113"/>
      <c r="I589" s="113"/>
      <c r="AR589" s="12"/>
      <c r="AS589" s="8"/>
      <c r="AT589" s="87"/>
      <c r="AU589" s="87"/>
      <c r="AV589" s="87"/>
      <c r="AW589" s="87"/>
      <c r="AX589" s="87"/>
      <c r="AY589" s="142"/>
      <c r="AZ589" s="142"/>
      <c r="BA589" s="142"/>
      <c r="BB589" s="141"/>
      <c r="BC589" s="141"/>
      <c r="BD589" s="142"/>
      <c r="BE589" s="141"/>
      <c r="BF589" s="141"/>
      <c r="BG589" s="87"/>
      <c r="BH589" s="87"/>
      <c r="BI589" s="136"/>
    </row>
    <row r="590" customFormat="false" ht="12.75" hidden="false" customHeight="false" outlineLevel="0" collapsed="false">
      <c r="H590" s="113"/>
      <c r="I590" s="113"/>
      <c r="AR590" s="12"/>
      <c r="AS590" s="8"/>
      <c r="AT590" s="87"/>
      <c r="AU590" s="87"/>
      <c r="AV590" s="87"/>
      <c r="AW590" s="87"/>
      <c r="AX590" s="87"/>
      <c r="AY590" s="142"/>
      <c r="AZ590" s="142"/>
      <c r="BA590" s="142"/>
      <c r="BB590" s="141"/>
      <c r="BC590" s="141"/>
      <c r="BD590" s="142"/>
      <c r="BE590" s="141"/>
      <c r="BF590" s="141"/>
      <c r="BG590" s="87"/>
      <c r="BH590" s="87"/>
      <c r="BI590" s="136"/>
    </row>
    <row r="591" customFormat="false" ht="12.75" hidden="false" customHeight="false" outlineLevel="0" collapsed="false">
      <c r="H591" s="113"/>
      <c r="I591" s="113"/>
      <c r="AR591" s="12"/>
      <c r="AS591" s="8"/>
      <c r="AT591" s="87"/>
      <c r="AU591" s="87"/>
      <c r="AV591" s="87"/>
      <c r="AW591" s="87"/>
      <c r="AX591" s="87"/>
      <c r="AY591" s="142"/>
      <c r="AZ591" s="142"/>
      <c r="BA591" s="142"/>
      <c r="BB591" s="141"/>
      <c r="BC591" s="141"/>
      <c r="BD591" s="142"/>
      <c r="BE591" s="141"/>
      <c r="BF591" s="141"/>
      <c r="BG591" s="87"/>
      <c r="BH591" s="87"/>
      <c r="BI591" s="136"/>
    </row>
    <row r="592" customFormat="false" ht="12.75" hidden="false" customHeight="false" outlineLevel="0" collapsed="false">
      <c r="H592" s="113"/>
      <c r="I592" s="113"/>
      <c r="AR592" s="12"/>
      <c r="AS592" s="8"/>
      <c r="AT592" s="87"/>
      <c r="AU592" s="87"/>
      <c r="AV592" s="87"/>
      <c r="AW592" s="87"/>
      <c r="AX592" s="87"/>
      <c r="AY592" s="142"/>
      <c r="AZ592" s="142"/>
      <c r="BA592" s="142"/>
      <c r="BB592" s="141"/>
      <c r="BC592" s="141"/>
      <c r="BD592" s="142"/>
      <c r="BE592" s="141"/>
      <c r="BF592" s="141"/>
      <c r="BG592" s="87"/>
      <c r="BH592" s="87"/>
      <c r="BI592" s="136"/>
    </row>
    <row r="593" customFormat="false" ht="12.75" hidden="false" customHeight="false" outlineLevel="0" collapsed="false">
      <c r="H593" s="113"/>
      <c r="I593" s="113"/>
      <c r="AR593" s="12"/>
      <c r="AS593" s="8"/>
      <c r="AT593" s="87"/>
      <c r="AU593" s="87"/>
      <c r="AV593" s="87"/>
      <c r="AW593" s="87"/>
      <c r="AX593" s="87"/>
      <c r="AY593" s="142"/>
      <c r="AZ593" s="142"/>
      <c r="BA593" s="142"/>
      <c r="BB593" s="141"/>
      <c r="BC593" s="141"/>
      <c r="BD593" s="142"/>
      <c r="BE593" s="141"/>
      <c r="BF593" s="141"/>
      <c r="BG593" s="87"/>
      <c r="BH593" s="87"/>
      <c r="BI593" s="136"/>
    </row>
    <row r="594" customFormat="false" ht="12.75" hidden="false" customHeight="false" outlineLevel="0" collapsed="false">
      <c r="H594" s="113"/>
      <c r="I594" s="113"/>
      <c r="AR594" s="12"/>
      <c r="AS594" s="8"/>
      <c r="AT594" s="87"/>
      <c r="AU594" s="87"/>
      <c r="AV594" s="87"/>
      <c r="AW594" s="87"/>
      <c r="AX594" s="87"/>
      <c r="AY594" s="142"/>
      <c r="AZ594" s="142"/>
      <c r="BA594" s="142"/>
      <c r="BB594" s="141"/>
      <c r="BC594" s="141"/>
      <c r="BD594" s="142"/>
      <c r="BE594" s="141"/>
      <c r="BF594" s="141"/>
      <c r="BG594" s="87"/>
      <c r="BH594" s="87"/>
      <c r="BI594" s="136"/>
    </row>
    <row r="595" customFormat="false" ht="12.75" hidden="false" customHeight="false" outlineLevel="0" collapsed="false">
      <c r="H595" s="113"/>
      <c r="I595" s="113"/>
      <c r="AR595" s="12"/>
      <c r="AS595" s="8"/>
      <c r="AT595" s="87"/>
      <c r="AU595" s="87"/>
      <c r="AV595" s="87"/>
      <c r="AW595" s="87"/>
      <c r="AX595" s="87"/>
      <c r="AY595" s="142"/>
      <c r="AZ595" s="142"/>
      <c r="BA595" s="142"/>
      <c r="BB595" s="141"/>
      <c r="BC595" s="141"/>
      <c r="BD595" s="142"/>
      <c r="BE595" s="141"/>
      <c r="BF595" s="141"/>
      <c r="BG595" s="87"/>
      <c r="BH595" s="87"/>
      <c r="BI595" s="136"/>
    </row>
    <row r="596" customFormat="false" ht="12.75" hidden="false" customHeight="false" outlineLevel="0" collapsed="false">
      <c r="H596" s="113"/>
      <c r="I596" s="113"/>
      <c r="AR596" s="12"/>
      <c r="AS596" s="8"/>
      <c r="AT596" s="87"/>
      <c r="AU596" s="87"/>
      <c r="AV596" s="87"/>
      <c r="AW596" s="87"/>
      <c r="AX596" s="87"/>
      <c r="AY596" s="142"/>
      <c r="AZ596" s="142"/>
      <c r="BA596" s="142"/>
      <c r="BB596" s="141"/>
      <c r="BC596" s="141"/>
      <c r="BD596" s="142"/>
      <c r="BE596" s="141"/>
      <c r="BF596" s="141"/>
      <c r="BG596" s="87"/>
      <c r="BH596" s="87"/>
      <c r="BI596" s="136"/>
    </row>
    <row r="597" customFormat="false" ht="12.75" hidden="false" customHeight="false" outlineLevel="0" collapsed="false">
      <c r="H597" s="113"/>
      <c r="I597" s="113"/>
      <c r="AR597" s="12"/>
      <c r="AS597" s="8"/>
      <c r="AT597" s="87"/>
      <c r="AU597" s="87"/>
      <c r="AV597" s="87"/>
      <c r="AW597" s="87"/>
      <c r="AX597" s="87"/>
      <c r="AY597" s="142"/>
      <c r="AZ597" s="142"/>
      <c r="BA597" s="142"/>
      <c r="BB597" s="141"/>
      <c r="BC597" s="141"/>
      <c r="BD597" s="142"/>
      <c r="BE597" s="141"/>
      <c r="BF597" s="141"/>
      <c r="BG597" s="87"/>
      <c r="BH597" s="87"/>
      <c r="BI597" s="136"/>
    </row>
    <row r="598" customFormat="false" ht="12.75" hidden="false" customHeight="false" outlineLevel="0" collapsed="false">
      <c r="H598" s="113"/>
      <c r="I598" s="113"/>
      <c r="AR598" s="12"/>
      <c r="AS598" s="8"/>
      <c r="AT598" s="87"/>
      <c r="AU598" s="87"/>
      <c r="AV598" s="87"/>
      <c r="AW598" s="87"/>
      <c r="AX598" s="87"/>
      <c r="AY598" s="142"/>
      <c r="AZ598" s="142"/>
      <c r="BA598" s="142"/>
      <c r="BB598" s="141"/>
      <c r="BC598" s="141"/>
      <c r="BD598" s="142"/>
      <c r="BE598" s="141"/>
      <c r="BF598" s="141"/>
      <c r="BG598" s="87"/>
      <c r="BH598" s="87"/>
      <c r="BI598" s="136"/>
    </row>
    <row r="599" customFormat="false" ht="12.75" hidden="false" customHeight="false" outlineLevel="0" collapsed="false">
      <c r="H599" s="113"/>
      <c r="I599" s="113"/>
      <c r="AR599" s="12"/>
      <c r="AS599" s="8"/>
      <c r="AT599" s="87"/>
      <c r="AU599" s="87"/>
      <c r="AV599" s="87"/>
      <c r="AW599" s="87"/>
      <c r="AX599" s="87"/>
      <c r="AY599" s="142"/>
      <c r="AZ599" s="142"/>
      <c r="BA599" s="142"/>
      <c r="BB599" s="141"/>
      <c r="BC599" s="141"/>
      <c r="BD599" s="142"/>
      <c r="BE599" s="141"/>
      <c r="BF599" s="141"/>
      <c r="BG599" s="87"/>
      <c r="BH599" s="87"/>
      <c r="BI599" s="136"/>
    </row>
    <row r="600" customFormat="false" ht="12.75" hidden="false" customHeight="false" outlineLevel="0" collapsed="false">
      <c r="H600" s="113"/>
      <c r="I600" s="113"/>
      <c r="AR600" s="12"/>
      <c r="AS600" s="8"/>
      <c r="AT600" s="87"/>
      <c r="AU600" s="87"/>
      <c r="AV600" s="87"/>
      <c r="AW600" s="87"/>
      <c r="AX600" s="87"/>
      <c r="AY600" s="142"/>
      <c r="AZ600" s="142"/>
      <c r="BA600" s="142"/>
      <c r="BB600" s="141"/>
      <c r="BC600" s="141"/>
      <c r="BD600" s="142"/>
      <c r="BE600" s="141"/>
      <c r="BF600" s="141"/>
      <c r="BG600" s="87"/>
      <c r="BH600" s="87"/>
      <c r="BI600" s="136"/>
    </row>
    <row r="601" customFormat="false" ht="12.75" hidden="false" customHeight="false" outlineLevel="0" collapsed="false">
      <c r="H601" s="113"/>
      <c r="I601" s="113"/>
      <c r="AR601" s="12"/>
      <c r="AS601" s="8"/>
      <c r="AT601" s="87"/>
      <c r="AU601" s="87"/>
      <c r="AV601" s="87"/>
      <c r="AW601" s="87"/>
      <c r="AX601" s="87"/>
      <c r="AY601" s="142"/>
      <c r="AZ601" s="142"/>
      <c r="BA601" s="142"/>
      <c r="BB601" s="141"/>
      <c r="BC601" s="141"/>
      <c r="BD601" s="142"/>
      <c r="BE601" s="141"/>
      <c r="BF601" s="141"/>
      <c r="BG601" s="87"/>
      <c r="BH601" s="87"/>
      <c r="BI601" s="136"/>
    </row>
    <row r="602" customFormat="false" ht="12.75" hidden="false" customHeight="false" outlineLevel="0" collapsed="false">
      <c r="H602" s="113"/>
      <c r="I602" s="113"/>
      <c r="AR602" s="12"/>
      <c r="AS602" s="8"/>
      <c r="AT602" s="87"/>
      <c r="AU602" s="87"/>
      <c r="AV602" s="87"/>
      <c r="AW602" s="87"/>
      <c r="AX602" s="87"/>
      <c r="AY602" s="142"/>
      <c r="AZ602" s="142"/>
      <c r="BA602" s="142"/>
      <c r="BB602" s="141"/>
      <c r="BC602" s="141"/>
      <c r="BD602" s="142"/>
      <c r="BE602" s="141"/>
      <c r="BF602" s="141"/>
      <c r="BG602" s="87"/>
      <c r="BH602" s="87"/>
      <c r="BI602" s="136"/>
    </row>
    <row r="603" customFormat="false" ht="12.75" hidden="false" customHeight="false" outlineLevel="0" collapsed="false">
      <c r="H603" s="113"/>
      <c r="I603" s="113"/>
      <c r="AR603" s="12"/>
      <c r="AS603" s="8"/>
      <c r="AT603" s="87"/>
      <c r="AU603" s="87"/>
      <c r="AV603" s="87"/>
      <c r="AW603" s="87"/>
      <c r="AX603" s="87"/>
      <c r="AY603" s="142"/>
      <c r="AZ603" s="142"/>
      <c r="BA603" s="142"/>
      <c r="BB603" s="141"/>
      <c r="BC603" s="141"/>
      <c r="BD603" s="142"/>
      <c r="BE603" s="141"/>
      <c r="BF603" s="141"/>
      <c r="BG603" s="87"/>
      <c r="BH603" s="87"/>
      <c r="BI603" s="136"/>
    </row>
    <row r="604" customFormat="false" ht="12.75" hidden="false" customHeight="false" outlineLevel="0" collapsed="false">
      <c r="H604" s="113"/>
      <c r="I604" s="113"/>
      <c r="AR604" s="12"/>
      <c r="AS604" s="8"/>
      <c r="AT604" s="87"/>
      <c r="AU604" s="87"/>
      <c r="AV604" s="87"/>
      <c r="AW604" s="87"/>
      <c r="AX604" s="87"/>
      <c r="AY604" s="142"/>
      <c r="AZ604" s="142"/>
      <c r="BA604" s="142"/>
      <c r="BB604" s="141"/>
      <c r="BC604" s="141"/>
      <c r="BD604" s="142"/>
      <c r="BE604" s="141"/>
      <c r="BF604" s="141"/>
      <c r="BG604" s="87"/>
      <c r="BH604" s="87"/>
      <c r="BI604" s="136"/>
    </row>
    <row r="605" customFormat="false" ht="12.75" hidden="false" customHeight="false" outlineLevel="0" collapsed="false">
      <c r="H605" s="113"/>
      <c r="I605" s="113"/>
      <c r="AR605" s="12"/>
      <c r="AS605" s="8"/>
      <c r="AT605" s="87"/>
      <c r="AU605" s="87"/>
      <c r="AV605" s="87"/>
      <c r="AW605" s="87"/>
      <c r="AX605" s="87"/>
      <c r="AY605" s="142"/>
      <c r="AZ605" s="142"/>
      <c r="BA605" s="142"/>
      <c r="BB605" s="141"/>
      <c r="BC605" s="141"/>
      <c r="BD605" s="142"/>
      <c r="BE605" s="141"/>
      <c r="BF605" s="141"/>
      <c r="BG605" s="87"/>
      <c r="BH605" s="87"/>
      <c r="BI605" s="136"/>
    </row>
    <row r="606" customFormat="false" ht="12.75" hidden="false" customHeight="false" outlineLevel="0" collapsed="false">
      <c r="H606" s="113"/>
      <c r="I606" s="113"/>
      <c r="AR606" s="12"/>
      <c r="AS606" s="8"/>
      <c r="AT606" s="87"/>
      <c r="AU606" s="87"/>
      <c r="AV606" s="87"/>
      <c r="AW606" s="87"/>
      <c r="AX606" s="87"/>
      <c r="AY606" s="142"/>
      <c r="AZ606" s="142"/>
      <c r="BA606" s="142"/>
      <c r="BB606" s="141"/>
      <c r="BC606" s="141"/>
      <c r="BD606" s="142"/>
      <c r="BE606" s="141"/>
      <c r="BF606" s="141"/>
      <c r="BG606" s="87"/>
      <c r="BH606" s="87"/>
      <c r="BI606" s="136"/>
    </row>
    <row r="607" customFormat="false" ht="12.75" hidden="false" customHeight="false" outlineLevel="0" collapsed="false">
      <c r="H607" s="113"/>
      <c r="I607" s="113"/>
      <c r="AR607" s="12"/>
      <c r="AS607" s="8"/>
      <c r="AT607" s="87"/>
      <c r="AU607" s="87"/>
      <c r="AV607" s="87"/>
      <c r="AW607" s="87"/>
      <c r="AX607" s="87"/>
      <c r="AY607" s="142"/>
      <c r="AZ607" s="142"/>
      <c r="BA607" s="142"/>
      <c r="BB607" s="141"/>
      <c r="BC607" s="141"/>
      <c r="BD607" s="142"/>
      <c r="BE607" s="141"/>
      <c r="BF607" s="141"/>
      <c r="BG607" s="87"/>
      <c r="BH607" s="87"/>
      <c r="BI607" s="136"/>
    </row>
    <row r="608" customFormat="false" ht="12.75" hidden="false" customHeight="false" outlineLevel="0" collapsed="false">
      <c r="H608" s="113"/>
      <c r="I608" s="113"/>
      <c r="AR608" s="12"/>
      <c r="AS608" s="8"/>
      <c r="AT608" s="87"/>
      <c r="AU608" s="87"/>
      <c r="AV608" s="87"/>
      <c r="AW608" s="87"/>
      <c r="AX608" s="87"/>
      <c r="AY608" s="142"/>
      <c r="AZ608" s="142"/>
      <c r="BA608" s="142"/>
      <c r="BB608" s="141"/>
      <c r="BC608" s="141"/>
      <c r="BD608" s="142"/>
      <c r="BE608" s="141"/>
      <c r="BF608" s="141"/>
      <c r="BG608" s="87"/>
      <c r="BH608" s="87"/>
      <c r="BI608" s="136"/>
    </row>
    <row r="609" customFormat="false" ht="12.75" hidden="false" customHeight="false" outlineLevel="0" collapsed="false">
      <c r="H609" s="113"/>
      <c r="I609" s="113"/>
      <c r="AR609" s="12"/>
      <c r="AS609" s="8"/>
      <c r="AT609" s="87"/>
      <c r="AU609" s="87"/>
      <c r="AV609" s="87"/>
      <c r="AW609" s="87"/>
      <c r="AX609" s="87"/>
      <c r="AY609" s="142"/>
      <c r="AZ609" s="142"/>
      <c r="BA609" s="142"/>
      <c r="BB609" s="141"/>
      <c r="BC609" s="141"/>
      <c r="BD609" s="142"/>
      <c r="BE609" s="141"/>
      <c r="BF609" s="141"/>
      <c r="BG609" s="87"/>
      <c r="BH609" s="87"/>
      <c r="BI609" s="136"/>
    </row>
    <row r="610" customFormat="false" ht="12.75" hidden="false" customHeight="false" outlineLevel="0" collapsed="false">
      <c r="H610" s="113"/>
      <c r="I610" s="113"/>
      <c r="AR610" s="12"/>
      <c r="AS610" s="8"/>
      <c r="AT610" s="87"/>
      <c r="AU610" s="87"/>
      <c r="AV610" s="87"/>
      <c r="AW610" s="87"/>
      <c r="AX610" s="87"/>
      <c r="AY610" s="142"/>
      <c r="AZ610" s="142"/>
      <c r="BA610" s="142"/>
      <c r="BB610" s="141"/>
      <c r="BC610" s="141"/>
      <c r="BD610" s="142"/>
      <c r="BE610" s="141"/>
      <c r="BF610" s="141"/>
      <c r="BG610" s="87"/>
      <c r="BH610" s="87"/>
      <c r="BI610" s="136"/>
    </row>
    <row r="611" customFormat="false" ht="12.75" hidden="false" customHeight="false" outlineLevel="0" collapsed="false">
      <c r="H611" s="113"/>
      <c r="I611" s="113"/>
      <c r="AR611" s="12"/>
      <c r="AS611" s="8"/>
      <c r="AT611" s="87"/>
      <c r="AU611" s="87"/>
      <c r="AV611" s="87"/>
      <c r="AW611" s="87"/>
      <c r="AX611" s="87"/>
      <c r="AY611" s="142"/>
      <c r="AZ611" s="142"/>
      <c r="BA611" s="142"/>
      <c r="BB611" s="141"/>
      <c r="BC611" s="141"/>
      <c r="BD611" s="142"/>
      <c r="BE611" s="141"/>
      <c r="BF611" s="141"/>
      <c r="BG611" s="87"/>
      <c r="BH611" s="87"/>
      <c r="BI611" s="136"/>
    </row>
    <row r="612" customFormat="false" ht="12.75" hidden="false" customHeight="false" outlineLevel="0" collapsed="false">
      <c r="H612" s="113"/>
      <c r="I612" s="113"/>
      <c r="AR612" s="12"/>
      <c r="AS612" s="8"/>
      <c r="AT612" s="87"/>
      <c r="AU612" s="87"/>
      <c r="AV612" s="87"/>
      <c r="AW612" s="87"/>
      <c r="AX612" s="87"/>
      <c r="AY612" s="142"/>
      <c r="AZ612" s="142"/>
      <c r="BA612" s="142"/>
      <c r="BB612" s="141"/>
      <c r="BC612" s="141"/>
      <c r="BD612" s="142"/>
      <c r="BE612" s="141"/>
      <c r="BF612" s="141"/>
      <c r="BG612" s="87"/>
      <c r="BH612" s="87"/>
      <c r="BI612" s="136"/>
    </row>
    <row r="613" customFormat="false" ht="12.75" hidden="false" customHeight="false" outlineLevel="0" collapsed="false">
      <c r="H613" s="113"/>
      <c r="I613" s="113"/>
      <c r="AR613" s="12"/>
      <c r="AS613" s="8"/>
      <c r="AT613" s="87"/>
      <c r="AU613" s="87"/>
      <c r="AV613" s="87"/>
      <c r="AW613" s="87"/>
      <c r="AX613" s="87"/>
      <c r="AY613" s="142"/>
      <c r="AZ613" s="142"/>
      <c r="BA613" s="142"/>
      <c r="BB613" s="141"/>
      <c r="BC613" s="141"/>
      <c r="BD613" s="142"/>
      <c r="BE613" s="141"/>
      <c r="BF613" s="141"/>
      <c r="BG613" s="87"/>
      <c r="BH613" s="87"/>
      <c r="BI613" s="136"/>
    </row>
    <row r="614" customFormat="false" ht="12.75" hidden="false" customHeight="false" outlineLevel="0" collapsed="false">
      <c r="H614" s="113"/>
      <c r="I614" s="113"/>
      <c r="AR614" s="12"/>
      <c r="AS614" s="8"/>
      <c r="AT614" s="87"/>
      <c r="AU614" s="87"/>
      <c r="AV614" s="87"/>
      <c r="AW614" s="87"/>
      <c r="AX614" s="87"/>
      <c r="AY614" s="142"/>
      <c r="AZ614" s="142"/>
      <c r="BA614" s="142"/>
      <c r="BB614" s="141"/>
      <c r="BC614" s="141"/>
      <c r="BD614" s="142"/>
      <c r="BE614" s="141"/>
      <c r="BF614" s="141"/>
      <c r="BG614" s="87"/>
      <c r="BH614" s="87"/>
      <c r="BI614" s="136"/>
    </row>
    <row r="615" customFormat="false" ht="12.75" hidden="false" customHeight="false" outlineLevel="0" collapsed="false">
      <c r="H615" s="113"/>
      <c r="I615" s="113"/>
      <c r="AR615" s="12"/>
      <c r="AS615" s="8"/>
      <c r="AT615" s="87"/>
      <c r="AU615" s="87"/>
      <c r="AV615" s="87"/>
      <c r="AW615" s="87"/>
      <c r="AX615" s="87"/>
      <c r="AY615" s="142"/>
      <c r="AZ615" s="142"/>
      <c r="BA615" s="142"/>
      <c r="BB615" s="141"/>
      <c r="BC615" s="141"/>
      <c r="BD615" s="142"/>
      <c r="BE615" s="141"/>
      <c r="BF615" s="141"/>
      <c r="BG615" s="87"/>
      <c r="BH615" s="87"/>
      <c r="BI615" s="136"/>
    </row>
    <row r="616" customFormat="false" ht="12.75" hidden="false" customHeight="false" outlineLevel="0" collapsed="false">
      <c r="H616" s="113"/>
      <c r="I616" s="113"/>
      <c r="AR616" s="12"/>
      <c r="AS616" s="8"/>
      <c r="AT616" s="87"/>
      <c r="AU616" s="87"/>
      <c r="AV616" s="87"/>
      <c r="AW616" s="87"/>
      <c r="AX616" s="87"/>
      <c r="AY616" s="142"/>
      <c r="AZ616" s="142"/>
      <c r="BA616" s="142"/>
      <c r="BB616" s="141"/>
      <c r="BC616" s="141"/>
      <c r="BD616" s="142"/>
      <c r="BE616" s="141"/>
      <c r="BF616" s="141"/>
      <c r="BG616" s="87"/>
      <c r="BH616" s="87"/>
      <c r="BI616" s="136"/>
    </row>
    <row r="617" customFormat="false" ht="12.75" hidden="false" customHeight="false" outlineLevel="0" collapsed="false">
      <c r="H617" s="113"/>
      <c r="I617" s="113"/>
      <c r="AR617" s="12"/>
      <c r="AS617" s="8"/>
      <c r="AT617" s="87"/>
      <c r="AU617" s="87"/>
      <c r="AV617" s="87"/>
      <c r="AW617" s="87"/>
      <c r="AX617" s="87"/>
      <c r="AY617" s="142"/>
      <c r="AZ617" s="142"/>
      <c r="BA617" s="142"/>
      <c r="BB617" s="141"/>
      <c r="BC617" s="141"/>
      <c r="BD617" s="142"/>
      <c r="BE617" s="141"/>
      <c r="BF617" s="141"/>
      <c r="BG617" s="87"/>
      <c r="BH617" s="87"/>
      <c r="BI617" s="136"/>
    </row>
    <row r="618" customFormat="false" ht="12.75" hidden="false" customHeight="false" outlineLevel="0" collapsed="false">
      <c r="H618" s="113"/>
      <c r="I618" s="113"/>
      <c r="AR618" s="12"/>
      <c r="AS618" s="8"/>
      <c r="AT618" s="87"/>
      <c r="AU618" s="87"/>
      <c r="AV618" s="87"/>
      <c r="AW618" s="87"/>
      <c r="AX618" s="87"/>
      <c r="AY618" s="142"/>
      <c r="AZ618" s="142"/>
      <c r="BA618" s="142"/>
      <c r="BB618" s="141"/>
      <c r="BC618" s="141"/>
      <c r="BD618" s="142"/>
      <c r="BE618" s="141"/>
      <c r="BF618" s="141"/>
      <c r="BG618" s="87"/>
      <c r="BH618" s="87"/>
      <c r="BI618" s="136"/>
    </row>
    <row r="619" customFormat="false" ht="12.75" hidden="false" customHeight="false" outlineLevel="0" collapsed="false">
      <c r="H619" s="113"/>
      <c r="I619" s="113"/>
      <c r="AR619" s="12"/>
      <c r="AS619" s="8"/>
      <c r="AT619" s="87"/>
      <c r="AU619" s="87"/>
      <c r="AV619" s="87"/>
      <c r="AW619" s="87"/>
      <c r="AX619" s="87"/>
      <c r="AY619" s="142"/>
      <c r="AZ619" s="142"/>
      <c r="BA619" s="142"/>
      <c r="BB619" s="141"/>
      <c r="BC619" s="141"/>
      <c r="BD619" s="142"/>
      <c r="BE619" s="141"/>
      <c r="BF619" s="141"/>
      <c r="BG619" s="87"/>
      <c r="BH619" s="87"/>
      <c r="BI619" s="136"/>
    </row>
    <row r="620" customFormat="false" ht="12.75" hidden="false" customHeight="false" outlineLevel="0" collapsed="false">
      <c r="H620" s="113"/>
      <c r="I620" s="113"/>
      <c r="AR620" s="12"/>
      <c r="AS620" s="8"/>
      <c r="AT620" s="87"/>
      <c r="AU620" s="87"/>
      <c r="AV620" s="87"/>
      <c r="AW620" s="87"/>
      <c r="AX620" s="87"/>
      <c r="AY620" s="142"/>
      <c r="AZ620" s="142"/>
      <c r="BA620" s="142"/>
      <c r="BB620" s="141"/>
      <c r="BC620" s="141"/>
      <c r="BD620" s="142"/>
      <c r="BE620" s="141"/>
      <c r="BF620" s="141"/>
      <c r="BG620" s="87"/>
      <c r="BH620" s="87"/>
      <c r="BI620" s="136"/>
    </row>
    <row r="621" customFormat="false" ht="12.75" hidden="false" customHeight="false" outlineLevel="0" collapsed="false">
      <c r="H621" s="113"/>
      <c r="I621" s="113"/>
      <c r="AR621" s="12"/>
      <c r="AS621" s="8"/>
      <c r="AT621" s="87"/>
      <c r="AU621" s="87"/>
      <c r="AV621" s="87"/>
      <c r="AW621" s="87"/>
      <c r="AX621" s="87"/>
      <c r="AY621" s="142"/>
      <c r="AZ621" s="142"/>
      <c r="BA621" s="142"/>
      <c r="BB621" s="141"/>
      <c r="BC621" s="141"/>
      <c r="BD621" s="142"/>
      <c r="BE621" s="141"/>
      <c r="BF621" s="141"/>
      <c r="BG621" s="87"/>
      <c r="BH621" s="87"/>
      <c r="BI621" s="136"/>
    </row>
    <row r="622" customFormat="false" ht="12.75" hidden="false" customHeight="false" outlineLevel="0" collapsed="false">
      <c r="H622" s="113"/>
      <c r="I622" s="113"/>
      <c r="AR622" s="12"/>
      <c r="AS622" s="8"/>
      <c r="AT622" s="87"/>
      <c r="AU622" s="87"/>
      <c r="AV622" s="87"/>
      <c r="AW622" s="87"/>
      <c r="AX622" s="87"/>
      <c r="AY622" s="142"/>
      <c r="AZ622" s="142"/>
      <c r="BA622" s="142"/>
      <c r="BB622" s="141"/>
      <c r="BC622" s="141"/>
      <c r="BD622" s="142"/>
      <c r="BE622" s="141"/>
      <c r="BF622" s="141"/>
      <c r="BG622" s="87"/>
      <c r="BH622" s="87"/>
      <c r="BI622" s="136"/>
    </row>
    <row r="623" customFormat="false" ht="12.75" hidden="false" customHeight="false" outlineLevel="0" collapsed="false">
      <c r="H623" s="113"/>
      <c r="I623" s="113"/>
      <c r="AR623" s="12"/>
      <c r="AS623" s="8"/>
      <c r="AT623" s="87"/>
      <c r="AU623" s="87"/>
      <c r="AV623" s="87"/>
      <c r="AW623" s="87"/>
      <c r="AX623" s="87"/>
      <c r="AY623" s="142"/>
      <c r="AZ623" s="142"/>
      <c r="BA623" s="142"/>
      <c r="BB623" s="141"/>
      <c r="BC623" s="141"/>
      <c r="BD623" s="142"/>
      <c r="BE623" s="141"/>
      <c r="BF623" s="141"/>
      <c r="BG623" s="87"/>
      <c r="BH623" s="87"/>
      <c r="BI623" s="136"/>
    </row>
    <row r="624" customFormat="false" ht="12.75" hidden="false" customHeight="false" outlineLevel="0" collapsed="false">
      <c r="H624" s="113"/>
      <c r="I624" s="113"/>
      <c r="AR624" s="12"/>
      <c r="AS624" s="8"/>
      <c r="AT624" s="87"/>
      <c r="AU624" s="87"/>
      <c r="AV624" s="87"/>
      <c r="AW624" s="87"/>
      <c r="AX624" s="87"/>
      <c r="AY624" s="142"/>
      <c r="AZ624" s="142"/>
      <c r="BA624" s="142"/>
      <c r="BB624" s="141"/>
      <c r="BC624" s="141"/>
      <c r="BD624" s="142"/>
      <c r="BE624" s="141"/>
      <c r="BF624" s="141"/>
      <c r="BG624" s="87"/>
      <c r="BH624" s="87"/>
      <c r="BI624" s="136"/>
    </row>
    <row r="625" customFormat="false" ht="12.75" hidden="false" customHeight="false" outlineLevel="0" collapsed="false">
      <c r="H625" s="113"/>
      <c r="I625" s="113"/>
      <c r="AR625" s="12"/>
      <c r="AS625" s="8"/>
      <c r="AT625" s="87"/>
      <c r="AU625" s="87"/>
      <c r="AV625" s="87"/>
      <c r="AW625" s="87"/>
      <c r="AX625" s="87"/>
      <c r="AY625" s="142"/>
      <c r="AZ625" s="142"/>
      <c r="BA625" s="142"/>
      <c r="BB625" s="141"/>
      <c r="BC625" s="141"/>
      <c r="BD625" s="142"/>
      <c r="BE625" s="141"/>
      <c r="BF625" s="141"/>
      <c r="BG625" s="87"/>
      <c r="BH625" s="87"/>
      <c r="BI625" s="136"/>
    </row>
    <row r="626" customFormat="false" ht="12.75" hidden="false" customHeight="false" outlineLevel="0" collapsed="false">
      <c r="H626" s="113"/>
      <c r="I626" s="113"/>
      <c r="AR626" s="12"/>
      <c r="AS626" s="8"/>
      <c r="AT626" s="87"/>
      <c r="AU626" s="87"/>
      <c r="AV626" s="87"/>
      <c r="AW626" s="87"/>
      <c r="AX626" s="87"/>
      <c r="AY626" s="142"/>
      <c r="AZ626" s="142"/>
      <c r="BA626" s="142"/>
      <c r="BB626" s="141"/>
      <c r="BC626" s="141"/>
      <c r="BD626" s="142"/>
      <c r="BE626" s="141"/>
      <c r="BF626" s="141"/>
      <c r="BG626" s="87"/>
      <c r="BH626" s="87"/>
      <c r="BI626" s="136"/>
    </row>
    <row r="627" customFormat="false" ht="12.75" hidden="false" customHeight="false" outlineLevel="0" collapsed="false">
      <c r="H627" s="113"/>
      <c r="I627" s="113"/>
      <c r="AR627" s="12"/>
      <c r="AS627" s="8"/>
      <c r="AT627" s="87"/>
      <c r="AU627" s="87"/>
      <c r="AV627" s="87"/>
      <c r="AW627" s="87"/>
      <c r="AX627" s="87"/>
      <c r="AY627" s="142"/>
      <c r="AZ627" s="142"/>
      <c r="BA627" s="142"/>
      <c r="BB627" s="141"/>
      <c r="BC627" s="141"/>
      <c r="BD627" s="142"/>
      <c r="BE627" s="141"/>
      <c r="BF627" s="141"/>
      <c r="BG627" s="87"/>
      <c r="BH627" s="87"/>
      <c r="BI627" s="136"/>
    </row>
    <row r="628" customFormat="false" ht="12.75" hidden="false" customHeight="false" outlineLevel="0" collapsed="false">
      <c r="H628" s="113"/>
      <c r="I628" s="113"/>
      <c r="AR628" s="12"/>
      <c r="AS628" s="8"/>
      <c r="AT628" s="87"/>
      <c r="AU628" s="87"/>
      <c r="AV628" s="87"/>
      <c r="AW628" s="87"/>
      <c r="AX628" s="87"/>
      <c r="AY628" s="142"/>
      <c r="AZ628" s="142"/>
      <c r="BA628" s="142"/>
      <c r="BB628" s="141"/>
      <c r="BC628" s="141"/>
      <c r="BD628" s="142"/>
      <c r="BE628" s="141"/>
      <c r="BF628" s="141"/>
      <c r="BG628" s="87"/>
      <c r="BH628" s="87"/>
      <c r="BI628" s="136"/>
    </row>
    <row r="629" customFormat="false" ht="12.75" hidden="false" customHeight="false" outlineLevel="0" collapsed="false">
      <c r="H629" s="113"/>
      <c r="I629" s="113"/>
      <c r="AR629" s="12"/>
      <c r="AS629" s="8"/>
      <c r="AT629" s="87"/>
      <c r="AU629" s="87"/>
      <c r="AV629" s="87"/>
      <c r="AW629" s="87"/>
      <c r="AX629" s="87"/>
      <c r="AY629" s="142"/>
      <c r="AZ629" s="142"/>
      <c r="BA629" s="142"/>
      <c r="BB629" s="141"/>
      <c r="BC629" s="141"/>
      <c r="BD629" s="142"/>
      <c r="BE629" s="141"/>
      <c r="BF629" s="141"/>
      <c r="BG629" s="87"/>
      <c r="BH629" s="87"/>
      <c r="BI629" s="136"/>
    </row>
    <row r="630" customFormat="false" ht="12.75" hidden="false" customHeight="false" outlineLevel="0" collapsed="false">
      <c r="H630" s="113"/>
      <c r="I630" s="113"/>
      <c r="AR630" s="12"/>
      <c r="AS630" s="8"/>
      <c r="AT630" s="87"/>
      <c r="AU630" s="87"/>
      <c r="AV630" s="87"/>
      <c r="AW630" s="87"/>
      <c r="AX630" s="87"/>
      <c r="AY630" s="142"/>
      <c r="AZ630" s="142"/>
      <c r="BA630" s="142"/>
      <c r="BB630" s="141"/>
      <c r="BC630" s="141"/>
      <c r="BD630" s="142"/>
      <c r="BE630" s="141"/>
      <c r="BF630" s="141"/>
      <c r="BG630" s="87"/>
      <c r="BH630" s="87"/>
      <c r="BI630" s="136"/>
    </row>
    <row r="631" customFormat="false" ht="12.75" hidden="false" customHeight="false" outlineLevel="0" collapsed="false">
      <c r="H631" s="113"/>
      <c r="I631" s="113"/>
      <c r="AR631" s="12"/>
      <c r="AS631" s="8"/>
      <c r="AT631" s="87"/>
      <c r="AU631" s="87"/>
      <c r="AV631" s="87"/>
      <c r="AW631" s="87"/>
      <c r="AX631" s="87"/>
      <c r="AY631" s="142"/>
      <c r="AZ631" s="142"/>
      <c r="BA631" s="142"/>
      <c r="BB631" s="141"/>
      <c r="BC631" s="141"/>
      <c r="BD631" s="142"/>
      <c r="BE631" s="141"/>
      <c r="BF631" s="141"/>
      <c r="BG631" s="87"/>
      <c r="BH631" s="87"/>
      <c r="BI631" s="136"/>
    </row>
    <row r="632" customFormat="false" ht="12.75" hidden="false" customHeight="false" outlineLevel="0" collapsed="false">
      <c r="H632" s="113"/>
      <c r="I632" s="113"/>
      <c r="AR632" s="12"/>
      <c r="AS632" s="8"/>
      <c r="AT632" s="87"/>
      <c r="AU632" s="87"/>
      <c r="AV632" s="87"/>
      <c r="AW632" s="87"/>
      <c r="AX632" s="87"/>
      <c r="AY632" s="142"/>
      <c r="AZ632" s="142"/>
      <c r="BA632" s="142"/>
      <c r="BB632" s="141"/>
      <c r="BC632" s="141"/>
      <c r="BD632" s="142"/>
      <c r="BE632" s="141"/>
      <c r="BF632" s="141"/>
      <c r="BG632" s="87"/>
      <c r="BH632" s="87"/>
      <c r="BI632" s="136"/>
    </row>
    <row r="633" customFormat="false" ht="12.75" hidden="false" customHeight="false" outlineLevel="0" collapsed="false">
      <c r="H633" s="113"/>
      <c r="I633" s="113"/>
      <c r="AR633" s="12"/>
      <c r="AS633" s="8"/>
      <c r="AT633" s="87"/>
      <c r="AU633" s="87"/>
      <c r="AV633" s="87"/>
      <c r="AW633" s="87"/>
      <c r="AX633" s="87"/>
      <c r="AY633" s="142"/>
      <c r="AZ633" s="142"/>
      <c r="BA633" s="142"/>
      <c r="BB633" s="141"/>
      <c r="BC633" s="141"/>
      <c r="BD633" s="142"/>
      <c r="BE633" s="141"/>
      <c r="BF633" s="141"/>
      <c r="BG633" s="87"/>
      <c r="BH633" s="87"/>
      <c r="BI633" s="136"/>
    </row>
    <row r="634" customFormat="false" ht="12.75" hidden="false" customHeight="false" outlineLevel="0" collapsed="false">
      <c r="H634" s="113"/>
      <c r="I634" s="113"/>
      <c r="AR634" s="12"/>
      <c r="AS634" s="8"/>
      <c r="AT634" s="87"/>
      <c r="AU634" s="87"/>
      <c r="AV634" s="87"/>
      <c r="AW634" s="87"/>
      <c r="AX634" s="87"/>
      <c r="AY634" s="142"/>
      <c r="AZ634" s="142"/>
      <c r="BA634" s="142"/>
      <c r="BB634" s="141"/>
      <c r="BC634" s="141"/>
      <c r="BD634" s="142"/>
      <c r="BE634" s="141"/>
      <c r="BF634" s="141"/>
      <c r="BG634" s="87"/>
      <c r="BH634" s="87"/>
      <c r="BI634" s="136"/>
    </row>
    <row r="635" customFormat="false" ht="12.75" hidden="false" customHeight="false" outlineLevel="0" collapsed="false">
      <c r="H635" s="113"/>
      <c r="I635" s="113"/>
      <c r="AR635" s="12"/>
      <c r="AS635" s="8"/>
      <c r="AT635" s="87"/>
      <c r="AU635" s="87"/>
      <c r="AV635" s="87"/>
      <c r="AW635" s="87"/>
      <c r="AX635" s="87"/>
      <c r="AY635" s="142"/>
      <c r="AZ635" s="142"/>
      <c r="BA635" s="142"/>
      <c r="BB635" s="141"/>
      <c r="BC635" s="141"/>
      <c r="BD635" s="142"/>
      <c r="BE635" s="141"/>
      <c r="BF635" s="141"/>
      <c r="BG635" s="87"/>
      <c r="BH635" s="87"/>
      <c r="BI635" s="136"/>
    </row>
    <row r="636" customFormat="false" ht="12.75" hidden="false" customHeight="false" outlineLevel="0" collapsed="false">
      <c r="H636" s="113"/>
      <c r="I636" s="113"/>
      <c r="AR636" s="12"/>
      <c r="AS636" s="8"/>
      <c r="AT636" s="87"/>
      <c r="AU636" s="87"/>
      <c r="AV636" s="87"/>
      <c r="AW636" s="87"/>
      <c r="AX636" s="87"/>
      <c r="AY636" s="142"/>
      <c r="AZ636" s="142"/>
      <c r="BA636" s="142"/>
      <c r="BB636" s="141"/>
      <c r="BC636" s="141"/>
      <c r="BD636" s="142"/>
      <c r="BE636" s="141"/>
      <c r="BF636" s="141"/>
      <c r="BG636" s="87"/>
      <c r="BH636" s="87"/>
      <c r="BI636" s="136"/>
    </row>
    <row r="637" customFormat="false" ht="12.75" hidden="false" customHeight="false" outlineLevel="0" collapsed="false">
      <c r="H637" s="113"/>
      <c r="I637" s="113"/>
      <c r="AR637" s="12"/>
      <c r="AS637" s="8"/>
      <c r="AT637" s="87"/>
      <c r="AU637" s="87"/>
      <c r="AV637" s="87"/>
      <c r="AW637" s="87"/>
      <c r="AX637" s="87"/>
      <c r="AY637" s="142"/>
      <c r="AZ637" s="142"/>
      <c r="BA637" s="142"/>
      <c r="BB637" s="141"/>
      <c r="BC637" s="141"/>
      <c r="BD637" s="142"/>
      <c r="BE637" s="141"/>
      <c r="BF637" s="141"/>
      <c r="BG637" s="87"/>
      <c r="BH637" s="87"/>
      <c r="BI637" s="87"/>
    </row>
    <row r="638" customFormat="false" ht="12.75" hidden="false" customHeight="false" outlineLevel="0" collapsed="false">
      <c r="H638" s="113"/>
      <c r="I638" s="113"/>
      <c r="AR638" s="12"/>
      <c r="AS638" s="8"/>
      <c r="AT638" s="87"/>
      <c r="AU638" s="87"/>
      <c r="AV638" s="87"/>
      <c r="AW638" s="87"/>
      <c r="AX638" s="87"/>
      <c r="AY638" s="142"/>
      <c r="AZ638" s="142"/>
      <c r="BA638" s="142"/>
      <c r="BB638" s="141"/>
      <c r="BC638" s="141"/>
      <c r="BD638" s="142"/>
      <c r="BE638" s="141"/>
      <c r="BF638" s="141"/>
      <c r="BG638" s="87"/>
      <c r="BH638" s="87"/>
      <c r="BI638" s="87"/>
    </row>
    <row r="639" customFormat="false" ht="12.75" hidden="false" customHeight="false" outlineLevel="0" collapsed="false">
      <c r="H639" s="113"/>
      <c r="I639" s="113"/>
      <c r="AR639" s="12"/>
      <c r="AS639" s="8"/>
      <c r="AT639" s="87"/>
      <c r="AU639" s="87"/>
      <c r="AV639" s="87"/>
      <c r="AW639" s="87"/>
      <c r="AX639" s="87"/>
      <c r="AY639" s="142"/>
      <c r="AZ639" s="142"/>
      <c r="BA639" s="142"/>
      <c r="BB639" s="141"/>
      <c r="BC639" s="141"/>
      <c r="BD639" s="142"/>
      <c r="BE639" s="141"/>
      <c r="BF639" s="141"/>
      <c r="BG639" s="87"/>
      <c r="BH639" s="87"/>
      <c r="BI639" s="87"/>
    </row>
    <row r="640" customFormat="false" ht="12.75" hidden="false" customHeight="false" outlineLevel="0" collapsed="false">
      <c r="H640" s="113"/>
      <c r="I640" s="113"/>
      <c r="AR640" s="12"/>
      <c r="AS640" s="8"/>
      <c r="AT640" s="87"/>
      <c r="AU640" s="87"/>
      <c r="AV640" s="87"/>
      <c r="AW640" s="87"/>
      <c r="AX640" s="87"/>
      <c r="AY640" s="142"/>
      <c r="AZ640" s="142"/>
      <c r="BA640" s="142"/>
      <c r="BB640" s="141"/>
      <c r="BC640" s="141"/>
      <c r="BD640" s="142"/>
      <c r="BE640" s="141"/>
      <c r="BF640" s="141"/>
      <c r="BG640" s="87"/>
      <c r="BH640" s="87"/>
      <c r="BI640" s="87"/>
    </row>
    <row r="641" customFormat="false" ht="12.75" hidden="false" customHeight="false" outlineLevel="0" collapsed="false">
      <c r="H641" s="113"/>
      <c r="I641" s="113"/>
      <c r="AR641" s="12"/>
      <c r="AS641" s="8"/>
      <c r="AT641" s="87"/>
      <c r="AU641" s="87"/>
      <c r="AV641" s="87"/>
      <c r="AW641" s="87"/>
      <c r="AX641" s="87"/>
      <c r="AY641" s="142"/>
      <c r="AZ641" s="142"/>
      <c r="BA641" s="142"/>
      <c r="BB641" s="141"/>
      <c r="BC641" s="141"/>
      <c r="BD641" s="142"/>
      <c r="BE641" s="141"/>
      <c r="BF641" s="141"/>
      <c r="BG641" s="87"/>
      <c r="BH641" s="87"/>
      <c r="BI641" s="87"/>
    </row>
    <row r="642" customFormat="false" ht="12.75" hidden="false" customHeight="false" outlineLevel="0" collapsed="false">
      <c r="H642" s="113"/>
      <c r="I642" s="113"/>
      <c r="AR642" s="12"/>
      <c r="AS642" s="8"/>
      <c r="AT642" s="87"/>
      <c r="AU642" s="87"/>
      <c r="AV642" s="87"/>
      <c r="AW642" s="87"/>
      <c r="AX642" s="87"/>
      <c r="AY642" s="142"/>
      <c r="AZ642" s="142"/>
      <c r="BA642" s="142"/>
      <c r="BB642" s="141"/>
      <c r="BC642" s="141"/>
      <c r="BD642" s="142"/>
      <c r="BE642" s="141"/>
      <c r="BF642" s="141"/>
      <c r="BG642" s="87"/>
      <c r="BH642" s="87"/>
      <c r="BI642" s="87"/>
    </row>
    <row r="643" customFormat="false" ht="12.75" hidden="false" customHeight="false" outlineLevel="0" collapsed="false">
      <c r="H643" s="113"/>
      <c r="I643" s="113"/>
      <c r="AR643" s="12"/>
      <c r="AS643" s="8"/>
      <c r="AT643" s="87"/>
      <c r="AU643" s="87"/>
      <c r="AV643" s="87"/>
      <c r="AW643" s="87"/>
      <c r="AX643" s="87"/>
      <c r="AY643" s="142"/>
      <c r="AZ643" s="142"/>
      <c r="BA643" s="142"/>
      <c r="BB643" s="141"/>
      <c r="BC643" s="141"/>
      <c r="BD643" s="142"/>
      <c r="BE643" s="141"/>
      <c r="BF643" s="141"/>
      <c r="BG643" s="87"/>
      <c r="BH643" s="87"/>
      <c r="BI643" s="87"/>
    </row>
    <row r="644" customFormat="false" ht="12.75" hidden="false" customHeight="false" outlineLevel="0" collapsed="false">
      <c r="H644" s="113"/>
      <c r="I644" s="113"/>
      <c r="AR644" s="12"/>
      <c r="AS644" s="8"/>
      <c r="AT644" s="87"/>
      <c r="AU644" s="87"/>
      <c r="AV644" s="87"/>
      <c r="AW644" s="87"/>
      <c r="AX644" s="87"/>
      <c r="AY644" s="142"/>
      <c r="AZ644" s="142"/>
      <c r="BA644" s="142"/>
      <c r="BB644" s="141"/>
      <c r="BC644" s="141"/>
      <c r="BD644" s="142"/>
      <c r="BE644" s="141"/>
      <c r="BF644" s="141"/>
      <c r="BG644" s="87"/>
      <c r="BH644" s="87"/>
      <c r="BI644" s="87"/>
    </row>
    <row r="645" customFormat="false" ht="12.75" hidden="false" customHeight="false" outlineLevel="0" collapsed="false">
      <c r="H645" s="113"/>
      <c r="I645" s="113"/>
      <c r="AR645" s="12"/>
      <c r="AS645" s="8"/>
      <c r="AT645" s="87"/>
      <c r="AU645" s="87"/>
      <c r="AV645" s="87"/>
      <c r="AW645" s="87"/>
      <c r="AX645" s="87"/>
      <c r="AY645" s="142"/>
      <c r="AZ645" s="142"/>
      <c r="BA645" s="142"/>
      <c r="BB645" s="141"/>
      <c r="BC645" s="141"/>
      <c r="BD645" s="142"/>
      <c r="BE645" s="141"/>
      <c r="BF645" s="141"/>
      <c r="BG645" s="87"/>
      <c r="BH645" s="87"/>
      <c r="BI645" s="87"/>
    </row>
    <row r="646" customFormat="false" ht="12.75" hidden="false" customHeight="false" outlineLevel="0" collapsed="false">
      <c r="H646" s="113"/>
      <c r="I646" s="113"/>
      <c r="AR646" s="12"/>
      <c r="AS646" s="8"/>
      <c r="AT646" s="87"/>
      <c r="AU646" s="87"/>
      <c r="AV646" s="87"/>
      <c r="AW646" s="87"/>
      <c r="AX646" s="87"/>
      <c r="AY646" s="142"/>
      <c r="AZ646" s="142"/>
      <c r="BA646" s="142"/>
      <c r="BB646" s="141"/>
      <c r="BC646" s="141"/>
      <c r="BD646" s="142"/>
      <c r="BE646" s="141"/>
      <c r="BF646" s="141"/>
      <c r="BG646" s="87"/>
      <c r="BH646" s="87"/>
      <c r="BI646" s="87"/>
    </row>
    <row r="647" customFormat="false" ht="12.75" hidden="false" customHeight="false" outlineLevel="0" collapsed="false">
      <c r="H647" s="113"/>
      <c r="I647" s="113"/>
      <c r="AR647" s="12"/>
      <c r="AS647" s="8"/>
      <c r="AT647" s="87"/>
      <c r="AU647" s="87"/>
      <c r="AV647" s="87"/>
      <c r="AW647" s="87"/>
      <c r="AX647" s="87"/>
      <c r="AY647" s="142"/>
      <c r="AZ647" s="142"/>
      <c r="BA647" s="142"/>
      <c r="BB647" s="141"/>
      <c r="BC647" s="141"/>
      <c r="BD647" s="142"/>
      <c r="BE647" s="141"/>
      <c r="BF647" s="141"/>
      <c r="BG647" s="87"/>
      <c r="BH647" s="87"/>
      <c r="BI647" s="87"/>
    </row>
    <row r="648" customFormat="false" ht="12.75" hidden="false" customHeight="false" outlineLevel="0" collapsed="false">
      <c r="H648" s="113"/>
      <c r="I648" s="113"/>
      <c r="AR648" s="12"/>
      <c r="AS648" s="8"/>
      <c r="AT648" s="87"/>
      <c r="AU648" s="87"/>
      <c r="AV648" s="87"/>
      <c r="AW648" s="87"/>
      <c r="AX648" s="87"/>
      <c r="AY648" s="142"/>
      <c r="AZ648" s="142"/>
      <c r="BA648" s="142"/>
      <c r="BB648" s="141"/>
      <c r="BC648" s="141"/>
      <c r="BD648" s="142"/>
      <c r="BE648" s="141"/>
      <c r="BF648" s="141"/>
      <c r="BG648" s="87"/>
      <c r="BH648" s="87"/>
      <c r="BI648" s="87"/>
    </row>
    <row r="649" customFormat="false" ht="12.75" hidden="false" customHeight="false" outlineLevel="0" collapsed="false">
      <c r="H649" s="113"/>
      <c r="I649" s="113"/>
      <c r="AR649" s="12"/>
      <c r="AS649" s="8"/>
      <c r="AT649" s="87"/>
      <c r="AU649" s="87"/>
      <c r="AV649" s="87"/>
      <c r="AW649" s="87"/>
      <c r="AX649" s="87"/>
      <c r="AY649" s="142"/>
      <c r="AZ649" s="142"/>
      <c r="BA649" s="142"/>
      <c r="BB649" s="141"/>
      <c r="BC649" s="141"/>
      <c r="BD649" s="142"/>
      <c r="BE649" s="141"/>
      <c r="BF649" s="141"/>
      <c r="BG649" s="87"/>
      <c r="BH649" s="87"/>
      <c r="BI649" s="87"/>
    </row>
    <row r="650" customFormat="false" ht="12.75" hidden="false" customHeight="false" outlineLevel="0" collapsed="false">
      <c r="H650" s="113"/>
      <c r="I650" s="113"/>
      <c r="AS650" s="8"/>
      <c r="AT650" s="87"/>
      <c r="AU650" s="87"/>
      <c r="AV650" s="87"/>
      <c r="AW650" s="87"/>
      <c r="AX650" s="87"/>
      <c r="AY650" s="142"/>
      <c r="AZ650" s="142"/>
      <c r="BA650" s="142"/>
      <c r="BB650" s="141"/>
      <c r="BC650" s="141"/>
      <c r="BD650" s="142"/>
      <c r="BE650" s="141"/>
      <c r="BF650" s="141"/>
      <c r="BG650" s="87"/>
      <c r="BH650" s="87"/>
      <c r="BI650" s="87"/>
    </row>
    <row r="651" customFormat="false" ht="12.75" hidden="false" customHeight="false" outlineLevel="0" collapsed="false">
      <c r="H651" s="113"/>
      <c r="I651" s="113"/>
      <c r="AS651" s="8"/>
      <c r="AT651" s="87"/>
      <c r="AU651" s="87"/>
      <c r="AV651" s="87"/>
      <c r="AW651" s="87"/>
      <c r="AX651" s="87"/>
      <c r="AY651" s="142"/>
      <c r="AZ651" s="142"/>
      <c r="BA651" s="142"/>
      <c r="BB651" s="141"/>
      <c r="BC651" s="141"/>
      <c r="BD651" s="142"/>
      <c r="BE651" s="141"/>
      <c r="BF651" s="141"/>
      <c r="BG651" s="87"/>
      <c r="BH651" s="87"/>
      <c r="BI651" s="87"/>
    </row>
    <row r="652" customFormat="false" ht="12.75" hidden="false" customHeight="false" outlineLevel="0" collapsed="false">
      <c r="H652" s="113"/>
      <c r="I652" s="113"/>
      <c r="AS652" s="8"/>
      <c r="AT652" s="12"/>
      <c r="BG652" s="189"/>
      <c r="BH652" s="189"/>
      <c r="BI652" s="189"/>
    </row>
    <row r="653" customFormat="false" ht="12.75" hidden="false" customHeight="false" outlineLevel="0" collapsed="false">
      <c r="H653" s="113"/>
      <c r="I653" s="113"/>
      <c r="AS653" s="8"/>
      <c r="AT653" s="12"/>
      <c r="BG653" s="189"/>
      <c r="BH653" s="189"/>
      <c r="BI653" s="189"/>
    </row>
    <row r="654" customFormat="false" ht="12.75" hidden="false" customHeight="false" outlineLevel="0" collapsed="false">
      <c r="H654" s="113"/>
      <c r="I654" s="113"/>
      <c r="AS654" s="8"/>
      <c r="AT654" s="12"/>
      <c r="BG654" s="189"/>
      <c r="BH654" s="189"/>
      <c r="BI654" s="189"/>
    </row>
    <row r="655" customFormat="false" ht="12.75" hidden="false" customHeight="false" outlineLevel="0" collapsed="false">
      <c r="H655" s="113"/>
      <c r="I655" s="113"/>
      <c r="AS655" s="8"/>
      <c r="AT655" s="12"/>
      <c r="BG655" s="189"/>
      <c r="BH655" s="189"/>
      <c r="BI655" s="189"/>
    </row>
    <row r="656" customFormat="false" ht="12.75" hidden="false" customHeight="false" outlineLevel="0" collapsed="false">
      <c r="H656" s="113"/>
      <c r="I656" s="113"/>
      <c r="AS656" s="8"/>
      <c r="AT656" s="12"/>
      <c r="BG656" s="189"/>
      <c r="BH656" s="189"/>
      <c r="BI656" s="189"/>
    </row>
    <row r="657" customFormat="false" ht="12.75" hidden="false" customHeight="false" outlineLevel="0" collapsed="false">
      <c r="H657" s="113"/>
      <c r="I657" s="113"/>
      <c r="AS657" s="8"/>
      <c r="AT657" s="12"/>
    </row>
    <row r="658" customFormat="false" ht="12.75" hidden="false" customHeight="false" outlineLevel="0" collapsed="false">
      <c r="H658" s="113"/>
      <c r="I658" s="113"/>
      <c r="AS658" s="8"/>
      <c r="AT658" s="12"/>
    </row>
    <row r="659" customFormat="false" ht="12.75" hidden="false" customHeight="false" outlineLevel="0" collapsed="false">
      <c r="H659" s="113"/>
      <c r="I659" s="113"/>
      <c r="AS659" s="8"/>
      <c r="AT659" s="12"/>
    </row>
    <row r="660" customFormat="false" ht="12.75" hidden="false" customHeight="false" outlineLevel="0" collapsed="false">
      <c r="H660" s="113"/>
      <c r="I660" s="113"/>
      <c r="AS660" s="8"/>
      <c r="AT660" s="12"/>
    </row>
    <row r="661" customFormat="false" ht="12.75" hidden="false" customHeight="false" outlineLevel="0" collapsed="false">
      <c r="H661" s="113"/>
      <c r="I661" s="113"/>
      <c r="AS661" s="8"/>
      <c r="AT661" s="12"/>
    </row>
    <row r="662" customFormat="false" ht="12.75" hidden="false" customHeight="false" outlineLevel="0" collapsed="false">
      <c r="H662" s="113"/>
      <c r="I662" s="113"/>
      <c r="AS662" s="8"/>
      <c r="AT662" s="12"/>
    </row>
    <row r="663" customFormat="false" ht="12.75" hidden="false" customHeight="false" outlineLevel="0" collapsed="false">
      <c r="H663" s="113"/>
      <c r="I663" s="113"/>
      <c r="AS663" s="8"/>
      <c r="AT663" s="12"/>
    </row>
    <row r="664" customFormat="false" ht="12.75" hidden="false" customHeight="false" outlineLevel="0" collapsed="false">
      <c r="H664" s="113"/>
      <c r="I664" s="113"/>
      <c r="AS664" s="8"/>
      <c r="AT664" s="12"/>
    </row>
    <row r="665" customFormat="false" ht="12.75" hidden="false" customHeight="false" outlineLevel="0" collapsed="false">
      <c r="H665" s="113"/>
      <c r="I665" s="113"/>
      <c r="AS665" s="8"/>
      <c r="AT665" s="12"/>
    </row>
    <row r="666" customFormat="false" ht="12.75" hidden="false" customHeight="false" outlineLevel="0" collapsed="false">
      <c r="H666" s="113"/>
      <c r="I666" s="113"/>
      <c r="AS666" s="8"/>
      <c r="AT666" s="12"/>
    </row>
    <row r="667" customFormat="false" ht="12.75" hidden="false" customHeight="false" outlineLevel="0" collapsed="false">
      <c r="H667" s="113"/>
      <c r="I667" s="113"/>
      <c r="AS667" s="8"/>
      <c r="AT667" s="12"/>
    </row>
    <row r="668" customFormat="false" ht="12.75" hidden="false" customHeight="false" outlineLevel="0" collapsed="false">
      <c r="H668" s="113"/>
      <c r="I668" s="113"/>
      <c r="AS668" s="8"/>
      <c r="AT668" s="12"/>
    </row>
    <row r="669" customFormat="false" ht="12.75" hidden="false" customHeight="false" outlineLevel="0" collapsed="false">
      <c r="H669" s="113"/>
      <c r="I669" s="113"/>
      <c r="AS669" s="8"/>
      <c r="AT669" s="12"/>
    </row>
    <row r="670" customFormat="false" ht="12.75" hidden="false" customHeight="false" outlineLevel="0" collapsed="false">
      <c r="H670" s="113"/>
      <c r="I670" s="113"/>
      <c r="AS670" s="8"/>
      <c r="AT670" s="12"/>
    </row>
    <row r="671" customFormat="false" ht="12.75" hidden="false" customHeight="false" outlineLevel="0" collapsed="false">
      <c r="H671" s="113"/>
      <c r="I671" s="113"/>
      <c r="AS671" s="8"/>
      <c r="AT671" s="12"/>
    </row>
    <row r="672" customFormat="false" ht="12.75" hidden="false" customHeight="false" outlineLevel="0" collapsed="false">
      <c r="H672" s="113"/>
      <c r="I672" s="113"/>
      <c r="AS672" s="8"/>
      <c r="AT672" s="12"/>
    </row>
    <row r="673" customFormat="false" ht="12.75" hidden="false" customHeight="false" outlineLevel="0" collapsed="false">
      <c r="H673" s="113"/>
      <c r="I673" s="113"/>
      <c r="AS673" s="8"/>
      <c r="AT673" s="12"/>
    </row>
    <row r="674" customFormat="false" ht="12.75" hidden="false" customHeight="false" outlineLevel="0" collapsed="false">
      <c r="H674" s="113"/>
      <c r="I674" s="113"/>
      <c r="AS674" s="8"/>
      <c r="AT674" s="12"/>
    </row>
    <row r="675" customFormat="false" ht="12.75" hidden="false" customHeight="false" outlineLevel="0" collapsed="false">
      <c r="H675" s="113"/>
      <c r="I675" s="113"/>
      <c r="AS675" s="8"/>
      <c r="AT675" s="12"/>
    </row>
    <row r="676" customFormat="false" ht="12.75" hidden="false" customHeight="false" outlineLevel="0" collapsed="false">
      <c r="H676" s="113"/>
      <c r="I676" s="113"/>
      <c r="AS676" s="8"/>
      <c r="AT676" s="12"/>
    </row>
    <row r="677" customFormat="false" ht="12.75" hidden="false" customHeight="false" outlineLevel="0" collapsed="false">
      <c r="H677" s="113"/>
      <c r="I677" s="113"/>
      <c r="AS677" s="8"/>
      <c r="AT677" s="12"/>
    </row>
    <row r="678" customFormat="false" ht="12.75" hidden="false" customHeight="false" outlineLevel="0" collapsed="false">
      <c r="H678" s="113"/>
      <c r="I678" s="113"/>
      <c r="AS678" s="8"/>
      <c r="AT678" s="12"/>
    </row>
    <row r="679" customFormat="false" ht="12.75" hidden="false" customHeight="false" outlineLevel="0" collapsed="false">
      <c r="H679" s="113"/>
      <c r="I679" s="113"/>
      <c r="AS679" s="8"/>
      <c r="AT679" s="12"/>
    </row>
    <row r="680" customFormat="false" ht="12.75" hidden="false" customHeight="false" outlineLevel="0" collapsed="false">
      <c r="H680" s="113"/>
      <c r="I680" s="113"/>
      <c r="AS680" s="8"/>
      <c r="AT680" s="12"/>
    </row>
    <row r="681" customFormat="false" ht="12.75" hidden="false" customHeight="false" outlineLevel="0" collapsed="false">
      <c r="H681" s="113"/>
      <c r="I681" s="113"/>
      <c r="AS681" s="8"/>
      <c r="AT681" s="12"/>
    </row>
    <row r="682" customFormat="false" ht="12.75" hidden="false" customHeight="false" outlineLevel="0" collapsed="false">
      <c r="H682" s="113"/>
      <c r="I682" s="113"/>
      <c r="AS682" s="8"/>
      <c r="AT682" s="12"/>
    </row>
    <row r="683" customFormat="false" ht="12.75" hidden="false" customHeight="false" outlineLevel="0" collapsed="false">
      <c r="H683" s="113"/>
      <c r="I683" s="113"/>
      <c r="AS683" s="8"/>
      <c r="AT683" s="12"/>
    </row>
    <row r="684" customFormat="false" ht="12.75" hidden="false" customHeight="false" outlineLevel="0" collapsed="false">
      <c r="H684" s="113"/>
      <c r="I684" s="113"/>
      <c r="AS684" s="8"/>
      <c r="AT684" s="12"/>
    </row>
    <row r="685" customFormat="false" ht="12.75" hidden="false" customHeight="false" outlineLevel="0" collapsed="false">
      <c r="H685" s="113"/>
      <c r="I685" s="113"/>
      <c r="AS685" s="8"/>
      <c r="AT685" s="12"/>
    </row>
    <row r="686" customFormat="false" ht="12.75" hidden="false" customHeight="false" outlineLevel="0" collapsed="false">
      <c r="H686" s="113"/>
      <c r="I686" s="113"/>
      <c r="AS686" s="8"/>
      <c r="AT686" s="12"/>
    </row>
    <row r="687" customFormat="false" ht="12.75" hidden="false" customHeight="false" outlineLevel="0" collapsed="false">
      <c r="H687" s="113"/>
      <c r="I687" s="113"/>
      <c r="AS687" s="8"/>
      <c r="AT687" s="12"/>
    </row>
    <row r="688" customFormat="false" ht="12.75" hidden="false" customHeight="false" outlineLevel="0" collapsed="false">
      <c r="H688" s="113"/>
      <c r="I688" s="113"/>
      <c r="AS688" s="8"/>
      <c r="AT688" s="12"/>
    </row>
    <row r="689" customFormat="false" ht="12.75" hidden="false" customHeight="false" outlineLevel="0" collapsed="false">
      <c r="H689" s="113"/>
      <c r="I689" s="113"/>
      <c r="AS689" s="8"/>
      <c r="AT689" s="12"/>
    </row>
    <row r="690" customFormat="false" ht="12.75" hidden="false" customHeight="false" outlineLevel="0" collapsed="false">
      <c r="H690" s="113"/>
      <c r="I690" s="113"/>
      <c r="AS690" s="8"/>
      <c r="AT690" s="12"/>
    </row>
    <row r="691" customFormat="false" ht="12.75" hidden="false" customHeight="false" outlineLevel="0" collapsed="false">
      <c r="H691" s="113"/>
      <c r="I691" s="113"/>
      <c r="AS691" s="8"/>
      <c r="AT691" s="12"/>
    </row>
    <row r="692" customFormat="false" ht="12.75" hidden="false" customHeight="false" outlineLevel="0" collapsed="false">
      <c r="H692" s="113"/>
      <c r="I692" s="113"/>
      <c r="AS692" s="8"/>
      <c r="AT692" s="12"/>
    </row>
    <row r="693" customFormat="false" ht="12.75" hidden="false" customHeight="false" outlineLevel="0" collapsed="false">
      <c r="H693" s="113"/>
      <c r="I693" s="113"/>
      <c r="AS693" s="8"/>
    </row>
    <row r="694" customFormat="false" ht="12.75" hidden="false" customHeight="false" outlineLevel="0" collapsed="false">
      <c r="H694" s="113"/>
      <c r="I694" s="113"/>
      <c r="AS694" s="8"/>
    </row>
    <row r="695" customFormat="false" ht="12.75" hidden="false" customHeight="false" outlineLevel="0" collapsed="false">
      <c r="H695" s="113"/>
      <c r="I695" s="113"/>
      <c r="AS695" s="8"/>
    </row>
    <row r="696" customFormat="false" ht="12.75" hidden="false" customHeight="false" outlineLevel="0" collapsed="false">
      <c r="H696" s="113"/>
      <c r="I696" s="113"/>
      <c r="AS696" s="8"/>
    </row>
    <row r="697" customFormat="false" ht="12.75" hidden="false" customHeight="false" outlineLevel="0" collapsed="false">
      <c r="H697" s="113"/>
      <c r="I697" s="113"/>
      <c r="AS697" s="8"/>
    </row>
    <row r="698" customFormat="false" ht="12.75" hidden="false" customHeight="false" outlineLevel="0" collapsed="false">
      <c r="H698" s="113"/>
      <c r="I698" s="113"/>
      <c r="AS698" s="8"/>
    </row>
    <row r="699" customFormat="false" ht="12.75" hidden="false" customHeight="false" outlineLevel="0" collapsed="false">
      <c r="H699" s="113"/>
      <c r="I699" s="113"/>
      <c r="AS699" s="8"/>
    </row>
    <row r="700" customFormat="false" ht="12.75" hidden="false" customHeight="false" outlineLevel="0" collapsed="false">
      <c r="H700" s="113"/>
      <c r="I700" s="113"/>
      <c r="AS700" s="8"/>
    </row>
    <row r="701" customFormat="false" ht="12.75" hidden="false" customHeight="false" outlineLevel="0" collapsed="false">
      <c r="H701" s="113"/>
      <c r="I701" s="113"/>
      <c r="AS701" s="8"/>
    </row>
    <row r="702" customFormat="false" ht="12.75" hidden="false" customHeight="false" outlineLevel="0" collapsed="false">
      <c r="H702" s="113"/>
      <c r="I702" s="113"/>
      <c r="AS702" s="8"/>
    </row>
    <row r="703" customFormat="false" ht="12.75" hidden="false" customHeight="false" outlineLevel="0" collapsed="false">
      <c r="H703" s="113"/>
      <c r="I703" s="113"/>
      <c r="AS703" s="8"/>
    </row>
    <row r="704" customFormat="false" ht="12.75" hidden="false" customHeight="false" outlineLevel="0" collapsed="false">
      <c r="H704" s="113"/>
      <c r="I704" s="113"/>
      <c r="AS704" s="8"/>
    </row>
    <row r="705" customFormat="false" ht="12.75" hidden="false" customHeight="false" outlineLevel="0" collapsed="false">
      <c r="H705" s="113"/>
      <c r="I705" s="113"/>
      <c r="AS705" s="8"/>
    </row>
    <row r="706" customFormat="false" ht="12.75" hidden="false" customHeight="false" outlineLevel="0" collapsed="false">
      <c r="H706" s="113"/>
      <c r="I706" s="113"/>
      <c r="AS706" s="8"/>
    </row>
    <row r="707" customFormat="false" ht="12.75" hidden="false" customHeight="false" outlineLevel="0" collapsed="false">
      <c r="H707" s="113"/>
      <c r="I707" s="113"/>
      <c r="AS707" s="8"/>
    </row>
    <row r="708" customFormat="false" ht="12.75" hidden="false" customHeight="false" outlineLevel="0" collapsed="false">
      <c r="H708" s="113"/>
      <c r="I708" s="113"/>
      <c r="AS708" s="8"/>
    </row>
    <row r="709" customFormat="false" ht="12.75" hidden="false" customHeight="false" outlineLevel="0" collapsed="false">
      <c r="H709" s="113"/>
      <c r="I709" s="113"/>
      <c r="AS709" s="8"/>
    </row>
    <row r="710" customFormat="false" ht="12.75" hidden="false" customHeight="false" outlineLevel="0" collapsed="false">
      <c r="H710" s="113"/>
      <c r="I710" s="113"/>
      <c r="AS710" s="8"/>
    </row>
    <row r="711" customFormat="false" ht="12.75" hidden="false" customHeight="false" outlineLevel="0" collapsed="false">
      <c r="H711" s="113"/>
      <c r="I711" s="113"/>
      <c r="AS711" s="8"/>
    </row>
    <row r="712" customFormat="false" ht="12.75" hidden="false" customHeight="false" outlineLevel="0" collapsed="false">
      <c r="H712" s="113"/>
      <c r="I712" s="113"/>
      <c r="AS712" s="8"/>
    </row>
    <row r="713" customFormat="false" ht="12.75" hidden="false" customHeight="false" outlineLevel="0" collapsed="false">
      <c r="H713" s="113"/>
      <c r="I713" s="113"/>
      <c r="AS713" s="8"/>
    </row>
    <row r="714" customFormat="false" ht="12.75" hidden="false" customHeight="false" outlineLevel="0" collapsed="false">
      <c r="H714" s="113"/>
      <c r="I714" s="113"/>
      <c r="AS714" s="8"/>
    </row>
    <row r="715" customFormat="false" ht="12.75" hidden="false" customHeight="false" outlineLevel="0" collapsed="false">
      <c r="H715" s="113"/>
      <c r="I715" s="113"/>
      <c r="AS715" s="8"/>
    </row>
    <row r="716" customFormat="false" ht="12.75" hidden="false" customHeight="false" outlineLevel="0" collapsed="false">
      <c r="H716" s="113"/>
      <c r="I716" s="113"/>
      <c r="AS716" s="8"/>
    </row>
    <row r="717" customFormat="false" ht="12.75" hidden="false" customHeight="false" outlineLevel="0" collapsed="false">
      <c r="H717" s="113"/>
      <c r="I717" s="113"/>
      <c r="AS717" s="8"/>
    </row>
    <row r="718" customFormat="false" ht="12.75" hidden="false" customHeight="false" outlineLevel="0" collapsed="false">
      <c r="H718" s="113"/>
      <c r="I718" s="113"/>
      <c r="AS718" s="8"/>
    </row>
    <row r="719" customFormat="false" ht="12.75" hidden="false" customHeight="false" outlineLevel="0" collapsed="false">
      <c r="H719" s="113"/>
      <c r="I719" s="113"/>
      <c r="AS719" s="8"/>
    </row>
    <row r="720" customFormat="false" ht="12.75" hidden="false" customHeight="false" outlineLevel="0" collapsed="false">
      <c r="H720" s="113"/>
      <c r="I720" s="113"/>
      <c r="AS720" s="8"/>
    </row>
    <row r="721" customFormat="false" ht="12.75" hidden="false" customHeight="false" outlineLevel="0" collapsed="false">
      <c r="H721" s="113"/>
      <c r="I721" s="113"/>
      <c r="AS721" s="8"/>
    </row>
    <row r="722" customFormat="false" ht="12.75" hidden="false" customHeight="false" outlineLevel="0" collapsed="false">
      <c r="H722" s="113"/>
      <c r="I722" s="113"/>
      <c r="AS722" s="8"/>
    </row>
    <row r="723" customFormat="false" ht="12.75" hidden="false" customHeight="false" outlineLevel="0" collapsed="false">
      <c r="H723" s="113"/>
      <c r="I723" s="113"/>
      <c r="AS723" s="8"/>
    </row>
    <row r="724" customFormat="false" ht="12.75" hidden="false" customHeight="false" outlineLevel="0" collapsed="false">
      <c r="H724" s="113"/>
      <c r="I724" s="113"/>
      <c r="AS724" s="8"/>
    </row>
    <row r="725" customFormat="false" ht="12.75" hidden="false" customHeight="false" outlineLevel="0" collapsed="false">
      <c r="H725" s="113"/>
      <c r="I725" s="113"/>
      <c r="AS725" s="8"/>
    </row>
    <row r="726" customFormat="false" ht="12.75" hidden="false" customHeight="false" outlineLevel="0" collapsed="false">
      <c r="H726" s="113"/>
      <c r="I726" s="113"/>
      <c r="AS726" s="8"/>
    </row>
    <row r="727" customFormat="false" ht="12.75" hidden="false" customHeight="false" outlineLevel="0" collapsed="false">
      <c r="H727" s="113"/>
      <c r="I727" s="113"/>
      <c r="AS727" s="8"/>
    </row>
    <row r="728" customFormat="false" ht="12.75" hidden="false" customHeight="false" outlineLevel="0" collapsed="false">
      <c r="H728" s="113"/>
      <c r="I728" s="113"/>
      <c r="AS728" s="8"/>
    </row>
    <row r="729" customFormat="false" ht="12.75" hidden="false" customHeight="false" outlineLevel="0" collapsed="false">
      <c r="H729" s="113"/>
      <c r="I729" s="113"/>
      <c r="AS729" s="8"/>
    </row>
    <row r="730" customFormat="false" ht="12.75" hidden="false" customHeight="false" outlineLevel="0" collapsed="false">
      <c r="H730" s="113"/>
      <c r="I730" s="113"/>
    </row>
    <row r="731" customFormat="false" ht="12.75" hidden="false" customHeight="false" outlineLevel="0" collapsed="false">
      <c r="H731" s="113"/>
      <c r="I731" s="113"/>
    </row>
    <row r="732" customFormat="false" ht="12.75" hidden="false" customHeight="false" outlineLevel="0" collapsed="false">
      <c r="H732" s="113"/>
      <c r="I732" s="113"/>
    </row>
    <row r="733" customFormat="false" ht="12.75" hidden="false" customHeight="false" outlineLevel="0" collapsed="false">
      <c r="H733" s="113"/>
      <c r="I733" s="113"/>
    </row>
    <row r="734" customFormat="false" ht="12.75" hidden="false" customHeight="false" outlineLevel="0" collapsed="false">
      <c r="H734" s="113"/>
      <c r="I734" s="113"/>
    </row>
    <row r="735" customFormat="false" ht="12.75" hidden="false" customHeight="false" outlineLevel="0" collapsed="false">
      <c r="H735" s="113"/>
      <c r="I735" s="113"/>
    </row>
    <row r="736" customFormat="false" ht="12.75" hidden="false" customHeight="false" outlineLevel="0" collapsed="false">
      <c r="H736" s="113"/>
      <c r="I736" s="113"/>
    </row>
    <row r="737" customFormat="false" ht="12.75" hidden="false" customHeight="false" outlineLevel="0" collapsed="false">
      <c r="H737" s="113"/>
      <c r="I737" s="113"/>
    </row>
    <row r="738" customFormat="false" ht="12.75" hidden="false" customHeight="false" outlineLevel="0" collapsed="false">
      <c r="H738" s="113"/>
      <c r="I738" s="113"/>
    </row>
    <row r="739" customFormat="false" ht="12.75" hidden="false" customHeight="false" outlineLevel="0" collapsed="false">
      <c r="H739" s="113"/>
      <c r="I739" s="113"/>
    </row>
    <row r="740" customFormat="false" ht="12.75" hidden="false" customHeight="false" outlineLevel="0" collapsed="false">
      <c r="H740" s="113"/>
      <c r="I740" s="113"/>
    </row>
    <row r="741" customFormat="false" ht="12.75" hidden="false" customHeight="false" outlineLevel="0" collapsed="false">
      <c r="H741" s="113"/>
      <c r="I741" s="113"/>
    </row>
    <row r="742" customFormat="false" ht="12.75" hidden="false" customHeight="false" outlineLevel="0" collapsed="false">
      <c r="H742" s="113"/>
      <c r="I742" s="113"/>
    </row>
    <row r="743" customFormat="false" ht="12.75" hidden="false" customHeight="false" outlineLevel="0" collapsed="false">
      <c r="H743" s="113"/>
      <c r="I743" s="113"/>
    </row>
    <row r="744" customFormat="false" ht="12.75" hidden="false" customHeight="false" outlineLevel="0" collapsed="false">
      <c r="H744" s="113"/>
      <c r="I744" s="113"/>
    </row>
    <row r="745" customFormat="false" ht="12.75" hidden="false" customHeight="false" outlineLevel="0" collapsed="false">
      <c r="H745" s="113"/>
      <c r="I745" s="113"/>
    </row>
    <row r="746" customFormat="false" ht="12.75" hidden="false" customHeight="false" outlineLevel="0" collapsed="false">
      <c r="H746" s="113"/>
      <c r="I746" s="113"/>
    </row>
    <row r="747" customFormat="false" ht="12.75" hidden="false" customHeight="false" outlineLevel="0" collapsed="false">
      <c r="H747" s="113"/>
      <c r="I747" s="113"/>
    </row>
    <row r="748" customFormat="false" ht="12.75" hidden="false" customHeight="false" outlineLevel="0" collapsed="false">
      <c r="H748" s="113"/>
      <c r="I748" s="113"/>
    </row>
    <row r="749" customFormat="false" ht="12.75" hidden="false" customHeight="false" outlineLevel="0" collapsed="false">
      <c r="H749" s="113"/>
      <c r="I749" s="113"/>
    </row>
    <row r="750" customFormat="false" ht="12.75" hidden="false" customHeight="false" outlineLevel="0" collapsed="false">
      <c r="H750" s="113"/>
      <c r="I750" s="113"/>
    </row>
    <row r="751" customFormat="false" ht="12.75" hidden="false" customHeight="false" outlineLevel="0" collapsed="false">
      <c r="H751" s="113"/>
      <c r="I751" s="113"/>
    </row>
    <row r="752" customFormat="false" ht="12.75" hidden="false" customHeight="false" outlineLevel="0" collapsed="false">
      <c r="H752" s="113"/>
      <c r="I752" s="113"/>
    </row>
    <row r="753" customFormat="false" ht="12.75" hidden="false" customHeight="false" outlineLevel="0" collapsed="false">
      <c r="H753" s="113"/>
      <c r="I753" s="113"/>
    </row>
    <row r="754" customFormat="false" ht="12.75" hidden="false" customHeight="false" outlineLevel="0" collapsed="false">
      <c r="H754" s="113"/>
      <c r="I754" s="113"/>
    </row>
    <row r="755" customFormat="false" ht="12.75" hidden="false" customHeight="false" outlineLevel="0" collapsed="false">
      <c r="H755" s="113"/>
      <c r="I755" s="113"/>
    </row>
    <row r="756" customFormat="false" ht="12.75" hidden="false" customHeight="false" outlineLevel="0" collapsed="false">
      <c r="H756" s="113"/>
      <c r="I756" s="113"/>
    </row>
    <row r="757" customFormat="false" ht="12.75" hidden="false" customHeight="false" outlineLevel="0" collapsed="false">
      <c r="H757" s="113"/>
      <c r="I757" s="113"/>
    </row>
    <row r="758" customFormat="false" ht="12.75" hidden="false" customHeight="false" outlineLevel="0" collapsed="false">
      <c r="H758" s="113"/>
      <c r="I758" s="113"/>
    </row>
    <row r="759" customFormat="false" ht="12.75" hidden="false" customHeight="false" outlineLevel="0" collapsed="false">
      <c r="H759" s="113"/>
      <c r="I759" s="113"/>
    </row>
    <row r="760" customFormat="false" ht="12.75" hidden="false" customHeight="false" outlineLevel="0" collapsed="false">
      <c r="H760" s="113"/>
      <c r="I760" s="113"/>
    </row>
    <row r="761" customFormat="false" ht="12.75" hidden="false" customHeight="false" outlineLevel="0" collapsed="false">
      <c r="H761" s="113"/>
      <c r="I761" s="113"/>
    </row>
    <row r="762" customFormat="false" ht="12.75" hidden="false" customHeight="false" outlineLevel="0" collapsed="false">
      <c r="H762" s="113"/>
      <c r="I762" s="113"/>
    </row>
    <row r="763" customFormat="false" ht="12.75" hidden="false" customHeight="false" outlineLevel="0" collapsed="false">
      <c r="H763" s="113"/>
      <c r="I763" s="113"/>
    </row>
    <row r="764" customFormat="false" ht="12.75" hidden="false" customHeight="false" outlineLevel="0" collapsed="false">
      <c r="H764" s="113"/>
      <c r="I764" s="113"/>
    </row>
    <row r="765" customFormat="false" ht="12.75" hidden="false" customHeight="false" outlineLevel="0" collapsed="false">
      <c r="H765" s="113"/>
      <c r="I765" s="113"/>
    </row>
    <row r="766" customFormat="false" ht="12.75" hidden="false" customHeight="false" outlineLevel="0" collapsed="false">
      <c r="H766" s="113"/>
      <c r="I766" s="113"/>
    </row>
    <row r="767" customFormat="false" ht="12.75" hidden="false" customHeight="false" outlineLevel="0" collapsed="false">
      <c r="H767" s="113"/>
      <c r="I767" s="113"/>
    </row>
    <row r="768" customFormat="false" ht="12.75" hidden="false" customHeight="false" outlineLevel="0" collapsed="false">
      <c r="H768" s="113"/>
      <c r="I768" s="113"/>
    </row>
    <row r="769" customFormat="false" ht="12.75" hidden="false" customHeight="false" outlineLevel="0" collapsed="false">
      <c r="H769" s="113"/>
      <c r="I769" s="113"/>
    </row>
    <row r="770" customFormat="false" ht="12.75" hidden="false" customHeight="false" outlineLevel="0" collapsed="false">
      <c r="H770" s="113"/>
      <c r="I770" s="113"/>
    </row>
    <row r="771" customFormat="false" ht="12.75" hidden="false" customHeight="false" outlineLevel="0" collapsed="false">
      <c r="H771" s="113"/>
      <c r="I771" s="113"/>
    </row>
    <row r="772" customFormat="false" ht="12.75" hidden="false" customHeight="false" outlineLevel="0" collapsed="false">
      <c r="H772" s="113"/>
      <c r="I772" s="113"/>
    </row>
    <row r="773" customFormat="false" ht="12.75" hidden="false" customHeight="false" outlineLevel="0" collapsed="false">
      <c r="H773" s="113"/>
      <c r="I773" s="113"/>
    </row>
    <row r="774" customFormat="false" ht="12.75" hidden="false" customHeight="false" outlineLevel="0" collapsed="false">
      <c r="H774" s="113"/>
      <c r="I774" s="113"/>
    </row>
    <row r="775" customFormat="false" ht="12.75" hidden="false" customHeight="false" outlineLevel="0" collapsed="false">
      <c r="H775" s="113"/>
      <c r="I775" s="113"/>
    </row>
    <row r="776" customFormat="false" ht="12.75" hidden="false" customHeight="false" outlineLevel="0" collapsed="false">
      <c r="H776" s="113"/>
      <c r="I776" s="113"/>
    </row>
    <row r="777" customFormat="false" ht="12.75" hidden="false" customHeight="false" outlineLevel="0" collapsed="false">
      <c r="H777" s="113"/>
      <c r="I777" s="113"/>
    </row>
    <row r="778" customFormat="false" ht="12.75" hidden="false" customHeight="false" outlineLevel="0" collapsed="false">
      <c r="H778" s="113"/>
      <c r="I778" s="113"/>
    </row>
    <row r="779" customFormat="false" ht="12.75" hidden="false" customHeight="false" outlineLevel="0" collapsed="false">
      <c r="H779" s="113"/>
      <c r="I779" s="113"/>
    </row>
    <row r="780" customFormat="false" ht="12.75" hidden="false" customHeight="false" outlineLevel="0" collapsed="false">
      <c r="H780" s="113"/>
      <c r="I780" s="113"/>
    </row>
    <row r="781" customFormat="false" ht="12.75" hidden="false" customHeight="false" outlineLevel="0" collapsed="false">
      <c r="H781" s="113"/>
      <c r="I781" s="113"/>
    </row>
    <row r="782" customFormat="false" ht="12.75" hidden="false" customHeight="false" outlineLevel="0" collapsed="false">
      <c r="H782" s="113"/>
      <c r="I782" s="113"/>
    </row>
    <row r="783" customFormat="false" ht="12.75" hidden="false" customHeight="false" outlineLevel="0" collapsed="false">
      <c r="H783" s="113"/>
      <c r="I783" s="113"/>
    </row>
    <row r="784" customFormat="false" ht="12.75" hidden="false" customHeight="false" outlineLevel="0" collapsed="false">
      <c r="H784" s="113"/>
      <c r="I784" s="113"/>
    </row>
    <row r="785" customFormat="false" ht="12.75" hidden="false" customHeight="false" outlineLevel="0" collapsed="false">
      <c r="H785" s="113"/>
      <c r="I785" s="113"/>
    </row>
    <row r="786" customFormat="false" ht="12.75" hidden="false" customHeight="false" outlineLevel="0" collapsed="false">
      <c r="H786" s="113"/>
      <c r="I786" s="113"/>
    </row>
    <row r="787" customFormat="false" ht="12.75" hidden="false" customHeight="false" outlineLevel="0" collapsed="false">
      <c r="H787" s="113"/>
      <c r="I787" s="113"/>
    </row>
    <row r="788" customFormat="false" ht="12.75" hidden="false" customHeight="false" outlineLevel="0" collapsed="false">
      <c r="H788" s="113"/>
      <c r="I788" s="113"/>
    </row>
    <row r="789" customFormat="false" ht="12.75" hidden="false" customHeight="false" outlineLevel="0" collapsed="false">
      <c r="H789" s="113"/>
      <c r="I789" s="113"/>
    </row>
    <row r="790" customFormat="false" ht="12.75" hidden="false" customHeight="false" outlineLevel="0" collapsed="false">
      <c r="H790" s="113"/>
      <c r="I790" s="113"/>
    </row>
    <row r="791" customFormat="false" ht="12.75" hidden="false" customHeight="false" outlineLevel="0" collapsed="false">
      <c r="H791" s="113"/>
      <c r="I791" s="113"/>
    </row>
    <row r="792" customFormat="false" ht="12.75" hidden="false" customHeight="false" outlineLevel="0" collapsed="false">
      <c r="H792" s="113"/>
      <c r="I792" s="113"/>
    </row>
    <row r="793" customFormat="false" ht="12.75" hidden="false" customHeight="false" outlineLevel="0" collapsed="false">
      <c r="H793" s="113"/>
      <c r="I793" s="113"/>
    </row>
    <row r="794" customFormat="false" ht="12.75" hidden="false" customHeight="false" outlineLevel="0" collapsed="false">
      <c r="H794" s="113"/>
      <c r="I794" s="113"/>
    </row>
    <row r="795" customFormat="false" ht="12.75" hidden="false" customHeight="false" outlineLevel="0" collapsed="false">
      <c r="H795" s="113"/>
      <c r="I795" s="113"/>
    </row>
    <row r="796" customFormat="false" ht="12.75" hidden="false" customHeight="false" outlineLevel="0" collapsed="false">
      <c r="H796" s="113"/>
      <c r="I796" s="113"/>
    </row>
    <row r="797" customFormat="false" ht="12.75" hidden="false" customHeight="false" outlineLevel="0" collapsed="false">
      <c r="H797" s="113"/>
      <c r="I797" s="113"/>
    </row>
    <row r="798" customFormat="false" ht="12.75" hidden="false" customHeight="false" outlineLevel="0" collapsed="false">
      <c r="H798" s="113"/>
      <c r="I798" s="113"/>
    </row>
    <row r="799" customFormat="false" ht="12.75" hidden="false" customHeight="false" outlineLevel="0" collapsed="false">
      <c r="H799" s="113"/>
      <c r="I799" s="113"/>
    </row>
    <row r="800" customFormat="false" ht="12.75" hidden="false" customHeight="false" outlineLevel="0" collapsed="false">
      <c r="H800" s="113"/>
      <c r="I800" s="113"/>
    </row>
    <row r="801" customFormat="false" ht="12.75" hidden="false" customHeight="false" outlineLevel="0" collapsed="false">
      <c r="H801" s="113"/>
      <c r="I801" s="113"/>
    </row>
    <row r="802" customFormat="false" ht="12.75" hidden="false" customHeight="false" outlineLevel="0" collapsed="false">
      <c r="H802" s="113"/>
      <c r="I802" s="113"/>
    </row>
    <row r="803" customFormat="false" ht="12.75" hidden="false" customHeight="false" outlineLevel="0" collapsed="false">
      <c r="H803" s="113"/>
      <c r="I803" s="113"/>
    </row>
    <row r="804" customFormat="false" ht="12.75" hidden="false" customHeight="false" outlineLevel="0" collapsed="false">
      <c r="H804" s="113"/>
      <c r="I804" s="113"/>
    </row>
    <row r="805" customFormat="false" ht="12.75" hidden="false" customHeight="false" outlineLevel="0" collapsed="false">
      <c r="H805" s="113"/>
      <c r="I805" s="113"/>
    </row>
    <row r="806" customFormat="false" ht="12.75" hidden="false" customHeight="false" outlineLevel="0" collapsed="false">
      <c r="H806" s="113"/>
      <c r="I806" s="113"/>
    </row>
    <row r="807" customFormat="false" ht="12.75" hidden="false" customHeight="false" outlineLevel="0" collapsed="false">
      <c r="H807" s="113"/>
      <c r="I807" s="113"/>
    </row>
    <row r="808" customFormat="false" ht="12.75" hidden="false" customHeight="false" outlineLevel="0" collapsed="false">
      <c r="H808" s="113"/>
      <c r="I808" s="113"/>
    </row>
    <row r="809" customFormat="false" ht="12.75" hidden="false" customHeight="false" outlineLevel="0" collapsed="false">
      <c r="H809" s="113"/>
      <c r="I809" s="113"/>
    </row>
    <row r="810" customFormat="false" ht="12.75" hidden="false" customHeight="false" outlineLevel="0" collapsed="false">
      <c r="H810" s="113"/>
      <c r="I810" s="113"/>
    </row>
    <row r="811" customFormat="false" ht="12.75" hidden="false" customHeight="false" outlineLevel="0" collapsed="false">
      <c r="H811" s="113"/>
      <c r="I811" s="113"/>
    </row>
    <row r="812" customFormat="false" ht="12.75" hidden="false" customHeight="false" outlineLevel="0" collapsed="false">
      <c r="H812" s="113"/>
      <c r="I812" s="113"/>
    </row>
    <row r="813" customFormat="false" ht="12.75" hidden="false" customHeight="false" outlineLevel="0" collapsed="false">
      <c r="H813" s="113"/>
      <c r="I813" s="113"/>
    </row>
    <row r="814" customFormat="false" ht="12.75" hidden="false" customHeight="false" outlineLevel="0" collapsed="false">
      <c r="H814" s="113"/>
      <c r="I814" s="113"/>
    </row>
    <row r="815" customFormat="false" ht="12.75" hidden="false" customHeight="false" outlineLevel="0" collapsed="false">
      <c r="H815" s="113"/>
      <c r="I815" s="113"/>
    </row>
    <row r="816" customFormat="false" ht="12.75" hidden="false" customHeight="false" outlineLevel="0" collapsed="false">
      <c r="H816" s="113"/>
      <c r="I816" s="113"/>
    </row>
    <row r="817" customFormat="false" ht="12.75" hidden="false" customHeight="false" outlineLevel="0" collapsed="false">
      <c r="H817" s="113"/>
      <c r="I817" s="113"/>
    </row>
    <row r="818" customFormat="false" ht="12.75" hidden="false" customHeight="false" outlineLevel="0" collapsed="false">
      <c r="H818" s="113"/>
      <c r="I818" s="113"/>
    </row>
    <row r="819" customFormat="false" ht="12.75" hidden="false" customHeight="false" outlineLevel="0" collapsed="false">
      <c r="H819" s="113"/>
      <c r="I819" s="113"/>
    </row>
    <row r="820" customFormat="false" ht="12.75" hidden="false" customHeight="false" outlineLevel="0" collapsed="false">
      <c r="H820" s="113"/>
      <c r="I820" s="113"/>
    </row>
    <row r="821" customFormat="false" ht="12.75" hidden="false" customHeight="false" outlineLevel="0" collapsed="false">
      <c r="H821" s="113"/>
      <c r="I821" s="113"/>
    </row>
    <row r="822" customFormat="false" ht="12.75" hidden="false" customHeight="false" outlineLevel="0" collapsed="false">
      <c r="H822" s="113"/>
      <c r="I822" s="113"/>
    </row>
    <row r="823" customFormat="false" ht="12.75" hidden="false" customHeight="false" outlineLevel="0" collapsed="false">
      <c r="H823" s="113"/>
      <c r="I823" s="113"/>
    </row>
    <row r="824" customFormat="false" ht="12.75" hidden="false" customHeight="false" outlineLevel="0" collapsed="false">
      <c r="H824" s="113"/>
      <c r="I824" s="113"/>
    </row>
    <row r="825" customFormat="false" ht="12.75" hidden="false" customHeight="false" outlineLevel="0" collapsed="false">
      <c r="H825" s="113"/>
      <c r="I825" s="113"/>
    </row>
    <row r="826" customFormat="false" ht="12.75" hidden="false" customHeight="false" outlineLevel="0" collapsed="false">
      <c r="H826" s="113"/>
      <c r="I826" s="113"/>
    </row>
    <row r="827" customFormat="false" ht="12.75" hidden="false" customHeight="false" outlineLevel="0" collapsed="false">
      <c r="H827" s="113"/>
      <c r="I827" s="113"/>
    </row>
    <row r="828" customFormat="false" ht="12.75" hidden="false" customHeight="false" outlineLevel="0" collapsed="false">
      <c r="H828" s="113"/>
      <c r="I828" s="113"/>
    </row>
    <row r="829" customFormat="false" ht="12.75" hidden="false" customHeight="false" outlineLevel="0" collapsed="false">
      <c r="H829" s="113"/>
      <c r="I829" s="113"/>
    </row>
    <row r="830" customFormat="false" ht="12.75" hidden="false" customHeight="false" outlineLevel="0" collapsed="false">
      <c r="H830" s="113"/>
      <c r="I830" s="113"/>
    </row>
    <row r="831" customFormat="false" ht="12.75" hidden="false" customHeight="false" outlineLevel="0" collapsed="false">
      <c r="H831" s="113"/>
      <c r="I831" s="113"/>
    </row>
    <row r="832" customFormat="false" ht="12.75" hidden="false" customHeight="false" outlineLevel="0" collapsed="false">
      <c r="H832" s="113"/>
      <c r="I832" s="113"/>
    </row>
    <row r="833" customFormat="false" ht="12.75" hidden="false" customHeight="false" outlineLevel="0" collapsed="false">
      <c r="H833" s="113"/>
      <c r="I833" s="113"/>
    </row>
    <row r="834" customFormat="false" ht="12.75" hidden="false" customHeight="false" outlineLevel="0" collapsed="false">
      <c r="H834" s="113"/>
      <c r="I834" s="113"/>
    </row>
    <row r="835" customFormat="false" ht="12.75" hidden="false" customHeight="false" outlineLevel="0" collapsed="false">
      <c r="H835" s="113"/>
      <c r="I835" s="113"/>
    </row>
    <row r="836" customFormat="false" ht="12.75" hidden="false" customHeight="false" outlineLevel="0" collapsed="false">
      <c r="H836" s="113"/>
      <c r="I836" s="113"/>
    </row>
    <row r="837" customFormat="false" ht="12.75" hidden="false" customHeight="false" outlineLevel="0" collapsed="false">
      <c r="H837" s="113"/>
      <c r="I837" s="113"/>
    </row>
    <row r="838" customFormat="false" ht="12.75" hidden="false" customHeight="false" outlineLevel="0" collapsed="false">
      <c r="H838" s="113"/>
      <c r="I838" s="113"/>
    </row>
    <row r="839" customFormat="false" ht="12.75" hidden="false" customHeight="false" outlineLevel="0" collapsed="false">
      <c r="H839" s="113"/>
      <c r="I839" s="113"/>
    </row>
    <row r="840" customFormat="false" ht="12.75" hidden="false" customHeight="false" outlineLevel="0" collapsed="false">
      <c r="H840" s="113"/>
      <c r="I840" s="113"/>
    </row>
    <row r="841" customFormat="false" ht="12.75" hidden="false" customHeight="false" outlineLevel="0" collapsed="false">
      <c r="H841" s="113"/>
      <c r="I841" s="113"/>
    </row>
    <row r="842" customFormat="false" ht="12.75" hidden="false" customHeight="false" outlineLevel="0" collapsed="false">
      <c r="H842" s="113"/>
      <c r="I842" s="113"/>
    </row>
    <row r="843" customFormat="false" ht="12.75" hidden="false" customHeight="false" outlineLevel="0" collapsed="false">
      <c r="H843" s="113"/>
      <c r="I843" s="113"/>
    </row>
    <row r="844" customFormat="false" ht="12.75" hidden="false" customHeight="false" outlineLevel="0" collapsed="false">
      <c r="H844" s="113"/>
      <c r="I844" s="113"/>
    </row>
    <row r="845" customFormat="false" ht="12.75" hidden="false" customHeight="false" outlineLevel="0" collapsed="false">
      <c r="H845" s="113"/>
      <c r="I845" s="113"/>
    </row>
    <row r="846" customFormat="false" ht="12.75" hidden="false" customHeight="false" outlineLevel="0" collapsed="false">
      <c r="H846" s="113"/>
      <c r="I846" s="113"/>
    </row>
    <row r="847" customFormat="false" ht="12.75" hidden="false" customHeight="false" outlineLevel="0" collapsed="false">
      <c r="H847" s="113"/>
      <c r="I847" s="113"/>
    </row>
    <row r="848" customFormat="false" ht="12.75" hidden="false" customHeight="false" outlineLevel="0" collapsed="false">
      <c r="H848" s="113"/>
      <c r="I848" s="113"/>
    </row>
    <row r="849" customFormat="false" ht="12.75" hidden="false" customHeight="false" outlineLevel="0" collapsed="false">
      <c r="H849" s="113"/>
      <c r="I849" s="113"/>
    </row>
    <row r="850" customFormat="false" ht="12.75" hidden="false" customHeight="false" outlineLevel="0" collapsed="false">
      <c r="H850" s="113"/>
      <c r="I850" s="113"/>
    </row>
    <row r="851" customFormat="false" ht="12.75" hidden="false" customHeight="false" outlineLevel="0" collapsed="false">
      <c r="H851" s="113"/>
      <c r="I851" s="113"/>
    </row>
    <row r="852" customFormat="false" ht="12.75" hidden="false" customHeight="false" outlineLevel="0" collapsed="false">
      <c r="H852" s="113"/>
      <c r="I852" s="113"/>
    </row>
    <row r="853" customFormat="false" ht="12.75" hidden="false" customHeight="false" outlineLevel="0" collapsed="false">
      <c r="H853" s="113"/>
      <c r="I853" s="113"/>
    </row>
    <row r="854" customFormat="false" ht="12.75" hidden="false" customHeight="false" outlineLevel="0" collapsed="false">
      <c r="H854" s="113"/>
      <c r="I854" s="113"/>
    </row>
    <row r="855" customFormat="false" ht="12.75" hidden="false" customHeight="false" outlineLevel="0" collapsed="false">
      <c r="H855" s="113"/>
      <c r="I855" s="113"/>
    </row>
    <row r="856" customFormat="false" ht="12.75" hidden="false" customHeight="false" outlineLevel="0" collapsed="false">
      <c r="H856" s="113"/>
      <c r="I856" s="113"/>
    </row>
    <row r="857" customFormat="false" ht="12.75" hidden="false" customHeight="false" outlineLevel="0" collapsed="false">
      <c r="H857" s="113"/>
      <c r="I857" s="113"/>
    </row>
    <row r="858" customFormat="false" ht="12.75" hidden="false" customHeight="false" outlineLevel="0" collapsed="false">
      <c r="H858" s="113"/>
      <c r="I858" s="113"/>
    </row>
    <row r="859" customFormat="false" ht="12.75" hidden="false" customHeight="false" outlineLevel="0" collapsed="false">
      <c r="H859" s="113"/>
      <c r="I859" s="113"/>
    </row>
    <row r="860" customFormat="false" ht="12.75" hidden="false" customHeight="false" outlineLevel="0" collapsed="false">
      <c r="H860" s="113"/>
      <c r="I860" s="113"/>
    </row>
    <row r="861" customFormat="false" ht="12.75" hidden="false" customHeight="false" outlineLevel="0" collapsed="false">
      <c r="H861" s="113"/>
      <c r="I861" s="113"/>
    </row>
    <row r="862" customFormat="false" ht="12.75" hidden="false" customHeight="false" outlineLevel="0" collapsed="false">
      <c r="H862" s="113"/>
      <c r="I862" s="113"/>
    </row>
    <row r="863" customFormat="false" ht="12.75" hidden="false" customHeight="false" outlineLevel="0" collapsed="false">
      <c r="H863" s="113"/>
      <c r="I863" s="113"/>
    </row>
    <row r="864" customFormat="false" ht="12.75" hidden="false" customHeight="false" outlineLevel="0" collapsed="false">
      <c r="H864" s="113"/>
      <c r="I864" s="113"/>
    </row>
    <row r="865" customFormat="false" ht="12.75" hidden="false" customHeight="false" outlineLevel="0" collapsed="false">
      <c r="H865" s="113"/>
      <c r="I865" s="113"/>
    </row>
    <row r="866" customFormat="false" ht="12.75" hidden="false" customHeight="false" outlineLevel="0" collapsed="false">
      <c r="H866" s="113"/>
      <c r="I866" s="113"/>
    </row>
    <row r="867" customFormat="false" ht="12.75" hidden="false" customHeight="false" outlineLevel="0" collapsed="false">
      <c r="H867" s="113"/>
      <c r="I867" s="113"/>
    </row>
    <row r="868" customFormat="false" ht="12.75" hidden="false" customHeight="false" outlineLevel="0" collapsed="false">
      <c r="H868" s="113"/>
      <c r="I868" s="113"/>
    </row>
    <row r="869" customFormat="false" ht="12.75" hidden="false" customHeight="false" outlineLevel="0" collapsed="false">
      <c r="H869" s="113"/>
      <c r="I869" s="113"/>
    </row>
    <row r="870" customFormat="false" ht="12.75" hidden="false" customHeight="false" outlineLevel="0" collapsed="false">
      <c r="H870" s="113"/>
      <c r="I870" s="113"/>
    </row>
    <row r="871" customFormat="false" ht="12.75" hidden="false" customHeight="false" outlineLevel="0" collapsed="false">
      <c r="H871" s="113"/>
      <c r="I871" s="113"/>
    </row>
    <row r="872" customFormat="false" ht="12.75" hidden="false" customHeight="false" outlineLevel="0" collapsed="false">
      <c r="H872" s="113"/>
      <c r="I872" s="113"/>
    </row>
    <row r="873" customFormat="false" ht="12.75" hidden="false" customHeight="false" outlineLevel="0" collapsed="false">
      <c r="H873" s="113"/>
      <c r="I873" s="113"/>
    </row>
    <row r="874" customFormat="false" ht="12.75" hidden="false" customHeight="false" outlineLevel="0" collapsed="false">
      <c r="H874" s="113"/>
      <c r="I874" s="113"/>
    </row>
    <row r="875" customFormat="false" ht="12.75" hidden="false" customHeight="false" outlineLevel="0" collapsed="false">
      <c r="H875" s="113"/>
      <c r="I875" s="113"/>
    </row>
    <row r="876" customFormat="false" ht="12.75" hidden="false" customHeight="false" outlineLevel="0" collapsed="false">
      <c r="H876" s="113"/>
      <c r="I876" s="113"/>
    </row>
    <row r="877" customFormat="false" ht="12.75" hidden="false" customHeight="false" outlineLevel="0" collapsed="false">
      <c r="H877" s="113"/>
      <c r="I877" s="113"/>
    </row>
    <row r="878" customFormat="false" ht="12.75" hidden="false" customHeight="false" outlineLevel="0" collapsed="false">
      <c r="H878" s="113"/>
      <c r="I878" s="113"/>
    </row>
    <row r="879" customFormat="false" ht="12.75" hidden="false" customHeight="false" outlineLevel="0" collapsed="false">
      <c r="H879" s="113"/>
      <c r="I879" s="113"/>
    </row>
    <row r="880" customFormat="false" ht="12.75" hidden="false" customHeight="false" outlineLevel="0" collapsed="false">
      <c r="H880" s="113"/>
      <c r="I880" s="113"/>
    </row>
    <row r="881" customFormat="false" ht="12.75" hidden="false" customHeight="false" outlineLevel="0" collapsed="false">
      <c r="H881" s="113"/>
      <c r="I881" s="113"/>
    </row>
    <row r="882" customFormat="false" ht="12.75" hidden="false" customHeight="false" outlineLevel="0" collapsed="false">
      <c r="H882" s="113"/>
      <c r="I882" s="113"/>
    </row>
    <row r="883" customFormat="false" ht="12.75" hidden="false" customHeight="false" outlineLevel="0" collapsed="false">
      <c r="H883" s="113"/>
      <c r="I883" s="113"/>
    </row>
    <row r="884" customFormat="false" ht="12.75" hidden="false" customHeight="false" outlineLevel="0" collapsed="false">
      <c r="H884" s="113"/>
      <c r="I884" s="113"/>
    </row>
    <row r="885" customFormat="false" ht="12.75" hidden="false" customHeight="false" outlineLevel="0" collapsed="false">
      <c r="H885" s="113"/>
      <c r="I885" s="113"/>
    </row>
    <row r="886" customFormat="false" ht="12.75" hidden="false" customHeight="false" outlineLevel="0" collapsed="false">
      <c r="H886" s="113"/>
      <c r="I886" s="113"/>
    </row>
    <row r="887" customFormat="false" ht="12.75" hidden="false" customHeight="false" outlineLevel="0" collapsed="false">
      <c r="H887" s="113"/>
      <c r="I887" s="113"/>
    </row>
    <row r="888" customFormat="false" ht="12.75" hidden="false" customHeight="false" outlineLevel="0" collapsed="false">
      <c r="H888" s="113"/>
      <c r="I888" s="113"/>
    </row>
    <row r="889" customFormat="false" ht="12.75" hidden="false" customHeight="false" outlineLevel="0" collapsed="false">
      <c r="H889" s="113"/>
      <c r="I889" s="113"/>
    </row>
  </sheetData>
  <mergeCells count="9">
    <mergeCell ref="A50:B50"/>
    <mergeCell ref="A51:AR51"/>
    <mergeCell ref="AT51:BI51"/>
    <mergeCell ref="K52:Z52"/>
    <mergeCell ref="AD52:AM52"/>
    <mergeCell ref="AV52:AW52"/>
    <mergeCell ref="AY52:BC52"/>
    <mergeCell ref="BD52:BF52"/>
    <mergeCell ref="BG53:BH53"/>
  </mergeCells>
  <dataValidations count="16">
    <dataValidation allowBlank="true" errorStyle="stop" operator="equal" showDropDown="false" showErrorMessage="true" showInputMessage="false" sqref="A55" type="whole">
      <formula1>0</formula1>
      <formula2>0</formula2>
    </dataValidation>
    <dataValidation allowBlank="true" errorStyle="stop" operator="between" showDropDown="false" showErrorMessage="true" showInputMessage="false" sqref="O76:P85" type="list">
      <formula1>$BY$47:$BY$54</formula1>
      <formula2>0</formula2>
    </dataValidation>
    <dataValidation allowBlank="true" errorStyle="stop" operator="between" showDropDown="false" showErrorMessage="true" showInputMessage="false" sqref="AO56:AO75" type="list">
      <formula1>$AO$2:$AO$5</formula1>
      <formula2>0</formula2>
    </dataValidation>
    <dataValidation allowBlank="true" errorStyle="stop" operator="between" showDropDown="false" showErrorMessage="true" showInputMessage="false" sqref="AR56:AR75" type="list">
      <formula1>$AR$2:$AR$3</formula1>
      <formula2>0</formula2>
    </dataValidation>
    <dataValidation allowBlank="true" errorStyle="stop" operator="between" showDropDown="false" showErrorMessage="true" showInputMessage="false" sqref="B56:B75" type="list">
      <formula1>"Buy,Sell"</formula1>
      <formula2>0</formula2>
    </dataValidation>
    <dataValidation allowBlank="true" errorStyle="stop" operator="between" showDropDown="false" showErrorMessage="true" showInputMessage="false" sqref="O56:O75" type="list">
      <formula1>$O$2:$O$9</formula1>
      <formula2>0</formula2>
    </dataValidation>
    <dataValidation allowBlank="true" errorStyle="stop" operator="between" showDropDown="false" showErrorMessage="true" showInputMessage="false" sqref="M56:M75" type="list">
      <formula1>$M$2:$M$22</formula1>
      <formula2>0</formula2>
    </dataValidation>
    <dataValidation allowBlank="true" errorStyle="stop" operator="between" showDropDown="false" showErrorMessage="true" showInputMessage="false" sqref="D56:D75" type="list">
      <formula1>"Call,Put"</formula1>
      <formula2>0</formula2>
    </dataValidation>
    <dataValidation allowBlank="true" errorStyle="stop" operator="between" showDropDown="false" showErrorMessage="true" showInputMessage="false" sqref="F56:F75" type="list">
      <formula1>"Hourly,Daily,Monthly"</formula1>
      <formula2>0</formula2>
    </dataValidation>
    <dataValidation allowBlank="true" errorStyle="stop" operator="between" showDropDown="false" showErrorMessage="true" showInputMessage="false" sqref="R56:R75 T56:T75" type="list">
      <formula1>"Bid/Offer,Mid"</formula1>
      <formula2>0</formula2>
    </dataValidation>
    <dataValidation allowBlank="true" errorStyle="stop" operator="between" showDropDown="false" showErrorMessage="true" showInputMessage="false" sqref="V56:V75" type="list">
      <formula1>"None,Book,Model"</formula1>
      <formula2>0</formula2>
    </dataValidation>
    <dataValidation allowBlank="true" errorStyle="stop" operator="between" showDropDown="false" showErrorMessage="true" showInputMessage="false" sqref="AD56:AD75" type="list">
      <formula1>$AD$2:$AD$11</formula1>
      <formula2>0</formula2>
    </dataValidation>
    <dataValidation allowBlank="true" errorStyle="stop" operator="between" showDropDown="false" showErrorMessage="true" showInputMessage="false" sqref="AF56:AF75" type="list">
      <formula1>$AF$2:$AF$3</formula1>
      <formula2>0</formula2>
    </dataValidation>
    <dataValidation allowBlank="true" errorStyle="stop" operator="between" showDropDown="false" showErrorMessage="true" showInputMessage="false" sqref="AH56:AH75" type="list">
      <formula1>$AH$2:$AH$3</formula1>
      <formula2>0</formula2>
    </dataValidation>
    <dataValidation allowBlank="true" errorStyle="stop" operator="between" showDropDown="false" showErrorMessage="true" showInputMessage="false" sqref="Q56:Q75" type="custom">
      <formula1>OR(Q56="Custom",ISNUMBER(Q56)=TRUE())</formula1>
      <formula2>0</formula2>
    </dataValidation>
    <dataValidation allowBlank="true" errorStyle="stop" operator="between" showDropDown="false" showErrorMessage="true" showInputMessage="false" sqref="K56:K556" type="list">
      <formula1>$K$2:$K$34</formula1>
      <formula2>0</formula2>
    </dataValidation>
  </dataValidations>
  <printOptions headings="false" gridLines="false" gridLinesSet="true" horizontalCentered="true" verticalCentered="false"/>
  <pageMargins left="0.5" right="0.5" top="0.5" bottom="0.5" header="0.511811023622047" footer="0.3"/>
  <pageSetup paperSize="5" scale="100" fitToWidth="1" fitToHeight="1" pageOrder="downThenOver" orientation="landscape" blackAndWhite="false" draft="false" cellComments="none" horizontalDpi="300" verticalDpi="300" copies="1"/>
  <headerFooter differentFirst="false" differentOddEven="false">
    <oddHeader/>
    <oddFooter>&amp;RPage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Button 1">
              <controlPr defaultSize="0" print="false" autoFill="0" autoPict="0" macro="Main.AllSpreads">
                <anchor moveWithCells="true" sizeWithCells="false">
                  <from>
                    <xdr:col>0</xdr:col>
                    <xdr:colOff>10080</xdr:colOff>
                    <xdr:row>40</xdr:row>
                    <xdr:rowOff>0</xdr:rowOff>
                  </from>
                  <to>
                    <xdr:col>1</xdr:col>
                    <xdr:colOff>443160</xdr:colOff>
                    <xdr:row>41</xdr:row>
                    <xdr:rowOff>0</xdr:rowOff>
                  </to>
                </anchor>
              </controlPr>
            </control>
          </mc:Choice>
        </mc:AlternateContent>
        <mc:AlternateContent xmlns:mc="http://schemas.openxmlformats.org/markup-compatibility/2006">
          <mc:Choice Requires="x14">
            <control shapeId="1002" r:id="rId5" name="Button 2">
              <controlPr defaultSize="0" print="false" autoFill="0" autoPict="0" macro="Main.SomeSpreads">
                <anchor moveWithCells="true" sizeWithCells="false">
                  <from>
                    <xdr:col>3</xdr:col>
                    <xdr:colOff>0</xdr:colOff>
                    <xdr:row>40</xdr:row>
                    <xdr:rowOff>0</xdr:rowOff>
                  </from>
                  <to>
                    <xdr:col>5</xdr:col>
                    <xdr:colOff>392760</xdr:colOff>
                    <xdr:row>41</xdr:row>
                    <xdr:rowOff>0</xdr:rowOff>
                  </to>
                </anchor>
              </controlPr>
            </control>
          </mc:Choice>
        </mc:AlternateContent>
        <mc:AlternateContent xmlns:mc="http://schemas.openxmlformats.org/markup-compatibility/2006">
          <mc:Choice Requires="x14">
            <control shapeId="1003" r:id="rId6" name="Button 3">
              <controlPr defaultSize="0" print="false" autoFill="0" autoPict="0" macro="OtherStuff.PrintSpreadInputs">
                <anchor moveWithCells="true" sizeWithCells="false">
                  <from>
                    <xdr:col>5</xdr:col>
                    <xdr:colOff>593280</xdr:colOff>
                    <xdr:row>40</xdr:row>
                    <xdr:rowOff>0</xdr:rowOff>
                  </from>
                  <to>
                    <xdr:col>8</xdr:col>
                    <xdr:colOff>392760</xdr:colOff>
                    <xdr:row>41</xdr:row>
                    <xdr:rowOff>0</xdr:rowOff>
                  </to>
                </anchor>
              </controlPr>
            </control>
          </mc:Choice>
        </mc:AlternateContent>
        <mc:AlternateContent xmlns:mc="http://schemas.openxmlformats.org/markup-compatibility/2006">
          <mc:Choice Requires="x14">
            <control shapeId="1004" r:id="rId7" name="Button 17">
              <controlPr defaultSize="0" print="false" autoFill="0" autoPict="0" macro="OtherStuff.PrintSpreadResults">
                <anchor moveWithCells="true" sizeWithCells="false">
                  <from>
                    <xdr:col>8</xdr:col>
                    <xdr:colOff>401760</xdr:colOff>
                    <xdr:row>40</xdr:row>
                    <xdr:rowOff>0</xdr:rowOff>
                  </from>
                  <to>
                    <xdr:col>10</xdr:col>
                    <xdr:colOff>373320</xdr:colOff>
                    <xdr:row>41</xdr:row>
                    <xdr:rowOff>0</xdr:rowOff>
                  </to>
                </anchor>
              </controlPr>
            </control>
          </mc:Choice>
        </mc:AlternateContent>
        <mc:AlternateContent xmlns:mc="http://schemas.openxmlformats.org/markup-compatibility/2006">
          <mc:Choice Requires="x14">
            <control shapeId="1005" r:id="rId8" name="Button 34">
              <controlPr defaultSize="0" print="false" autoFill="0" autoPict="0" macro="OtherStuff.AddOneDeal">
                <anchor moveWithCells="true" sizeWithCells="false">
                  <from>
                    <xdr:col>0</xdr:col>
                    <xdr:colOff>0</xdr:colOff>
                    <xdr:row>34</xdr:row>
                    <xdr:rowOff>9360</xdr:rowOff>
                  </from>
                  <to>
                    <xdr:col>3</xdr:col>
                    <xdr:colOff>563760</xdr:colOff>
                    <xdr:row>35</xdr:row>
                    <xdr:rowOff>-28440</xdr:rowOff>
                  </to>
                </anchor>
              </controlPr>
            </control>
          </mc:Choice>
        </mc:AlternateContent>
        <mc:AlternateContent xmlns:mc="http://schemas.openxmlformats.org/markup-compatibility/2006">
          <mc:Choice Requires="x14">
            <control shapeId="1006" r:id="rId9" name="Button 35">
              <controlPr defaultSize="0" print="false" autoFill="0" autoPict="0" macro="OtherStuff.Adder_Raw_Curve">
                <anchor moveWithCells="true" sizeWithCells="false">
                  <from>
                    <xdr:col>3</xdr:col>
                    <xdr:colOff>573120</xdr:colOff>
                    <xdr:row>34</xdr:row>
                    <xdr:rowOff>9360</xdr:rowOff>
                  </from>
                  <to>
                    <xdr:col>8</xdr:col>
                    <xdr:colOff>432720</xdr:colOff>
                    <xdr:row>35</xdr:row>
                    <xdr:rowOff>-28440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1996-12-03T21:10:41Z</dcterms:created>
  <dc:creator>Stephen Swain</dc:creator>
  <dc:description>Updated to reflect new curves as of June 30, 2000. Password: swain</dc:description>
  <cp:keywords>Iteration Structuring Model</cp:keywords>
  <dc:language>en-US</dc:language>
  <cp:lastModifiedBy>s_mcrouch</cp:lastModifiedBy>
  <cp:lastPrinted>2000-10-26T15:32:37Z</cp:lastPrinted>
  <cp:revision>0</cp:revision>
  <dc:subject>Pricing Iteration via the Structuring Model</dc:subject>
  <dc:title>Chunka Iteration Model</dc:title>
</cp:coreProperties>
</file>