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arison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<sst xmlns="http://schemas.openxmlformats.org/spreadsheetml/2006/main" count="115" uniqueCount="49">
  <si>
    <t xml:space="preserve">RAC</t>
  </si>
  <si>
    <t xml:space="preserve">2002 Operating &amp; Strategic Plan</t>
  </si>
  <si>
    <t xml:space="preserve">Executive Review Summary</t>
  </si>
  <si>
    <t xml:space="preserve">(Thousands of Dollars)</t>
  </si>
  <si>
    <t xml:space="preserve">CREDIT RISK</t>
  </si>
  <si>
    <t xml:space="preserve">ASSURANCE SERVICES</t>
  </si>
  <si>
    <t xml:space="preserve">PORTFOLIO</t>
  </si>
  <si>
    <t xml:space="preserve">UNDERWRITING</t>
  </si>
  <si>
    <t xml:space="preserve">MARKET RISK</t>
  </si>
  <si>
    <t xml:space="preserve">TOTAL RAC</t>
  </si>
  <si>
    <t xml:space="preserve">Original</t>
  </si>
  <si>
    <t xml:space="preserve"> </t>
  </si>
  <si>
    <t xml:space="preserve">Proposed</t>
  </si>
  <si>
    <t xml:space="preserve">Plan</t>
  </si>
  <si>
    <t xml:space="preserve">Cost Categories</t>
  </si>
  <si>
    <t xml:space="preserve">Estimate</t>
  </si>
  <si>
    <t xml:space="preserve">G/L Accounts</t>
  </si>
  <si>
    <t xml:space="preserve">Salaries &amp; Wages</t>
  </si>
  <si>
    <t xml:space="preserve">Employee Expense</t>
  </si>
  <si>
    <t xml:space="preserve">52001500 - 52004500</t>
  </si>
  <si>
    <t xml:space="preserve">Outside Services </t>
  </si>
  <si>
    <t xml:space="preserve">52507000 - 52508000</t>
  </si>
  <si>
    <t xml:space="preserve">General Business Expense</t>
  </si>
  <si>
    <t xml:space="preserve">     Supplies &amp; Expense</t>
  </si>
  <si>
    <t xml:space="preserve">     Rents</t>
  </si>
  <si>
    <t xml:space="preserve">53800000, 53801000</t>
  </si>
  <si>
    <t xml:space="preserve">     Other Computer Costs</t>
  </si>
  <si>
    <t xml:space="preserve">     Advertising &amp; Promotion</t>
  </si>
  <si>
    <t xml:space="preserve">     Other Business Expense</t>
  </si>
  <si>
    <t xml:space="preserve">52503500, 52504000, 52504100, 52504200, 52504300, 52505000, 52505500, 52506000, 52506500, 52508100, 52508500, 53900000</t>
  </si>
  <si>
    <t xml:space="preserve">Subtotal</t>
  </si>
  <si>
    <t xml:space="preserve">Payroll Taxes</t>
  </si>
  <si>
    <t xml:space="preserve">Benefits</t>
  </si>
  <si>
    <t xml:space="preserve">EIS Charges</t>
  </si>
  <si>
    <t xml:space="preserve">EPSC Charges</t>
  </si>
  <si>
    <t xml:space="preserve">Analyst &amp; Associate Allocations</t>
  </si>
  <si>
    <t xml:space="preserve">Total Gross Expense</t>
  </si>
  <si>
    <t xml:space="preserve">Less: distributions to business units</t>
  </si>
  <si>
    <t xml:space="preserve">Net Expense</t>
  </si>
  <si>
    <t xml:space="preserve">Capital Expenditures</t>
  </si>
  <si>
    <t xml:space="preserve">Other Income</t>
  </si>
  <si>
    <t xml:space="preserve">Headcount</t>
  </si>
  <si>
    <t xml:space="preserve">Plus:  Analysts &amp; Associates</t>
  </si>
  <si>
    <t xml:space="preserve">Total Headcount</t>
  </si>
  <si>
    <t xml:space="preserve">Notes:</t>
  </si>
  <si>
    <t xml:space="preserve">Salaries &amp; Wages calculated at average salary per position obtained from HR.</t>
  </si>
  <si>
    <t xml:space="preserve">Payroll taxes and benefits are calculated automatically based on monthly salaries.</t>
  </si>
  <si>
    <t xml:space="preserve">Analyst and Associates budgeted at 2002 allocation rates of $7,800 per Analyst and $12,000 per Associate.</t>
  </si>
  <si>
    <t xml:space="preserve">ORIGINAL BUDGET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</si>
</sst>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\(#,##0\)"/>
    <numFmt numFmtId="166" formatCode="0000"/>
    <numFmt numFmtId="167" formatCode="[$-409]General"/>
    <numFmt numFmtId="168" formatCode="0_);\(0\)"/>
  </numFmts>
  <fonts count="2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sz val="12"/>
      <color rgb="FFFF0000"/>
      <name val="Arial"/>
      <family val="2"/>
    </font>
    <font>
      <b val="true"/>
      <i val="true"/>
      <sz val="12"/>
      <name val="Arial"/>
      <family val="2"/>
    </font>
    <font>
      <sz val="12"/>
      <color rgb="FF969696"/>
      <name val="Arial"/>
      <family val="2"/>
    </font>
    <font>
      <i val="true"/>
      <sz val="12"/>
      <name val="Arial"/>
      <family val="2"/>
    </font>
    <font>
      <b val="true"/>
      <i val="true"/>
      <sz val="12"/>
      <color rgb="FFFF0000"/>
      <name val="Arial"/>
      <family val="2"/>
    </font>
    <font>
      <sz val="12"/>
      <color rgb="FF000080"/>
      <name val="Arial"/>
      <family val="2"/>
    </font>
    <font>
      <b val="true"/>
      <sz val="12"/>
      <color rgb="FF000080"/>
      <name val="Arial"/>
      <family val="2"/>
    </font>
    <font>
      <i val="true"/>
      <sz val="12"/>
      <color rgb="FF000080"/>
      <name val="Arial"/>
      <family val="2"/>
    </font>
    <font>
      <sz val="10"/>
      <color rgb="FF000080"/>
      <name val="Arial"/>
      <family val="2"/>
    </font>
    <font>
      <sz val="8"/>
      <name val="Arial"/>
      <family val="2"/>
    </font>
    <font>
      <b val="true"/>
      <i val="true"/>
      <sz val="12"/>
      <color rgb="FF000080"/>
      <name val="Arial"/>
      <family val="2"/>
    </font>
    <font>
      <i val="true"/>
      <sz val="10"/>
      <color rgb="FF00008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3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3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3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100053 - cc plan 2002 v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100052/100052%20-%20cc%20plan%202002%20analysis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100053/100053%20-%20cc%20plan%202002%20v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100872/100872%20-%20cc%20plan%202002%20analysis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103454/103454%20-%20cc%20plan%202002%20v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100054%20&amp;%20100055/100055%20-%20cc%20plan%202002%20analysis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100068/100068%20-%20cc%20plan%202002%20v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alary"/>
      <sheetName val="Detail Expense"/>
      <sheetName val="Detail Capital"/>
      <sheetName val="Allocations"/>
      <sheetName val="Exec Summ"/>
      <sheetName val="SAP Interface"/>
      <sheetName val="Module1"/>
      <sheetName val="Module3"/>
      <sheetName val="Module2"/>
      <sheetName val="Module4"/>
      <sheetName val="Module5"/>
    </sheetNames>
    <sheetDataSet>
      <sheetData sheetId="0"/>
      <sheetData sheetId="1"/>
      <sheetData sheetId="2">
        <row r="11">
          <cell r="C11">
            <v>36</v>
          </cell>
          <cell r="D11">
            <v>49</v>
          </cell>
        </row>
        <row r="11">
          <cell r="Q11">
            <v>56</v>
          </cell>
        </row>
        <row r="15">
          <cell r="C15">
            <v>0</v>
          </cell>
          <cell r="D15">
            <v>1</v>
          </cell>
        </row>
        <row r="15">
          <cell r="Q15">
            <v>0</v>
          </cell>
        </row>
        <row r="23">
          <cell r="C23">
            <v>3300188</v>
          </cell>
          <cell r="D23">
            <v>3470451</v>
          </cell>
        </row>
        <row r="23">
          <cell r="Q23">
            <v>4876749.33333333</v>
          </cell>
        </row>
        <row r="27">
          <cell r="C27">
            <v>290491</v>
          </cell>
          <cell r="D27">
            <v>487514</v>
          </cell>
        </row>
        <row r="27">
          <cell r="Q27">
            <v>220042</v>
          </cell>
        </row>
        <row r="31">
          <cell r="C31">
            <v>540471</v>
          </cell>
          <cell r="D31">
            <v>320973</v>
          </cell>
        </row>
        <row r="31">
          <cell r="Q31">
            <v>706582</v>
          </cell>
        </row>
        <row r="64">
          <cell r="C64">
            <v>558000</v>
          </cell>
          <cell r="D64">
            <v>299380</v>
          </cell>
        </row>
        <row r="64">
          <cell r="Q64">
            <v>350000</v>
          </cell>
        </row>
        <row r="105">
          <cell r="C105">
            <v>214992</v>
          </cell>
          <cell r="D105">
            <v>247786</v>
          </cell>
        </row>
        <row r="105">
          <cell r="Q105">
            <v>500000</v>
          </cell>
        </row>
        <row r="112">
          <cell r="C112">
            <v>0</v>
          </cell>
          <cell r="D112">
            <v>0</v>
          </cell>
        </row>
        <row r="112">
          <cell r="Q112">
            <v>0</v>
          </cell>
        </row>
        <row r="136">
          <cell r="C136">
            <v>120000</v>
          </cell>
          <cell r="D136">
            <v>18730</v>
          </cell>
        </row>
        <row r="136">
          <cell r="Q136">
            <v>21000</v>
          </cell>
        </row>
        <row r="164">
          <cell r="C164">
            <v>24996</v>
          </cell>
          <cell r="D164">
            <v>40667</v>
          </cell>
        </row>
        <row r="164">
          <cell r="Q164">
            <v>46000</v>
          </cell>
        </row>
        <row r="168">
          <cell r="C168">
            <v>0</v>
          </cell>
          <cell r="D168">
            <v>2707</v>
          </cell>
        </row>
        <row r="168">
          <cell r="Q168">
            <v>3000</v>
          </cell>
        </row>
        <row r="172">
          <cell r="C172">
            <v>8004</v>
          </cell>
          <cell r="D172">
            <v>0</v>
          </cell>
        </row>
        <row r="172">
          <cell r="Q172">
            <v>0</v>
          </cell>
        </row>
        <row r="178">
          <cell r="C178">
            <v>514000</v>
          </cell>
          <cell r="D178">
            <v>76182</v>
          </cell>
        </row>
        <row r="178">
          <cell r="Q178">
            <v>88000</v>
          </cell>
        </row>
        <row r="182">
          <cell r="C182">
            <v>354996</v>
          </cell>
          <cell r="D182">
            <v>300807</v>
          </cell>
        </row>
        <row r="182">
          <cell r="Q182">
            <v>300000</v>
          </cell>
        </row>
        <row r="186">
          <cell r="C186">
            <v>120000</v>
          </cell>
          <cell r="D186">
            <v>151841</v>
          </cell>
        </row>
        <row r="186">
          <cell r="Q186">
            <v>336000</v>
          </cell>
        </row>
        <row r="190">
          <cell r="C190">
            <v>0</v>
          </cell>
          <cell r="D190">
            <v>7800</v>
          </cell>
        </row>
        <row r="190">
          <cell r="Q190">
            <v>0</v>
          </cell>
        </row>
        <row r="200">
          <cell r="C200">
            <v>0</v>
          </cell>
          <cell r="D200">
            <v>0</v>
          </cell>
        </row>
        <row r="200">
          <cell r="Q200">
            <v>0</v>
          </cell>
        </row>
      </sheetData>
      <sheetData sheetId="3">
        <row r="64">
          <cell r="C64">
            <v>0</v>
          </cell>
          <cell r="D64">
            <v>0</v>
          </cell>
        </row>
        <row r="64">
          <cell r="Q64">
            <v>0</v>
          </cell>
        </row>
      </sheetData>
      <sheetData sheetId="4">
        <row r="37">
          <cell r="D37">
            <v>5893138</v>
          </cell>
          <cell r="E37">
            <v>5362734</v>
          </cell>
        </row>
        <row r="37">
          <cell r="G37">
            <v>7377373.33333333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alary"/>
      <sheetName val="Detail Expense"/>
      <sheetName val="Detail Capital"/>
      <sheetName val="Allocations"/>
      <sheetName val="Exec Summ"/>
      <sheetName val="SAP Interface"/>
      <sheetName val="Module1"/>
      <sheetName val="Module3"/>
      <sheetName val="Module2"/>
      <sheetName val="Module4"/>
      <sheetName val="Module5"/>
    </sheetNames>
    <sheetDataSet>
      <sheetData sheetId="0"/>
      <sheetData sheetId="1"/>
      <sheetData sheetId="2">
        <row r="11">
          <cell r="C11">
            <v>21</v>
          </cell>
          <cell r="D11">
            <v>15</v>
          </cell>
        </row>
        <row r="11">
          <cell r="Q11">
            <v>15</v>
          </cell>
        </row>
        <row r="15">
          <cell r="C15">
            <v>0</v>
          </cell>
          <cell r="D15">
            <v>0</v>
          </cell>
        </row>
        <row r="15">
          <cell r="Q15">
            <v>0</v>
          </cell>
        </row>
        <row r="23">
          <cell r="C23">
            <v>1767023</v>
          </cell>
          <cell r="D23">
            <v>1099924</v>
          </cell>
        </row>
        <row r="23">
          <cell r="Q23">
            <v>1184888.5</v>
          </cell>
        </row>
        <row r="27">
          <cell r="C27">
            <v>175018</v>
          </cell>
          <cell r="D27">
            <v>125374</v>
          </cell>
        </row>
        <row r="27">
          <cell r="Q27">
            <v>60926</v>
          </cell>
        </row>
        <row r="31">
          <cell r="C31">
            <v>257143</v>
          </cell>
          <cell r="D31">
            <v>120262</v>
          </cell>
        </row>
        <row r="31">
          <cell r="Q31">
            <v>179826</v>
          </cell>
        </row>
        <row r="64">
          <cell r="C64">
            <v>354852</v>
          </cell>
          <cell r="D64">
            <v>80451</v>
          </cell>
        </row>
        <row r="64">
          <cell r="Q64">
            <v>99000</v>
          </cell>
        </row>
        <row r="105">
          <cell r="C105">
            <v>138996</v>
          </cell>
          <cell r="D105">
            <v>314750</v>
          </cell>
        </row>
        <row r="105">
          <cell r="Q105">
            <v>153000</v>
          </cell>
        </row>
        <row r="112">
          <cell r="C112">
            <v>0</v>
          </cell>
          <cell r="D112">
            <v>0</v>
          </cell>
        </row>
        <row r="112">
          <cell r="Q112">
            <v>0</v>
          </cell>
        </row>
        <row r="136">
          <cell r="C136">
            <v>24996</v>
          </cell>
          <cell r="D136">
            <v>10596</v>
          </cell>
        </row>
        <row r="136">
          <cell r="Q136">
            <v>30000</v>
          </cell>
        </row>
        <row r="164">
          <cell r="C164">
            <v>36000</v>
          </cell>
          <cell r="D164">
            <v>52675</v>
          </cell>
        </row>
        <row r="164">
          <cell r="Q164">
            <v>62000</v>
          </cell>
        </row>
        <row r="168">
          <cell r="C168">
            <v>0</v>
          </cell>
          <cell r="D168">
            <v>0</v>
          </cell>
        </row>
        <row r="168">
          <cell r="Q168">
            <v>0</v>
          </cell>
        </row>
        <row r="172">
          <cell r="C172">
            <v>0</v>
          </cell>
          <cell r="D172">
            <v>0</v>
          </cell>
        </row>
        <row r="172">
          <cell r="Q172">
            <v>0</v>
          </cell>
        </row>
        <row r="178">
          <cell r="C178">
            <v>322296</v>
          </cell>
          <cell r="D178">
            <v>67979</v>
          </cell>
        </row>
        <row r="178">
          <cell r="Q178">
            <v>107000</v>
          </cell>
        </row>
        <row r="182">
          <cell r="C182">
            <v>300000</v>
          </cell>
          <cell r="D182">
            <v>165031</v>
          </cell>
        </row>
        <row r="182">
          <cell r="Q182">
            <v>230000</v>
          </cell>
        </row>
        <row r="186">
          <cell r="C186">
            <v>110004</v>
          </cell>
          <cell r="D186">
            <v>132931</v>
          </cell>
        </row>
        <row r="186">
          <cell r="Q186">
            <v>162000</v>
          </cell>
        </row>
        <row r="190">
          <cell r="C190">
            <v>0</v>
          </cell>
          <cell r="D190">
            <v>0</v>
          </cell>
        </row>
        <row r="190">
          <cell r="Q190">
            <v>0</v>
          </cell>
        </row>
        <row r="200">
          <cell r="C200">
            <v>0</v>
          </cell>
          <cell r="D200">
            <v>0</v>
          </cell>
        </row>
        <row r="200">
          <cell r="Q200">
            <v>0</v>
          </cell>
        </row>
      </sheetData>
      <sheetData sheetId="3">
        <row r="64">
          <cell r="C64">
            <v>0</v>
          </cell>
          <cell r="D64">
            <v>0</v>
          </cell>
        </row>
        <row r="64">
          <cell r="Q64">
            <v>0</v>
          </cell>
        </row>
      </sheetData>
      <sheetData sheetId="4">
        <row r="37">
          <cell r="D37">
            <v>3425332</v>
          </cell>
          <cell r="E37">
            <v>2106702</v>
          </cell>
        </row>
        <row r="37">
          <cell r="G37">
            <v>1414816.325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alary"/>
      <sheetName val="Detail Expense"/>
      <sheetName val="Detail Capital"/>
      <sheetName val="Allocations"/>
      <sheetName val="Exec Summ"/>
      <sheetName val="SAP Interface"/>
      <sheetName val="Module1"/>
      <sheetName val="Module3"/>
      <sheetName val="Module2"/>
      <sheetName val="Module4"/>
      <sheetName val="Module5"/>
    </sheetNames>
    <sheetDataSet>
      <sheetData sheetId="0"/>
      <sheetData sheetId="1"/>
      <sheetData sheetId="2">
        <row r="11">
          <cell r="C11">
            <v>8</v>
          </cell>
          <cell r="D11">
            <v>9</v>
          </cell>
        </row>
        <row r="11">
          <cell r="Q11">
            <v>9</v>
          </cell>
        </row>
        <row r="15">
          <cell r="C15">
            <v>0</v>
          </cell>
          <cell r="D15">
            <v>0</v>
          </cell>
        </row>
        <row r="15">
          <cell r="Q15">
            <v>0</v>
          </cell>
        </row>
        <row r="23">
          <cell r="C23">
            <v>519834</v>
          </cell>
          <cell r="D23">
            <v>506904</v>
          </cell>
        </row>
        <row r="23">
          <cell r="Q23">
            <v>631013</v>
          </cell>
        </row>
        <row r="27">
          <cell r="C27">
            <v>54145</v>
          </cell>
          <cell r="D27">
            <v>49834</v>
          </cell>
        </row>
        <row r="27">
          <cell r="Q27">
            <v>34671</v>
          </cell>
        </row>
        <row r="31">
          <cell r="C31">
            <v>86488</v>
          </cell>
          <cell r="D31">
            <v>55676</v>
          </cell>
        </row>
        <row r="31">
          <cell r="Q31">
            <v>100624</v>
          </cell>
        </row>
        <row r="64">
          <cell r="C64">
            <v>63592</v>
          </cell>
          <cell r="D64">
            <v>14241</v>
          </cell>
        </row>
        <row r="64">
          <cell r="Q64">
            <v>22500</v>
          </cell>
        </row>
        <row r="105">
          <cell r="C105">
            <v>18000</v>
          </cell>
          <cell r="D105">
            <v>1419</v>
          </cell>
        </row>
        <row r="105">
          <cell r="Q105">
            <v>3000</v>
          </cell>
        </row>
        <row r="112">
          <cell r="C112">
            <v>0</v>
          </cell>
          <cell r="D112">
            <v>0</v>
          </cell>
        </row>
        <row r="112">
          <cell r="Q112">
            <v>0</v>
          </cell>
        </row>
        <row r="136">
          <cell r="C136">
            <v>7000</v>
          </cell>
          <cell r="D136">
            <v>0</v>
          </cell>
        </row>
        <row r="136">
          <cell r="Q136">
            <v>0</v>
          </cell>
        </row>
        <row r="164">
          <cell r="C164">
            <v>7000</v>
          </cell>
          <cell r="D164">
            <v>5577</v>
          </cell>
        </row>
        <row r="164">
          <cell r="Q164">
            <v>7000</v>
          </cell>
        </row>
        <row r="168">
          <cell r="C168">
            <v>0</v>
          </cell>
          <cell r="D168">
            <v>0</v>
          </cell>
        </row>
        <row r="168">
          <cell r="Q168">
            <v>0</v>
          </cell>
        </row>
        <row r="172">
          <cell r="C172">
            <v>0</v>
          </cell>
          <cell r="D172">
            <v>0</v>
          </cell>
        </row>
        <row r="172">
          <cell r="Q172">
            <v>0</v>
          </cell>
        </row>
        <row r="178">
          <cell r="C178">
            <v>19000</v>
          </cell>
          <cell r="D178">
            <v>6884</v>
          </cell>
        </row>
        <row r="178">
          <cell r="Q178">
            <v>10000</v>
          </cell>
        </row>
        <row r="182">
          <cell r="C182">
            <v>77000</v>
          </cell>
          <cell r="D182">
            <v>96802</v>
          </cell>
        </row>
        <row r="182">
          <cell r="Q182">
            <v>96000</v>
          </cell>
        </row>
        <row r="186">
          <cell r="C186">
            <v>2000</v>
          </cell>
          <cell r="D186">
            <v>3149</v>
          </cell>
        </row>
        <row r="186">
          <cell r="Q186">
            <v>54000</v>
          </cell>
        </row>
        <row r="190">
          <cell r="C190">
            <v>0</v>
          </cell>
          <cell r="D190">
            <v>0</v>
          </cell>
        </row>
        <row r="190">
          <cell r="Q190">
            <v>0</v>
          </cell>
        </row>
        <row r="200">
          <cell r="C200">
            <v>0</v>
          </cell>
          <cell r="D200">
            <v>0</v>
          </cell>
        </row>
        <row r="200">
          <cell r="Q200">
            <v>0</v>
          </cell>
        </row>
      </sheetData>
      <sheetData sheetId="3">
        <row r="64">
          <cell r="C64">
            <v>0</v>
          </cell>
          <cell r="D64">
            <v>0</v>
          </cell>
        </row>
        <row r="64">
          <cell r="Q64">
            <v>0</v>
          </cell>
        </row>
      </sheetData>
      <sheetData sheetId="4">
        <row r="37">
          <cell r="D37">
            <v>840059</v>
          </cell>
          <cell r="E37">
            <v>734909</v>
          </cell>
        </row>
        <row r="37">
          <cell r="G37">
            <v>333132.8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alary"/>
      <sheetName val="Detail Expense"/>
      <sheetName val="Detail Capital"/>
      <sheetName val="Allocations"/>
      <sheetName val="Exec Summ"/>
      <sheetName val="SAP Interface"/>
      <sheetName val="Module1"/>
      <sheetName val="Module3"/>
      <sheetName val="Module2"/>
      <sheetName val="Module4"/>
      <sheetName val="Module5"/>
    </sheetNames>
    <sheetDataSet>
      <sheetData sheetId="0"/>
      <sheetData sheetId="1"/>
      <sheetData sheetId="2">
        <row r="11">
          <cell r="C11">
            <v>0</v>
          </cell>
          <cell r="D11">
            <v>0</v>
          </cell>
        </row>
        <row r="11">
          <cell r="Q11">
            <v>0</v>
          </cell>
        </row>
        <row r="15">
          <cell r="C15">
            <v>0</v>
          </cell>
          <cell r="D15">
            <v>0</v>
          </cell>
        </row>
        <row r="15">
          <cell r="Q15">
            <v>0</v>
          </cell>
        </row>
        <row r="23">
          <cell r="C23">
            <v>0</v>
          </cell>
          <cell r="D23">
            <v>0</v>
          </cell>
        </row>
        <row r="23">
          <cell r="Q23">
            <v>0</v>
          </cell>
        </row>
        <row r="27">
          <cell r="C27">
            <v>0</v>
          </cell>
          <cell r="D27">
            <v>0</v>
          </cell>
        </row>
        <row r="27">
          <cell r="Q27">
            <v>0</v>
          </cell>
        </row>
        <row r="31">
          <cell r="C31">
            <v>0</v>
          </cell>
          <cell r="D31">
            <v>0</v>
          </cell>
        </row>
        <row r="31">
          <cell r="Q31">
            <v>0</v>
          </cell>
        </row>
        <row r="64">
          <cell r="C64">
            <v>0</v>
          </cell>
          <cell r="D64">
            <v>0</v>
          </cell>
        </row>
        <row r="64">
          <cell r="Q64">
            <v>0</v>
          </cell>
        </row>
        <row r="105">
          <cell r="C105">
            <v>308000</v>
          </cell>
          <cell r="D105">
            <v>282000</v>
          </cell>
        </row>
        <row r="105">
          <cell r="Q105">
            <v>400000</v>
          </cell>
        </row>
        <row r="112">
          <cell r="C112">
            <v>0</v>
          </cell>
          <cell r="D112">
            <v>0</v>
          </cell>
        </row>
        <row r="112">
          <cell r="Q112">
            <v>0</v>
          </cell>
        </row>
        <row r="136">
          <cell r="C136">
            <v>0</v>
          </cell>
          <cell r="D136">
            <v>0</v>
          </cell>
        </row>
        <row r="136">
          <cell r="Q136">
            <v>0</v>
          </cell>
        </row>
        <row r="164">
          <cell r="C164">
            <v>0</v>
          </cell>
          <cell r="D164">
            <v>0</v>
          </cell>
        </row>
        <row r="164">
          <cell r="Q164">
            <v>0</v>
          </cell>
        </row>
        <row r="168">
          <cell r="C168">
            <v>0</v>
          </cell>
          <cell r="D168">
            <v>0</v>
          </cell>
        </row>
        <row r="168">
          <cell r="Q168">
            <v>0</v>
          </cell>
        </row>
        <row r="172">
          <cell r="C172">
            <v>0</v>
          </cell>
          <cell r="D172">
            <v>0</v>
          </cell>
        </row>
        <row r="172">
          <cell r="Q172">
            <v>0</v>
          </cell>
        </row>
        <row r="178">
          <cell r="C178">
            <v>0</v>
          </cell>
          <cell r="D178">
            <v>0</v>
          </cell>
        </row>
        <row r="178">
          <cell r="Q178">
            <v>0</v>
          </cell>
        </row>
        <row r="182">
          <cell r="C182">
            <v>0</v>
          </cell>
          <cell r="D182">
            <v>0</v>
          </cell>
        </row>
        <row r="182">
          <cell r="Q182">
            <v>0</v>
          </cell>
        </row>
        <row r="186">
          <cell r="C186">
            <v>0</v>
          </cell>
          <cell r="D186">
            <v>0</v>
          </cell>
        </row>
        <row r="186">
          <cell r="Q186">
            <v>0</v>
          </cell>
        </row>
        <row r="190">
          <cell r="C190">
            <v>0</v>
          </cell>
          <cell r="D190">
            <v>0</v>
          </cell>
        </row>
        <row r="190">
          <cell r="Q190">
            <v>0</v>
          </cell>
        </row>
        <row r="200">
          <cell r="C200">
            <v>0</v>
          </cell>
          <cell r="D200">
            <v>0</v>
          </cell>
        </row>
        <row r="200">
          <cell r="Q200">
            <v>0</v>
          </cell>
        </row>
      </sheetData>
      <sheetData sheetId="3">
        <row r="64">
          <cell r="C64">
            <v>0</v>
          </cell>
          <cell r="D64">
            <v>0</v>
          </cell>
        </row>
        <row r="64">
          <cell r="Q64">
            <v>0</v>
          </cell>
        </row>
      </sheetData>
      <sheetData sheetId="4">
        <row r="37">
          <cell r="D37">
            <v>0</v>
          </cell>
          <cell r="E37">
            <v>0</v>
          </cell>
        </row>
        <row r="37">
          <cell r="G3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alary"/>
      <sheetName val="Detail Expense"/>
      <sheetName val="Detail Capital"/>
      <sheetName val="Allocations"/>
      <sheetName val="Exec Summ"/>
      <sheetName val="SAP Interface"/>
      <sheetName val="Module1"/>
      <sheetName val="Module3"/>
      <sheetName val="Module2"/>
      <sheetName val="Module4"/>
      <sheetName val="Module5"/>
    </sheetNames>
    <sheetDataSet>
      <sheetData sheetId="0"/>
      <sheetData sheetId="1"/>
      <sheetData sheetId="2">
        <row r="11">
          <cell r="C11">
            <v>34</v>
          </cell>
          <cell r="D11">
            <v>21</v>
          </cell>
        </row>
        <row r="11">
          <cell r="Q11">
            <v>22</v>
          </cell>
        </row>
        <row r="15">
          <cell r="C15">
            <v>0</v>
          </cell>
          <cell r="D15">
            <v>11</v>
          </cell>
        </row>
        <row r="15">
          <cell r="Q15">
            <v>9</v>
          </cell>
        </row>
        <row r="23">
          <cell r="C23">
            <v>3671583</v>
          </cell>
          <cell r="D23">
            <v>2616687</v>
          </cell>
        </row>
        <row r="23">
          <cell r="Q23">
            <v>2474004.83333333</v>
          </cell>
        </row>
        <row r="27">
          <cell r="C27">
            <v>204342</v>
          </cell>
          <cell r="D27">
            <v>256600</v>
          </cell>
        </row>
        <row r="27">
          <cell r="Q27">
            <v>97226</v>
          </cell>
        </row>
        <row r="31">
          <cell r="C31">
            <v>307354</v>
          </cell>
          <cell r="D31">
            <v>180693</v>
          </cell>
        </row>
        <row r="31">
          <cell r="Q31">
            <v>330740</v>
          </cell>
        </row>
        <row r="64">
          <cell r="C64">
            <v>401292</v>
          </cell>
          <cell r="D64">
            <v>161000</v>
          </cell>
        </row>
        <row r="64">
          <cell r="Q64">
            <v>197500</v>
          </cell>
        </row>
        <row r="105">
          <cell r="C105">
            <v>66000</v>
          </cell>
          <cell r="D105">
            <v>51346</v>
          </cell>
        </row>
        <row r="105">
          <cell r="Q105">
            <v>67000</v>
          </cell>
        </row>
        <row r="112">
          <cell r="C112">
            <v>996</v>
          </cell>
          <cell r="D112">
            <v>0</v>
          </cell>
        </row>
        <row r="112">
          <cell r="Q112">
            <v>1000</v>
          </cell>
        </row>
        <row r="136">
          <cell r="C136">
            <v>117996</v>
          </cell>
          <cell r="D136">
            <v>15626</v>
          </cell>
        </row>
        <row r="136">
          <cell r="Q136">
            <v>22000</v>
          </cell>
        </row>
        <row r="164">
          <cell r="C164">
            <v>0</v>
          </cell>
          <cell r="D164">
            <v>16733</v>
          </cell>
        </row>
        <row r="164">
          <cell r="Q164">
            <v>24000</v>
          </cell>
        </row>
        <row r="168">
          <cell r="C168">
            <v>18996</v>
          </cell>
          <cell r="D168">
            <v>6122</v>
          </cell>
        </row>
        <row r="168">
          <cell r="Q168">
            <v>9000</v>
          </cell>
        </row>
        <row r="172">
          <cell r="C172">
            <v>0</v>
          </cell>
          <cell r="D172">
            <v>0</v>
          </cell>
        </row>
        <row r="172">
          <cell r="Q172">
            <v>0</v>
          </cell>
        </row>
        <row r="178">
          <cell r="C178">
            <v>723240</v>
          </cell>
          <cell r="D178">
            <v>55375</v>
          </cell>
        </row>
        <row r="178">
          <cell r="Q178">
            <v>88000</v>
          </cell>
        </row>
        <row r="182">
          <cell r="C182">
            <v>337992</v>
          </cell>
          <cell r="D182">
            <v>280737</v>
          </cell>
        </row>
        <row r="182">
          <cell r="Q182">
            <v>340000</v>
          </cell>
        </row>
        <row r="186">
          <cell r="C186">
            <v>153000</v>
          </cell>
          <cell r="D186">
            <v>159429</v>
          </cell>
        </row>
        <row r="186">
          <cell r="Q186">
            <v>204000</v>
          </cell>
        </row>
        <row r="190">
          <cell r="C190">
            <v>0</v>
          </cell>
          <cell r="D190">
            <v>845600</v>
          </cell>
        </row>
        <row r="190">
          <cell r="Q190">
            <v>1195200</v>
          </cell>
        </row>
        <row r="200">
          <cell r="C200">
            <v>0</v>
          </cell>
          <cell r="D200">
            <v>0</v>
          </cell>
        </row>
        <row r="200">
          <cell r="Q200">
            <v>0</v>
          </cell>
        </row>
      </sheetData>
      <sheetData sheetId="3">
        <row r="64">
          <cell r="C64">
            <v>0</v>
          </cell>
          <cell r="D64">
            <v>0</v>
          </cell>
        </row>
        <row r="64">
          <cell r="Q64">
            <v>0</v>
          </cell>
        </row>
      </sheetData>
      <sheetData sheetId="4">
        <row r="37">
          <cell r="D37">
            <v>5864803</v>
          </cell>
          <cell r="E37">
            <v>4607467</v>
          </cell>
        </row>
        <row r="37">
          <cell r="G37">
            <v>4993670.83333333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alary"/>
      <sheetName val="Detail Expense"/>
      <sheetName val="Detail Capital"/>
      <sheetName val="Allocations"/>
      <sheetName val="Exec Summ"/>
      <sheetName val="SAP Interface"/>
      <sheetName val="Module1"/>
      <sheetName val="Module3"/>
      <sheetName val="Module2"/>
      <sheetName val="Module4"/>
      <sheetName val="Module5"/>
    </sheetNames>
    <sheetDataSet>
      <sheetData sheetId="0"/>
      <sheetData sheetId="1"/>
      <sheetData sheetId="2">
        <row r="11">
          <cell r="C11">
            <v>35</v>
          </cell>
          <cell r="D11">
            <v>24</v>
          </cell>
        </row>
        <row r="11">
          <cell r="Q11">
            <v>27</v>
          </cell>
        </row>
        <row r="15">
          <cell r="C15">
            <v>0</v>
          </cell>
          <cell r="D15">
            <v>0</v>
          </cell>
        </row>
        <row r="15">
          <cell r="Q15">
            <v>0</v>
          </cell>
        </row>
        <row r="23">
          <cell r="C23">
            <v>3404242</v>
          </cell>
          <cell r="D23">
            <v>2402692</v>
          </cell>
        </row>
        <row r="23">
          <cell r="Q23">
            <v>2713982</v>
          </cell>
        </row>
        <row r="27">
          <cell r="C27">
            <v>343373</v>
          </cell>
          <cell r="D27">
            <v>237480</v>
          </cell>
        </row>
        <row r="27">
          <cell r="Q27">
            <v>115042</v>
          </cell>
        </row>
        <row r="31">
          <cell r="C31">
            <v>478087</v>
          </cell>
          <cell r="D31">
            <v>197854</v>
          </cell>
        </row>
        <row r="31">
          <cell r="Q31">
            <v>375371</v>
          </cell>
        </row>
        <row r="64">
          <cell r="C64">
            <v>950292</v>
          </cell>
          <cell r="D64">
            <v>484934</v>
          </cell>
        </row>
        <row r="64">
          <cell r="Q64">
            <v>460500</v>
          </cell>
        </row>
        <row r="105">
          <cell r="C105">
            <v>750000</v>
          </cell>
          <cell r="D105">
            <v>1329541</v>
          </cell>
        </row>
        <row r="105">
          <cell r="Q105">
            <v>620000</v>
          </cell>
        </row>
        <row r="112">
          <cell r="C112">
            <v>0</v>
          </cell>
          <cell r="D112">
            <v>0</v>
          </cell>
        </row>
        <row r="112">
          <cell r="Q112">
            <v>0</v>
          </cell>
        </row>
        <row r="136">
          <cell r="C136">
            <v>111000</v>
          </cell>
          <cell r="D136">
            <v>44249</v>
          </cell>
        </row>
        <row r="136">
          <cell r="Q136">
            <v>50000</v>
          </cell>
        </row>
        <row r="164">
          <cell r="C164">
            <v>27000</v>
          </cell>
          <cell r="D164">
            <v>20724</v>
          </cell>
        </row>
        <row r="164">
          <cell r="Q164">
            <v>25000</v>
          </cell>
        </row>
        <row r="168">
          <cell r="C168">
            <v>0</v>
          </cell>
          <cell r="D168">
            <v>26</v>
          </cell>
        </row>
        <row r="168">
          <cell r="Q168">
            <v>1000</v>
          </cell>
        </row>
        <row r="172">
          <cell r="C172">
            <v>9996</v>
          </cell>
          <cell r="D172">
            <v>0</v>
          </cell>
        </row>
        <row r="172">
          <cell r="Q172">
            <v>0</v>
          </cell>
        </row>
        <row r="178">
          <cell r="C178">
            <v>618984</v>
          </cell>
          <cell r="D178">
            <v>94170</v>
          </cell>
        </row>
        <row r="178">
          <cell r="Q178">
            <v>116000</v>
          </cell>
        </row>
        <row r="182">
          <cell r="C182">
            <v>319788</v>
          </cell>
          <cell r="D182">
            <v>207328</v>
          </cell>
        </row>
        <row r="182">
          <cell r="Q182">
            <v>265000</v>
          </cell>
        </row>
        <row r="186">
          <cell r="C186">
            <v>105000</v>
          </cell>
          <cell r="D186">
            <v>193024</v>
          </cell>
        </row>
        <row r="186">
          <cell r="Q186">
            <v>180000</v>
          </cell>
        </row>
        <row r="190">
          <cell r="C190">
            <v>0</v>
          </cell>
          <cell r="D190">
            <v>0</v>
          </cell>
        </row>
        <row r="190">
          <cell r="Q190">
            <v>0</v>
          </cell>
        </row>
        <row r="200">
          <cell r="C200">
            <v>0</v>
          </cell>
          <cell r="D200">
            <v>0</v>
          </cell>
        </row>
        <row r="200">
          <cell r="Q200">
            <v>0</v>
          </cell>
        </row>
      </sheetData>
      <sheetData sheetId="3">
        <row r="64">
          <cell r="C64">
            <v>0</v>
          </cell>
          <cell r="D64">
            <v>0</v>
          </cell>
        </row>
        <row r="64">
          <cell r="Q64">
            <v>0</v>
          </cell>
        </row>
      </sheetData>
      <sheetData sheetId="4">
        <row r="37">
          <cell r="D37">
            <v>6969766</v>
          </cell>
          <cell r="E37">
            <v>5147023</v>
          </cell>
        </row>
        <row r="37">
          <cell r="G37">
            <v>4845895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13671875" defaultRowHeight="15.75" customHeight="true" zeroHeight="false" outlineLevelRow="0" outlineLevelCol="0"/>
  <cols>
    <col collapsed="false" customWidth="true" hidden="false" outlineLevel="0" max="1" min="1" style="1" width="5.85"/>
    <col collapsed="false" customWidth="true" hidden="false" outlineLevel="0" max="2" min="2" style="1" width="23.85"/>
    <col collapsed="false" customWidth="true" hidden="false" outlineLevel="0" max="3" min="3" style="1" width="2.7"/>
    <col collapsed="false" customWidth="true" hidden="false" outlineLevel="0" max="6" min="4" style="1" width="12.14"/>
    <col collapsed="false" customWidth="true" hidden="false" outlineLevel="0" max="7" min="7" style="2" width="2.7"/>
    <col collapsed="false" customWidth="true" hidden="true" outlineLevel="0" max="13" min="8" style="1" width="12.14"/>
    <col collapsed="false" customWidth="true" hidden="false" outlineLevel="0" max="16" min="14" style="1" width="12.14"/>
    <col collapsed="false" customWidth="true" hidden="false" outlineLevel="0" max="17" min="17" style="2" width="2.7"/>
    <col collapsed="false" customWidth="true" hidden="false" outlineLevel="0" max="20" min="18" style="1" width="12.14"/>
    <col collapsed="false" customWidth="true" hidden="false" outlineLevel="0" max="21" min="21" style="2" width="2.7"/>
    <col collapsed="false" customWidth="true" hidden="false" outlineLevel="0" max="24" min="22" style="1" width="12.14"/>
    <col collapsed="false" customWidth="true" hidden="false" outlineLevel="0" max="25" min="25" style="2" width="2.7"/>
    <col collapsed="false" customWidth="true" hidden="false" outlineLevel="0" max="28" min="26" style="1" width="12.14"/>
    <col collapsed="false" customWidth="true" hidden="false" outlineLevel="0" max="29" min="29" style="2" width="2.7"/>
    <col collapsed="false" customWidth="true" hidden="false" outlineLevel="0" max="31" min="30" style="3" width="12.14"/>
    <col collapsed="false" customWidth="true" hidden="false" outlineLevel="0" max="32" min="32" style="3" width="13.7"/>
    <col collapsed="false" customWidth="true" hidden="false" outlineLevel="0" max="33" min="33" style="1" width="3.56"/>
    <col collapsed="false" customWidth="true" hidden="true" outlineLevel="0" max="34" min="34" style="1" width="71.56"/>
    <col collapsed="false" customWidth="false" hidden="false" outlineLevel="0" max="35" min="35" style="4" width="11.13"/>
    <col collapsed="false" customWidth="false" hidden="false" outlineLevel="0" max="257" min="36" style="1" width="11.13"/>
  </cols>
  <sheetData>
    <row r="1" customFormat="false" ht="18" hidden="false" customHeight="false" outlineLevel="0" collapsed="false">
      <c r="A1" s="5"/>
      <c r="B1" s="6"/>
      <c r="X1" s="7"/>
    </row>
    <row r="2" customFormat="false" ht="18" hidden="false" customHeight="false" outlineLevel="0" collapsed="false">
      <c r="A2" s="8"/>
      <c r="B2" s="9"/>
      <c r="C2" s="9"/>
      <c r="D2" s="9"/>
      <c r="E2" s="9"/>
      <c r="F2" s="9"/>
      <c r="G2" s="10"/>
      <c r="H2" s="9"/>
      <c r="I2" s="9"/>
      <c r="J2" s="9"/>
      <c r="K2" s="9"/>
      <c r="L2" s="9"/>
      <c r="M2" s="9"/>
      <c r="N2" s="9"/>
      <c r="O2" s="9"/>
      <c r="P2" s="9"/>
      <c r="Q2" s="10"/>
      <c r="R2" s="9"/>
      <c r="S2" s="9"/>
      <c r="T2" s="9"/>
      <c r="U2" s="10"/>
      <c r="V2" s="9"/>
      <c r="W2" s="9"/>
      <c r="X2" s="7"/>
      <c r="Y2" s="10"/>
      <c r="Z2" s="9"/>
      <c r="AA2" s="9"/>
      <c r="AB2" s="9"/>
      <c r="AC2" s="10"/>
      <c r="AD2" s="11"/>
      <c r="AE2" s="11"/>
      <c r="AF2" s="11"/>
      <c r="AG2" s="9"/>
    </row>
    <row r="3" customFormat="false" ht="18" hidden="false" customHeight="false" outlineLevel="0" collapsed="false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customFormat="false" ht="18" hidden="false" customHeight="false" outlineLevel="0" collapsed="false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3"/>
      <c r="AI4" s="1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8" hidden="false" customHeight="false" outlineLevel="0" collapsed="false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3"/>
      <c r="AI5" s="1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5.75" hidden="false" customHeight="false" outlineLevel="0" collapsed="false">
      <c r="A6" s="14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3"/>
      <c r="AI6" s="1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5.75" hidden="false" customHeight="false" outlineLevel="0" collapsed="false">
      <c r="A7" s="11"/>
      <c r="B7" s="11"/>
      <c r="C7" s="11"/>
      <c r="D7" s="11"/>
      <c r="E7" s="11"/>
      <c r="F7" s="11"/>
      <c r="G7" s="14"/>
      <c r="H7" s="11"/>
      <c r="I7" s="11"/>
      <c r="J7" s="11"/>
      <c r="K7" s="11"/>
      <c r="L7" s="11"/>
      <c r="M7" s="11"/>
      <c r="N7" s="11"/>
      <c r="O7" s="11"/>
      <c r="P7" s="11"/>
      <c r="Q7" s="14"/>
      <c r="R7" s="11"/>
      <c r="S7" s="11"/>
      <c r="T7" s="11"/>
      <c r="U7" s="14"/>
      <c r="V7" s="11"/>
      <c r="W7" s="11"/>
      <c r="X7" s="11"/>
      <c r="Y7" s="14"/>
      <c r="Z7" s="11"/>
      <c r="AA7" s="11"/>
      <c r="AB7" s="11"/>
      <c r="AC7" s="14"/>
      <c r="AD7" s="11"/>
      <c r="AE7" s="11"/>
      <c r="AF7" s="11"/>
      <c r="AG7" s="11"/>
      <c r="AH7" s="3"/>
      <c r="AI7" s="1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5.75" hidden="false" customHeight="false" outlineLevel="0" collapsed="false">
      <c r="B8" s="15"/>
      <c r="D8" s="16" t="s">
        <v>4</v>
      </c>
      <c r="E8" s="16"/>
      <c r="F8" s="16"/>
      <c r="G8" s="10"/>
      <c r="J8" s="9"/>
      <c r="M8" s="9"/>
      <c r="N8" s="16" t="s">
        <v>5</v>
      </c>
      <c r="O8" s="16"/>
      <c r="P8" s="16"/>
      <c r="Q8" s="10"/>
      <c r="R8" s="16" t="s">
        <v>6</v>
      </c>
      <c r="S8" s="16"/>
      <c r="T8" s="16"/>
      <c r="U8" s="10"/>
      <c r="V8" s="16" t="s">
        <v>7</v>
      </c>
      <c r="W8" s="16"/>
      <c r="X8" s="16"/>
      <c r="Y8" s="10"/>
      <c r="Z8" s="16" t="s">
        <v>8</v>
      </c>
      <c r="AA8" s="16"/>
      <c r="AB8" s="16"/>
      <c r="AC8" s="10"/>
      <c r="AD8" s="16" t="s">
        <v>9</v>
      </c>
      <c r="AE8" s="16"/>
      <c r="AF8" s="16"/>
      <c r="AI8" s="17" t="s">
        <v>10</v>
      </c>
    </row>
    <row r="9" customFormat="false" ht="15.75" hidden="false" customHeight="false" outlineLevel="0" collapsed="false">
      <c r="D9" s="1" t="s">
        <v>11</v>
      </c>
      <c r="F9" s="9" t="s">
        <v>12</v>
      </c>
      <c r="G9" s="10"/>
      <c r="H9" s="1" t="s">
        <v>11</v>
      </c>
      <c r="J9" s="9" t="s">
        <v>12</v>
      </c>
      <c r="K9" s="1" t="s">
        <v>11</v>
      </c>
      <c r="M9" s="9" t="s">
        <v>12</v>
      </c>
      <c r="N9" s="1" t="s">
        <v>11</v>
      </c>
      <c r="P9" s="9" t="s">
        <v>12</v>
      </c>
      <c r="Q9" s="10"/>
      <c r="R9" s="1" t="s">
        <v>11</v>
      </c>
      <c r="T9" s="9" t="s">
        <v>12</v>
      </c>
      <c r="U9" s="10"/>
      <c r="V9" s="1" t="s">
        <v>11</v>
      </c>
      <c r="X9" s="9" t="s">
        <v>12</v>
      </c>
      <c r="Y9" s="10"/>
      <c r="Z9" s="1" t="s">
        <v>11</v>
      </c>
      <c r="AB9" s="9" t="s">
        <v>12</v>
      </c>
      <c r="AC9" s="10"/>
      <c r="AD9" s="18" t="s">
        <v>11</v>
      </c>
      <c r="AE9" s="18"/>
      <c r="AF9" s="18" t="s">
        <v>12</v>
      </c>
      <c r="AI9" s="17" t="s">
        <v>12</v>
      </c>
    </row>
    <row r="10" customFormat="false" ht="15.75" hidden="false" customHeight="false" outlineLevel="0" collapsed="false">
      <c r="D10" s="19" t="n">
        <v>2001</v>
      </c>
      <c r="E10" s="19" t="n">
        <v>2001</v>
      </c>
      <c r="F10" s="20" t="s">
        <v>13</v>
      </c>
      <c r="G10" s="20"/>
      <c r="H10" s="19" t="n">
        <v>2001</v>
      </c>
      <c r="I10" s="19" t="n">
        <v>2001</v>
      </c>
      <c r="J10" s="20" t="s">
        <v>13</v>
      </c>
      <c r="K10" s="19" t="n">
        <v>2001</v>
      </c>
      <c r="L10" s="19" t="n">
        <v>2001</v>
      </c>
      <c r="M10" s="20" t="s">
        <v>13</v>
      </c>
      <c r="N10" s="19" t="n">
        <v>2001</v>
      </c>
      <c r="O10" s="19" t="n">
        <v>2001</v>
      </c>
      <c r="P10" s="20" t="s">
        <v>13</v>
      </c>
      <c r="Q10" s="20"/>
      <c r="R10" s="19" t="n">
        <v>2001</v>
      </c>
      <c r="S10" s="19" t="n">
        <v>2001</v>
      </c>
      <c r="T10" s="20" t="s">
        <v>13</v>
      </c>
      <c r="U10" s="20"/>
      <c r="V10" s="19" t="n">
        <v>2001</v>
      </c>
      <c r="W10" s="19" t="n">
        <v>2001</v>
      </c>
      <c r="X10" s="20" t="s">
        <v>13</v>
      </c>
      <c r="Y10" s="20"/>
      <c r="Z10" s="19" t="n">
        <v>2001</v>
      </c>
      <c r="AA10" s="19" t="n">
        <v>2001</v>
      </c>
      <c r="AB10" s="20" t="s">
        <v>13</v>
      </c>
      <c r="AC10" s="20"/>
      <c r="AD10" s="21" t="n">
        <v>2001</v>
      </c>
      <c r="AE10" s="21" t="n">
        <v>2001</v>
      </c>
      <c r="AF10" s="22" t="s">
        <v>13</v>
      </c>
      <c r="AG10" s="20"/>
      <c r="AH10" s="23"/>
      <c r="AI10" s="24" t="s">
        <v>13</v>
      </c>
    </row>
    <row r="11" customFormat="false" ht="15.75" hidden="false" customHeight="false" outlineLevel="0" collapsed="false">
      <c r="A11" s="25"/>
      <c r="B11" s="25" t="s">
        <v>14</v>
      </c>
      <c r="D11" s="26" t="s">
        <v>13</v>
      </c>
      <c r="E11" s="26" t="s">
        <v>15</v>
      </c>
      <c r="F11" s="26" t="n">
        <v>2002</v>
      </c>
      <c r="G11" s="20"/>
      <c r="H11" s="26" t="s">
        <v>13</v>
      </c>
      <c r="I11" s="26" t="s">
        <v>15</v>
      </c>
      <c r="J11" s="26" t="n">
        <v>2002</v>
      </c>
      <c r="K11" s="26" t="s">
        <v>13</v>
      </c>
      <c r="L11" s="26" t="s">
        <v>15</v>
      </c>
      <c r="M11" s="26" t="n">
        <v>2002</v>
      </c>
      <c r="N11" s="26" t="s">
        <v>13</v>
      </c>
      <c r="O11" s="26" t="s">
        <v>15</v>
      </c>
      <c r="P11" s="26" t="n">
        <v>2002</v>
      </c>
      <c r="Q11" s="20"/>
      <c r="R11" s="26" t="s">
        <v>13</v>
      </c>
      <c r="S11" s="26" t="s">
        <v>15</v>
      </c>
      <c r="T11" s="26" t="n">
        <v>2002</v>
      </c>
      <c r="U11" s="20"/>
      <c r="V11" s="26" t="s">
        <v>13</v>
      </c>
      <c r="W11" s="26" t="s">
        <v>15</v>
      </c>
      <c r="X11" s="26" t="n">
        <v>2002</v>
      </c>
      <c r="Y11" s="20"/>
      <c r="Z11" s="26" t="s">
        <v>13</v>
      </c>
      <c r="AA11" s="26" t="s">
        <v>15</v>
      </c>
      <c r="AB11" s="26" t="n">
        <v>2002</v>
      </c>
      <c r="AC11" s="20"/>
      <c r="AD11" s="27" t="s">
        <v>13</v>
      </c>
      <c r="AE11" s="27" t="s">
        <v>15</v>
      </c>
      <c r="AF11" s="27" t="n">
        <v>2002</v>
      </c>
      <c r="AG11" s="20"/>
      <c r="AH11" s="28" t="s">
        <v>16</v>
      </c>
      <c r="AI11" s="29" t="n">
        <v>2002</v>
      </c>
    </row>
    <row r="12" customFormat="false" ht="15.75" hidden="false" customHeight="false" outlineLevel="0" collapsed="false">
      <c r="A12" s="2"/>
      <c r="B12" s="2"/>
      <c r="D12" s="20"/>
      <c r="E12" s="20"/>
      <c r="F12" s="20"/>
      <c r="G12" s="20"/>
      <c r="H12" s="20" t="n">
        <v>100053</v>
      </c>
      <c r="I12" s="20" t="n">
        <v>100053</v>
      </c>
      <c r="J12" s="20" t="n">
        <v>100053</v>
      </c>
      <c r="K12" s="20" t="n">
        <v>100872</v>
      </c>
      <c r="L12" s="20" t="n">
        <v>100872</v>
      </c>
      <c r="M12" s="20" t="n">
        <v>100872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2"/>
      <c r="AE12" s="22"/>
      <c r="AF12" s="22"/>
      <c r="AG12" s="20"/>
      <c r="AH12" s="10"/>
      <c r="AI12" s="30"/>
    </row>
    <row r="13" customFormat="false" ht="7.15" hidden="false" customHeight="true" outlineLevel="0" collapsed="false">
      <c r="AD13" s="31"/>
      <c r="AE13" s="31"/>
      <c r="AF13" s="31"/>
      <c r="AI13" s="32"/>
    </row>
    <row r="14" customFormat="false" ht="15.75" hidden="false" customHeight="false" outlineLevel="0" collapsed="false">
      <c r="A14" s="1" t="s">
        <v>17</v>
      </c>
      <c r="D14" s="33" t="n">
        <f aca="false">ROUND(+'[1]Detail Expense'!$C$23/1000,0)</f>
        <v>3300</v>
      </c>
      <c r="E14" s="33" t="n">
        <f aca="false">ROUND(+'[1]Detail Expense'!$D$23/1000,0)</f>
        <v>3470</v>
      </c>
      <c r="F14" s="34" t="n">
        <f aca="false">ROUND(+'[1]Detail Expense'!$Q$23/1000,0)</f>
        <v>4877</v>
      </c>
      <c r="G14" s="35"/>
      <c r="H14" s="34" t="n">
        <f aca="false">ROUND(+'[2]Detail Expense'!$C$23/1000,0)</f>
        <v>1767</v>
      </c>
      <c r="I14" s="34" t="n">
        <f aca="false">ROUND(+'[2]Detail Expense'!$D$23/1000,0)</f>
        <v>1100</v>
      </c>
      <c r="J14" s="34" t="n">
        <f aca="false">ROUND(+'[2]Detail Expense'!$Q$23/1000,0)</f>
        <v>1185</v>
      </c>
      <c r="K14" s="34" t="n">
        <f aca="false">ROUND(+'[3]Detail Expense'!$C$23/1000,0)</f>
        <v>520</v>
      </c>
      <c r="L14" s="34" t="n">
        <f aca="false">ROUND(+'[3]Detail Expense'!$D$23/1000,0)</f>
        <v>507</v>
      </c>
      <c r="M14" s="34" t="n">
        <f aca="false">ROUND(+'[3]Detail Expense'!$Q$23/1000,0)</f>
        <v>631</v>
      </c>
      <c r="N14" s="34" t="n">
        <f aca="false">ROUND(+'[4]Detail Expense'!$C$23/1000,0)</f>
        <v>0</v>
      </c>
      <c r="O14" s="34" t="n">
        <f aca="false">ROUND(+'[4]Detail Expense'!$D$23/1000,0)</f>
        <v>0</v>
      </c>
      <c r="P14" s="34" t="n">
        <f aca="false">ROUND(+'[4]Detail Expense'!$Q$23/1000,0)</f>
        <v>0</v>
      </c>
      <c r="Q14" s="35"/>
      <c r="R14" s="34" t="n">
        <f aca="false">+H14+K14</f>
        <v>2287</v>
      </c>
      <c r="S14" s="34" t="n">
        <f aca="false">+I14+L14</f>
        <v>1607</v>
      </c>
      <c r="T14" s="34" t="n">
        <f aca="false">+J14+M14</f>
        <v>1816</v>
      </c>
      <c r="U14" s="35"/>
      <c r="V14" s="34" t="n">
        <f aca="false">ROUND(+'[5]Detail Expense'!$C$23/1000,0)</f>
        <v>3672</v>
      </c>
      <c r="W14" s="34" t="n">
        <f aca="false">ROUND(+'[5]Detail Expense'!$D$23/1000,0)</f>
        <v>2617</v>
      </c>
      <c r="X14" s="34" t="n">
        <f aca="false">ROUND(+'[5]Detail Expense'!$Q$23/1000,0)</f>
        <v>2474</v>
      </c>
      <c r="Y14" s="35"/>
      <c r="Z14" s="34" t="n">
        <f aca="false">ROUND(+'[6]Detail Expense'!$C$23/1000,0)</f>
        <v>3404</v>
      </c>
      <c r="AA14" s="34" t="n">
        <f aca="false">ROUND(+'[6]Detail Expense'!$D$23/1000,0)</f>
        <v>2403</v>
      </c>
      <c r="AB14" s="34" t="n">
        <f aca="false">ROUND(+'[6]Detail Expense'!$Q$23/1000,0)</f>
        <v>2714</v>
      </c>
      <c r="AC14" s="36"/>
      <c r="AD14" s="37" t="n">
        <f aca="false">+D14+R14+V14+Z14+N14</f>
        <v>12663</v>
      </c>
      <c r="AE14" s="37" t="n">
        <f aca="false">+E14+S14+W14+AA14+O14</f>
        <v>10097</v>
      </c>
      <c r="AF14" s="37" t="n">
        <f aca="false">+F14+T14+X14+AB14+P14</f>
        <v>11881</v>
      </c>
      <c r="AG14" s="33"/>
      <c r="AH14" s="38" t="n">
        <v>52000500</v>
      </c>
      <c r="AI14" s="39" t="n">
        <v>12601</v>
      </c>
    </row>
    <row r="15" customFormat="false" ht="15.75" hidden="false" customHeight="false" outlineLevel="0" collapsed="false">
      <c r="A15" s="1" t="s">
        <v>18</v>
      </c>
      <c r="D15" s="33" t="n">
        <f aca="false">ROUND(+'[1]Detail Expense'!$C$64/1000,0)</f>
        <v>558</v>
      </c>
      <c r="E15" s="33" t="n">
        <f aca="false">ROUND(+'[1]Detail Expense'!$D$64/1000,0)</f>
        <v>299</v>
      </c>
      <c r="F15" s="34" t="n">
        <f aca="false">ROUND(+'[1]Detail Expense'!$Q$64/1000,0)</f>
        <v>350</v>
      </c>
      <c r="G15" s="35"/>
      <c r="H15" s="34" t="n">
        <f aca="false">ROUND(+'[2]Detail Expense'!$C$64/1000,0)</f>
        <v>355</v>
      </c>
      <c r="I15" s="34" t="n">
        <f aca="false">ROUND(+'[2]Detail Expense'!$D$64/1000,0)</f>
        <v>80</v>
      </c>
      <c r="J15" s="34" t="n">
        <f aca="false">ROUND(+'[2]Detail Expense'!$Q$64/1000,0)</f>
        <v>99</v>
      </c>
      <c r="K15" s="34" t="n">
        <f aca="false">ROUND(+'[3]Detail Expense'!$C$64/1000,0)</f>
        <v>64</v>
      </c>
      <c r="L15" s="34" t="n">
        <f aca="false">ROUND(+'[3]Detail Expense'!$D$64/1000,0)</f>
        <v>14</v>
      </c>
      <c r="M15" s="34" t="n">
        <f aca="false">ROUND(+'[3]Detail Expense'!$Q$64/1000,0)</f>
        <v>23</v>
      </c>
      <c r="N15" s="34" t="n">
        <f aca="false">ROUND(+'[4]Detail Expense'!$C$64/1000,0)</f>
        <v>0</v>
      </c>
      <c r="O15" s="34" t="n">
        <f aca="false">ROUND(+'[4]Detail Expense'!$D$64/1000,0)</f>
        <v>0</v>
      </c>
      <c r="P15" s="34" t="n">
        <f aca="false">ROUND(+'[4]Detail Expense'!$Q$64/1000,0)</f>
        <v>0</v>
      </c>
      <c r="Q15" s="35"/>
      <c r="R15" s="34" t="n">
        <f aca="false">+H15+K15</f>
        <v>419</v>
      </c>
      <c r="S15" s="34" t="n">
        <f aca="false">+I15+L15</f>
        <v>94</v>
      </c>
      <c r="T15" s="34" t="n">
        <f aca="false">+J15+M15</f>
        <v>122</v>
      </c>
      <c r="U15" s="35"/>
      <c r="V15" s="34" t="n">
        <f aca="false">ROUND(+'[5]Detail Expense'!$C$64/1000,0)</f>
        <v>401</v>
      </c>
      <c r="W15" s="34" t="n">
        <f aca="false">ROUND(+'[5]Detail Expense'!$D$64/1000,0)</f>
        <v>161</v>
      </c>
      <c r="X15" s="34" t="n">
        <f aca="false">ROUND(+'[5]Detail Expense'!$Q$64/1000,0)</f>
        <v>198</v>
      </c>
      <c r="Y15" s="35"/>
      <c r="Z15" s="34" t="n">
        <f aca="false">ROUND(+'[6]Detail Expense'!$C$64/1000,0)</f>
        <v>950</v>
      </c>
      <c r="AA15" s="34" t="n">
        <f aca="false">ROUND(+'[6]Detail Expense'!$D$64/1000,0)</f>
        <v>485</v>
      </c>
      <c r="AB15" s="34" t="n">
        <f aca="false">ROUND(+'[6]Detail Expense'!$Q$64/1000,0)</f>
        <v>461</v>
      </c>
      <c r="AC15" s="36"/>
      <c r="AD15" s="37" t="n">
        <f aca="false">+D15+R15+V15+Z15+N15</f>
        <v>2328</v>
      </c>
      <c r="AE15" s="37" t="n">
        <f aca="false">+E15+S15+W15+AA15+O15</f>
        <v>1039</v>
      </c>
      <c r="AF15" s="37" t="n">
        <f aca="false">+F15+T15+X15+AB15+P15</f>
        <v>1131</v>
      </c>
      <c r="AG15" s="33"/>
      <c r="AH15" s="38" t="s">
        <v>19</v>
      </c>
      <c r="AI15" s="39" t="n">
        <v>1892</v>
      </c>
    </row>
    <row r="16" customFormat="false" ht="15.75" hidden="false" customHeight="false" outlineLevel="0" collapsed="false">
      <c r="A16" s="1" t="s">
        <v>20</v>
      </c>
      <c r="D16" s="33" t="n">
        <f aca="false">ROUND(+'[1]Detail Expense'!$C$105/1000,0)</f>
        <v>215</v>
      </c>
      <c r="E16" s="33" t="n">
        <f aca="false">ROUND(+'[1]Detail Expense'!$D$105/1000,0)</f>
        <v>248</v>
      </c>
      <c r="F16" s="34" t="n">
        <f aca="false">ROUND(+'[1]Detail Expense'!$Q$105/1000,0)</f>
        <v>500</v>
      </c>
      <c r="G16" s="35"/>
      <c r="H16" s="34" t="n">
        <f aca="false">ROUND(+'[2]Detail Expense'!$C$105/1000,0)</f>
        <v>139</v>
      </c>
      <c r="I16" s="34" t="n">
        <f aca="false">ROUND(+'[2]Detail Expense'!$D$105/1000,0)</f>
        <v>315</v>
      </c>
      <c r="J16" s="34" t="n">
        <f aca="false">ROUND(+'[2]Detail Expense'!$Q$105/1000,0)</f>
        <v>153</v>
      </c>
      <c r="K16" s="34" t="n">
        <f aca="false">ROUND(+'[3]Detail Expense'!$C$105/1000,0)</f>
        <v>18</v>
      </c>
      <c r="L16" s="34" t="n">
        <f aca="false">ROUND(+'[3]Detail Expense'!$D$105/1000,0)</f>
        <v>1</v>
      </c>
      <c r="M16" s="34" t="n">
        <f aca="false">ROUND(+'[3]Detail Expense'!$Q$105/1000,0)</f>
        <v>3</v>
      </c>
      <c r="N16" s="34" t="n">
        <f aca="false">ROUND(+'[4]Detail Expense'!$C$105/1000,0)</f>
        <v>308</v>
      </c>
      <c r="O16" s="34" t="n">
        <f aca="false">ROUND(+'[4]Detail Expense'!$D$105/1000,0)</f>
        <v>282</v>
      </c>
      <c r="P16" s="34" t="n">
        <f aca="false">ROUND(+'[4]Detail Expense'!$Q$105/1000,0)</f>
        <v>400</v>
      </c>
      <c r="Q16" s="35"/>
      <c r="R16" s="34" t="n">
        <f aca="false">+H16+K16</f>
        <v>157</v>
      </c>
      <c r="S16" s="34" t="n">
        <f aca="false">+I16+L16</f>
        <v>316</v>
      </c>
      <c r="T16" s="34" t="n">
        <f aca="false">+J16+M16</f>
        <v>156</v>
      </c>
      <c r="U16" s="35"/>
      <c r="V16" s="34" t="n">
        <f aca="false">ROUND(+'[5]Detail Expense'!$C$105/1000,0)</f>
        <v>66</v>
      </c>
      <c r="W16" s="34" t="n">
        <f aca="false">ROUND(+'[5]Detail Expense'!$D$105/1000,0)</f>
        <v>51</v>
      </c>
      <c r="X16" s="34" t="n">
        <f aca="false">ROUND(+'[5]Detail Expense'!$Q$105/1000,0)</f>
        <v>67</v>
      </c>
      <c r="Y16" s="35"/>
      <c r="Z16" s="34" t="n">
        <f aca="false">ROUND(+'[6]Detail Expense'!$C$105/1000,0)</f>
        <v>750</v>
      </c>
      <c r="AA16" s="34" t="n">
        <f aca="false">ROUND(+'[6]Detail Expense'!$D$105/1000,0)</f>
        <v>1330</v>
      </c>
      <c r="AB16" s="34" t="n">
        <f aca="false">ROUND(+'[6]Detail Expense'!$Q$105/1000,0)</f>
        <v>620</v>
      </c>
      <c r="AC16" s="36"/>
      <c r="AD16" s="37" t="n">
        <f aca="false">+D16+R16+V16+Z16+N16</f>
        <v>1496</v>
      </c>
      <c r="AE16" s="37" t="n">
        <f aca="false">+E16+S16+W16+AA16+O16</f>
        <v>2227</v>
      </c>
      <c r="AF16" s="37" t="n">
        <f aca="false">+F16+T16+X16+AB16+P16</f>
        <v>1743</v>
      </c>
      <c r="AG16" s="33"/>
      <c r="AH16" s="38" t="s">
        <v>21</v>
      </c>
      <c r="AI16" s="39" t="n">
        <v>2783</v>
      </c>
    </row>
    <row r="17" customFormat="false" ht="15.75" hidden="false" customHeight="false" outlineLevel="0" collapsed="false">
      <c r="A17" s="1" t="s">
        <v>22</v>
      </c>
      <c r="F17" s="4"/>
      <c r="G17" s="40"/>
      <c r="H17" s="4"/>
      <c r="I17" s="4"/>
      <c r="J17" s="4"/>
      <c r="K17" s="4"/>
      <c r="L17" s="4"/>
      <c r="M17" s="4"/>
      <c r="N17" s="4"/>
      <c r="O17" s="4"/>
      <c r="P17" s="4"/>
      <c r="Q17" s="40"/>
      <c r="R17" s="4"/>
      <c r="S17" s="4"/>
      <c r="T17" s="4"/>
      <c r="U17" s="40"/>
      <c r="V17" s="4"/>
      <c r="W17" s="4"/>
      <c r="X17" s="4"/>
      <c r="Y17" s="40"/>
      <c r="Z17" s="4"/>
      <c r="AA17" s="4"/>
      <c r="AB17" s="4"/>
      <c r="AD17" s="31"/>
      <c r="AE17" s="31"/>
      <c r="AF17" s="31"/>
      <c r="AH17" s="38"/>
      <c r="AI17" s="32"/>
    </row>
    <row r="18" customFormat="false" ht="15.75" hidden="false" customHeight="false" outlineLevel="0" collapsed="false">
      <c r="A18" s="1" t="s">
        <v>23</v>
      </c>
      <c r="D18" s="33" t="n">
        <f aca="false">ROUND(+'[1]Detail Expense'!$C$164/1000,0)</f>
        <v>25</v>
      </c>
      <c r="E18" s="33" t="n">
        <f aca="false">ROUND(+'[1]Detail Expense'!$D$164/1000,0)</f>
        <v>41</v>
      </c>
      <c r="F18" s="34" t="n">
        <f aca="false">ROUND(+'[1]Detail Expense'!$Q$164/1000,0)</f>
        <v>46</v>
      </c>
      <c r="G18" s="35"/>
      <c r="H18" s="34" t="n">
        <f aca="false">ROUND(+'[2]Detail Expense'!$C$164/1000,0)</f>
        <v>36</v>
      </c>
      <c r="I18" s="34" t="n">
        <f aca="false">ROUND(+'[2]Detail Expense'!$D$164/1000,0)</f>
        <v>53</v>
      </c>
      <c r="J18" s="34" t="n">
        <f aca="false">ROUND(+'[2]Detail Expense'!$Q$164/1000,0)</f>
        <v>62</v>
      </c>
      <c r="K18" s="34" t="n">
        <f aca="false">ROUND(+'[3]Detail Expense'!$C$164/1000,0)</f>
        <v>7</v>
      </c>
      <c r="L18" s="34" t="n">
        <f aca="false">ROUND(+'[3]Detail Expense'!$D$164/1000,0)</f>
        <v>6</v>
      </c>
      <c r="M18" s="34" t="n">
        <f aca="false">ROUND(+'[3]Detail Expense'!$Q$164/1000,0)</f>
        <v>7</v>
      </c>
      <c r="N18" s="34" t="n">
        <f aca="false">ROUND(+'[4]Detail Expense'!$C$164/1000,0)</f>
        <v>0</v>
      </c>
      <c r="O18" s="34" t="n">
        <f aca="false">ROUND(+'[4]Detail Expense'!$D$164/1000,0)</f>
        <v>0</v>
      </c>
      <c r="P18" s="34" t="n">
        <f aca="false">ROUND(+'[4]Detail Expense'!$Q$164/1000,0)</f>
        <v>0</v>
      </c>
      <c r="Q18" s="35"/>
      <c r="R18" s="34" t="n">
        <f aca="false">+H18+K18</f>
        <v>43</v>
      </c>
      <c r="S18" s="34" t="n">
        <f aca="false">+I18+L18</f>
        <v>59</v>
      </c>
      <c r="T18" s="34" t="n">
        <f aca="false">+J18+M18</f>
        <v>69</v>
      </c>
      <c r="U18" s="35"/>
      <c r="V18" s="34" t="n">
        <f aca="false">ROUND(+'[5]Detail Expense'!$C$164/1000,0)</f>
        <v>0</v>
      </c>
      <c r="W18" s="34" t="n">
        <f aca="false">ROUND(+'[5]Detail Expense'!$D$164/1000,0)</f>
        <v>17</v>
      </c>
      <c r="X18" s="34" t="n">
        <f aca="false">ROUND(+'[5]Detail Expense'!$Q$164/1000,0)</f>
        <v>24</v>
      </c>
      <c r="Y18" s="35"/>
      <c r="Z18" s="34" t="n">
        <f aca="false">ROUND(+'[6]Detail Expense'!$C$164/1000,0)</f>
        <v>27</v>
      </c>
      <c r="AA18" s="34" t="n">
        <f aca="false">ROUND(+'[6]Detail Expense'!$D$164/1000,0)</f>
        <v>21</v>
      </c>
      <c r="AB18" s="34" t="n">
        <f aca="false">ROUND(+'[6]Detail Expense'!$Q$164/1000,0)</f>
        <v>25</v>
      </c>
      <c r="AC18" s="36"/>
      <c r="AD18" s="37" t="n">
        <f aca="false">+D18+R18+V18+Z18+N18</f>
        <v>95</v>
      </c>
      <c r="AE18" s="37" t="n">
        <f aca="false">+E18+S18+W18+AA18+O18</f>
        <v>138</v>
      </c>
      <c r="AF18" s="37" t="n">
        <f aca="false">+F18+T18+X18+AB18+P18</f>
        <v>164</v>
      </c>
      <c r="AG18" s="33"/>
      <c r="AH18" s="38" t="n">
        <v>53600000</v>
      </c>
      <c r="AI18" s="39" t="n">
        <v>164</v>
      </c>
    </row>
    <row r="19" customFormat="false" ht="15.75" hidden="false" customHeight="false" outlineLevel="0" collapsed="false">
      <c r="A19" s="1" t="s">
        <v>24</v>
      </c>
      <c r="D19" s="33" t="n">
        <f aca="false">ROUND((+'[1]Detail Expense'!$C$168+'[1]Detail Expense'!$C$172)/1000,0)</f>
        <v>8</v>
      </c>
      <c r="E19" s="33" t="n">
        <f aca="false">ROUND((+'[1]Detail Expense'!$D$168+'[1]Detail Expense'!$D$172)/1000,0)</f>
        <v>3</v>
      </c>
      <c r="F19" s="34" t="n">
        <f aca="false">ROUND((+'[1]Detail Expense'!$Q$168+'[1]Detail Expense'!$Q$172)/1000,0)</f>
        <v>3</v>
      </c>
      <c r="G19" s="35"/>
      <c r="H19" s="34" t="n">
        <f aca="false">ROUND((+'[2]Detail Expense'!$C$168+'[2]Detail Expense'!$C$172)/1000,0)</f>
        <v>0</v>
      </c>
      <c r="I19" s="34" t="n">
        <f aca="false">ROUND((+'[2]Detail Expense'!$D$168+'[2]Detail Expense'!$D$172)/1000,0)</f>
        <v>0</v>
      </c>
      <c r="J19" s="34" t="n">
        <f aca="false">ROUND((+'[2]Detail Expense'!$Q$168+'[2]Detail Expense'!$Q$172)/1000,0)</f>
        <v>0</v>
      </c>
      <c r="K19" s="34" t="n">
        <f aca="false">ROUND((+'[3]Detail Expense'!$C$168+'[3]Detail Expense'!$C$172)/1000,0)</f>
        <v>0</v>
      </c>
      <c r="L19" s="34" t="n">
        <f aca="false">ROUND((+'[3]Detail Expense'!$D$168+'[3]Detail Expense'!$D$172)/1000,0)</f>
        <v>0</v>
      </c>
      <c r="M19" s="34" t="n">
        <f aca="false">ROUND((+'[3]Detail Expense'!$Q$168+'[3]Detail Expense'!$Q$172)/1000,0)</f>
        <v>0</v>
      </c>
      <c r="N19" s="34" t="n">
        <f aca="false">ROUND((+'[4]Detail Expense'!$C$168+'[4]Detail Expense'!$C$172)/1000,0)</f>
        <v>0</v>
      </c>
      <c r="O19" s="34" t="n">
        <f aca="false">ROUND((+'[4]Detail Expense'!$D$168+'[4]Detail Expense'!$D$172)/1000,0)</f>
        <v>0</v>
      </c>
      <c r="P19" s="34" t="n">
        <f aca="false">ROUND((+'[4]Detail Expense'!$Q$168+'[4]Detail Expense'!$Q$172)/1000,0)</f>
        <v>0</v>
      </c>
      <c r="Q19" s="35"/>
      <c r="R19" s="34" t="n">
        <f aca="false">+H19+K19</f>
        <v>0</v>
      </c>
      <c r="S19" s="34" t="n">
        <f aca="false">+I19+L19</f>
        <v>0</v>
      </c>
      <c r="T19" s="34" t="n">
        <f aca="false">+J19+M19</f>
        <v>0</v>
      </c>
      <c r="U19" s="35"/>
      <c r="V19" s="34" t="n">
        <f aca="false">ROUND((+'[5]Detail Expense'!$C$168+'[5]Detail Expense'!$C$172)/1000,0)</f>
        <v>19</v>
      </c>
      <c r="W19" s="34" t="n">
        <f aca="false">ROUND((+'[5]Detail Expense'!$D$168+'[5]Detail Expense'!$D$172)/1000,0)</f>
        <v>6</v>
      </c>
      <c r="X19" s="34" t="n">
        <f aca="false">ROUND((+'[5]Detail Expense'!$Q$168+'[5]Detail Expense'!$Q$172)/1000,0)</f>
        <v>9</v>
      </c>
      <c r="Y19" s="35"/>
      <c r="Z19" s="34" t="n">
        <f aca="false">ROUND((+'[6]Detail Expense'!$C$168+'[6]Detail Expense'!$C$172)/1000,0)</f>
        <v>10</v>
      </c>
      <c r="AA19" s="34" t="n">
        <f aca="false">ROUND((+'[6]Detail Expense'!$D$168+'[6]Detail Expense'!$D$172)/1000,0)</f>
        <v>0</v>
      </c>
      <c r="AB19" s="34" t="n">
        <f aca="false">ROUND((+'[6]Detail Expense'!$Q$168+'[6]Detail Expense'!$Q$172)/1000,0)</f>
        <v>1</v>
      </c>
      <c r="AC19" s="36"/>
      <c r="AD19" s="37" t="n">
        <f aca="false">+D19+R19+V19+Z19+N19</f>
        <v>37</v>
      </c>
      <c r="AE19" s="37" t="n">
        <f aca="false">+E19+S19+W19+AA19+O19</f>
        <v>9</v>
      </c>
      <c r="AF19" s="37" t="n">
        <f aca="false">+F19+T19+X19+AB19+P19</f>
        <v>13</v>
      </c>
      <c r="AG19" s="33"/>
      <c r="AH19" s="38" t="s">
        <v>25</v>
      </c>
      <c r="AI19" s="39" t="n">
        <v>13</v>
      </c>
    </row>
    <row r="20" customFormat="false" ht="15.75" hidden="false" customHeight="false" outlineLevel="0" collapsed="false">
      <c r="A20" s="1" t="s">
        <v>26</v>
      </c>
      <c r="D20" s="33" t="n">
        <f aca="false">ROUND(+'[1]Detail Expense'!$C$136/1000,0)</f>
        <v>120</v>
      </c>
      <c r="E20" s="33" t="n">
        <f aca="false">ROUND(+'[1]Detail Expense'!$D$136/1000,0)</f>
        <v>19</v>
      </c>
      <c r="F20" s="34" t="n">
        <f aca="false">ROUND(+'[1]Detail Expense'!$Q$136/1000,0)</f>
        <v>21</v>
      </c>
      <c r="G20" s="35"/>
      <c r="H20" s="34" t="n">
        <f aca="false">ROUND(+'[2]Detail Expense'!$C$136/1000,0)</f>
        <v>25</v>
      </c>
      <c r="I20" s="34" t="n">
        <f aca="false">ROUND(+'[2]Detail Expense'!$D$136/1000,0)</f>
        <v>11</v>
      </c>
      <c r="J20" s="34" t="n">
        <f aca="false">ROUND(+'[2]Detail Expense'!$Q$136/1000,0)</f>
        <v>30</v>
      </c>
      <c r="K20" s="34" t="n">
        <f aca="false">ROUND(+'[3]Detail Expense'!$C$136/1000,0)</f>
        <v>7</v>
      </c>
      <c r="L20" s="34" t="n">
        <f aca="false">ROUND(+'[3]Detail Expense'!$D$136/1000,0)</f>
        <v>0</v>
      </c>
      <c r="M20" s="34" t="n">
        <f aca="false">ROUND(+'[3]Detail Expense'!$Q$136/1000,0)</f>
        <v>0</v>
      </c>
      <c r="N20" s="34" t="n">
        <f aca="false">ROUND(+'[4]Detail Expense'!$C$136/1000,0)</f>
        <v>0</v>
      </c>
      <c r="O20" s="34" t="n">
        <f aca="false">ROUND(+'[4]Detail Expense'!$D$136/1000,0)</f>
        <v>0</v>
      </c>
      <c r="P20" s="34" t="n">
        <f aca="false">ROUND(+'[4]Detail Expense'!$Q$136/1000,0)</f>
        <v>0</v>
      </c>
      <c r="Q20" s="35"/>
      <c r="R20" s="34" t="n">
        <f aca="false">+H20+K20</f>
        <v>32</v>
      </c>
      <c r="S20" s="34" t="n">
        <f aca="false">+I20+L20</f>
        <v>11</v>
      </c>
      <c r="T20" s="34" t="n">
        <f aca="false">+J20+M20</f>
        <v>30</v>
      </c>
      <c r="U20" s="35"/>
      <c r="V20" s="34" t="n">
        <f aca="false">ROUND(+'[5]Detail Expense'!$C$136/1000,0)</f>
        <v>118</v>
      </c>
      <c r="W20" s="34" t="n">
        <f aca="false">ROUND(+'[5]Detail Expense'!$D$136/1000,0)</f>
        <v>16</v>
      </c>
      <c r="X20" s="34" t="n">
        <f aca="false">ROUND(+'[5]Detail Expense'!$Q$136/1000,0)</f>
        <v>22</v>
      </c>
      <c r="Y20" s="35"/>
      <c r="Z20" s="34" t="n">
        <f aca="false">ROUND(+'[6]Detail Expense'!$C$136/1000,0)</f>
        <v>111</v>
      </c>
      <c r="AA20" s="34" t="n">
        <f aca="false">ROUND(+'[6]Detail Expense'!$D$136/1000,0)</f>
        <v>44</v>
      </c>
      <c r="AB20" s="34" t="n">
        <f aca="false">ROUND(+'[6]Detail Expense'!$Q$136/1000,0)</f>
        <v>50</v>
      </c>
      <c r="AC20" s="36"/>
      <c r="AD20" s="37" t="n">
        <f aca="false">+D20+R20+V20+Z20+N20</f>
        <v>381</v>
      </c>
      <c r="AE20" s="37" t="n">
        <f aca="false">+E20+S20+W20+AA20+O20</f>
        <v>90</v>
      </c>
      <c r="AF20" s="37" t="n">
        <f aca="false">+F20+T20+X20+AB20+P20</f>
        <v>123</v>
      </c>
      <c r="AG20" s="33"/>
      <c r="AH20" s="38" t="n">
        <v>52504500</v>
      </c>
      <c r="AI20" s="39" t="n">
        <v>203</v>
      </c>
    </row>
    <row r="21" customFormat="false" ht="15.75" hidden="false" customHeight="false" outlineLevel="0" collapsed="false">
      <c r="A21" s="1" t="s">
        <v>27</v>
      </c>
      <c r="D21" s="33" t="n">
        <f aca="false">ROUND(+'[1]Detail Expense'!$C$112/1000,0)</f>
        <v>0</v>
      </c>
      <c r="E21" s="33" t="n">
        <f aca="false">ROUND(+'[1]Detail Expense'!$D$112/1000,0)</f>
        <v>0</v>
      </c>
      <c r="F21" s="34" t="n">
        <f aca="false">ROUND(+'[1]Detail Expense'!$Q$112/1000,0)</f>
        <v>0</v>
      </c>
      <c r="G21" s="35"/>
      <c r="H21" s="34" t="n">
        <f aca="false">ROUND(+'[2]Detail Expense'!$C$112/1000,0)</f>
        <v>0</v>
      </c>
      <c r="I21" s="34" t="n">
        <f aca="false">ROUND(+'[2]Detail Expense'!$D$112/1000,0)</f>
        <v>0</v>
      </c>
      <c r="J21" s="34" t="n">
        <f aca="false">ROUND(+'[2]Detail Expense'!$Q$112/1000,0)</f>
        <v>0</v>
      </c>
      <c r="K21" s="34" t="n">
        <f aca="false">ROUND(+'[3]Detail Expense'!$C$112/1000,0)</f>
        <v>0</v>
      </c>
      <c r="L21" s="34" t="n">
        <f aca="false">ROUND(+'[3]Detail Expense'!$D$112/1000,0)</f>
        <v>0</v>
      </c>
      <c r="M21" s="34" t="n">
        <f aca="false">ROUND(+'[3]Detail Expense'!$Q$112/1000,0)</f>
        <v>0</v>
      </c>
      <c r="N21" s="34" t="n">
        <f aca="false">ROUND(+'[4]Detail Expense'!$C$112/1000,0)</f>
        <v>0</v>
      </c>
      <c r="O21" s="34" t="n">
        <f aca="false">ROUND(+'[4]Detail Expense'!$D$112/1000,0)</f>
        <v>0</v>
      </c>
      <c r="P21" s="34" t="n">
        <f aca="false">ROUND(+'[4]Detail Expense'!$Q$112/1000,0)</f>
        <v>0</v>
      </c>
      <c r="Q21" s="35"/>
      <c r="R21" s="34" t="n">
        <f aca="false">+H21+K21</f>
        <v>0</v>
      </c>
      <c r="S21" s="34" t="n">
        <f aca="false">+I21+L21</f>
        <v>0</v>
      </c>
      <c r="T21" s="34" t="n">
        <f aca="false">+J21+M21</f>
        <v>0</v>
      </c>
      <c r="U21" s="35"/>
      <c r="V21" s="34" t="n">
        <f aca="false">ROUND(+'[5]Detail Expense'!$C$112/1000,0)</f>
        <v>1</v>
      </c>
      <c r="W21" s="34" t="n">
        <f aca="false">ROUND(+'[5]Detail Expense'!$D$112/1000,0)</f>
        <v>0</v>
      </c>
      <c r="X21" s="34" t="n">
        <f aca="false">ROUND(+'[5]Detail Expense'!$Q$112/1000,0)</f>
        <v>1</v>
      </c>
      <c r="Y21" s="35"/>
      <c r="Z21" s="34" t="n">
        <f aca="false">ROUND(+'[6]Detail Expense'!$C$112/1000,0)</f>
        <v>0</v>
      </c>
      <c r="AA21" s="34" t="n">
        <f aca="false">ROUND(+'[6]Detail Expense'!$D$112/1000,0)</f>
        <v>0</v>
      </c>
      <c r="AB21" s="34" t="n">
        <f aca="false">ROUND(+'[6]Detail Expense'!$Q$112/1000,0)</f>
        <v>0</v>
      </c>
      <c r="AC21" s="36"/>
      <c r="AD21" s="37" t="n">
        <f aca="false">+D21+R21+V21+Z21+N21</f>
        <v>1</v>
      </c>
      <c r="AE21" s="37" t="n">
        <f aca="false">+E21+S21+W21+AA21+O21</f>
        <v>0</v>
      </c>
      <c r="AF21" s="37" t="n">
        <f aca="false">+F21+T21+X21+AB21+P21</f>
        <v>1</v>
      </c>
      <c r="AG21" s="33"/>
      <c r="AH21" s="38" t="n">
        <v>52500500</v>
      </c>
      <c r="AI21" s="39" t="n">
        <v>1</v>
      </c>
    </row>
    <row r="22" customFormat="false" ht="15.75" hidden="false" customHeight="true" outlineLevel="0" collapsed="false">
      <c r="A22" s="1" t="s">
        <v>28</v>
      </c>
      <c r="D22" s="1" t="n">
        <f aca="false">ROUND('[1]Detail Expense'!$C$178/1000,0)-SUM(D18:D21)</f>
        <v>361</v>
      </c>
      <c r="E22" s="1" t="n">
        <f aca="false">ROUND('[1]Detail Expense'!$D$178/1000,0)-SUM(E18:E21)</f>
        <v>13</v>
      </c>
      <c r="F22" s="4" t="n">
        <f aca="false">ROUND('[1]Detail Expense'!$Q$178/1000,0)-SUM(F18:F21)</f>
        <v>18</v>
      </c>
      <c r="G22" s="40"/>
      <c r="H22" s="4" t="n">
        <f aca="false">ROUND('[2]Detail Expense'!$C$178/1000,0)-SUM(H18:H21)</f>
        <v>261</v>
      </c>
      <c r="I22" s="4" t="n">
        <f aca="false">ROUND('[2]Detail Expense'!$D$178/1000,0)-SUM(I18:I21)</f>
        <v>4</v>
      </c>
      <c r="J22" s="4" t="n">
        <f aca="false">ROUND('[2]Detail Expense'!$Q$178/1000,0)-SUM(J18:J21)</f>
        <v>15</v>
      </c>
      <c r="K22" s="4" t="n">
        <f aca="false">ROUND('[3]Detail Expense'!$C$178/1000,0)-SUM(K18:K21)</f>
        <v>5</v>
      </c>
      <c r="L22" s="4" t="n">
        <f aca="false">ROUND('[3]Detail Expense'!$D$178/1000,0)-SUM(L18:L21)</f>
        <v>1</v>
      </c>
      <c r="M22" s="4" t="n">
        <f aca="false">ROUND('[3]Detail Expense'!$Q$178/1000,0)-SUM(M18:M21)</f>
        <v>3</v>
      </c>
      <c r="N22" s="34" t="n">
        <f aca="false">ROUND('[4]Detail Expense'!$C$178/1000,0)-SUM(N18:N21)</f>
        <v>0</v>
      </c>
      <c r="O22" s="34" t="n">
        <f aca="false">ROUND('[4]Detail Expense'!$D$178/1000,0)-SUM(O18:O21)</f>
        <v>0</v>
      </c>
      <c r="P22" s="34" t="n">
        <f aca="false">ROUND('[4]Detail Expense'!$Q$178/1000,0)-SUM(P18:P21)</f>
        <v>0</v>
      </c>
      <c r="Q22" s="40"/>
      <c r="R22" s="34" t="n">
        <f aca="false">+H22+K22</f>
        <v>266</v>
      </c>
      <c r="S22" s="34" t="n">
        <f aca="false">+I22+L22</f>
        <v>5</v>
      </c>
      <c r="T22" s="34" t="n">
        <f aca="false">+J22+M22</f>
        <v>18</v>
      </c>
      <c r="U22" s="40"/>
      <c r="V22" s="4" t="n">
        <f aca="false">ROUND('[5]Detail Expense'!$C$178/1000,0)-SUM(V18:V21)</f>
        <v>585</v>
      </c>
      <c r="W22" s="4" t="n">
        <f aca="false">ROUND('[5]Detail Expense'!$D$178/1000,0)-SUM(W18:W21)</f>
        <v>16</v>
      </c>
      <c r="X22" s="4" t="n">
        <f aca="false">ROUND('[5]Detail Expense'!$Q$178/1000,0)-SUM(X18:X21)</f>
        <v>32</v>
      </c>
      <c r="Y22" s="40"/>
      <c r="Z22" s="4" t="n">
        <f aca="false">ROUND('[6]Detail Expense'!$C$178/1000,0)-SUM(Z18:Z21)</f>
        <v>471</v>
      </c>
      <c r="AA22" s="4" t="n">
        <f aca="false">ROUND('[6]Detail Expense'!$D$178/1000,0)-SUM(AA18:AA21)</f>
        <v>29</v>
      </c>
      <c r="AB22" s="4" t="n">
        <f aca="false">ROUND('[6]Detail Expense'!$Q$178/1000,0)-SUM(AB18:AB21)</f>
        <v>40</v>
      </c>
      <c r="AD22" s="37" t="n">
        <f aca="false">+D22+R22+V22+Z22+N22</f>
        <v>1683</v>
      </c>
      <c r="AE22" s="37" t="n">
        <f aca="false">+E22+S22+W22+AA22+O22</f>
        <v>63</v>
      </c>
      <c r="AF22" s="37" t="n">
        <f aca="false">+F22+T22+X22+AB22+P22</f>
        <v>108</v>
      </c>
      <c r="AH22" s="41" t="s">
        <v>29</v>
      </c>
      <c r="AI22" s="39" t="n">
        <v>330</v>
      </c>
    </row>
    <row r="23" customFormat="false" ht="15.75" hidden="false" customHeight="false" outlineLevel="0" collapsed="false">
      <c r="D23" s="33"/>
      <c r="E23" s="33"/>
      <c r="F23" s="34"/>
      <c r="G23" s="35"/>
      <c r="H23" s="34"/>
      <c r="I23" s="34"/>
      <c r="J23" s="34"/>
      <c r="K23" s="34"/>
      <c r="L23" s="34"/>
      <c r="M23" s="34"/>
      <c r="N23" s="34"/>
      <c r="O23" s="34"/>
      <c r="P23" s="34"/>
      <c r="Q23" s="35"/>
      <c r="R23" s="34"/>
      <c r="S23" s="34"/>
      <c r="T23" s="34"/>
      <c r="U23" s="35"/>
      <c r="V23" s="34"/>
      <c r="W23" s="34"/>
      <c r="X23" s="34"/>
      <c r="Y23" s="35"/>
      <c r="Z23" s="34"/>
      <c r="AA23" s="34"/>
      <c r="AB23" s="34"/>
      <c r="AC23" s="36"/>
      <c r="AD23" s="37"/>
      <c r="AE23" s="37"/>
      <c r="AF23" s="37"/>
      <c r="AG23" s="33"/>
      <c r="AH23" s="41"/>
      <c r="AI23" s="39"/>
    </row>
    <row r="24" customFormat="false" ht="15.75" hidden="false" customHeight="false" outlineLevel="0" collapsed="false">
      <c r="B24" s="1" t="s">
        <v>30</v>
      </c>
      <c r="D24" s="33" t="n">
        <f aca="false">SUM(D14:D22)</f>
        <v>4587</v>
      </c>
      <c r="E24" s="33" t="n">
        <f aca="false">SUM(E14:E22)</f>
        <v>4093</v>
      </c>
      <c r="F24" s="34" t="n">
        <f aca="false">SUM(F14:F22)</f>
        <v>5815</v>
      </c>
      <c r="G24" s="35"/>
      <c r="H24" s="34" t="n">
        <f aca="false">SUM(H14:H22)</f>
        <v>2583</v>
      </c>
      <c r="I24" s="34" t="n">
        <f aca="false">SUM(I14:I22)</f>
        <v>1563</v>
      </c>
      <c r="J24" s="34" t="n">
        <f aca="false">SUM(J14:J22)</f>
        <v>1544</v>
      </c>
      <c r="K24" s="34" t="n">
        <f aca="false">SUM(K14:K22)</f>
        <v>621</v>
      </c>
      <c r="L24" s="34" t="n">
        <f aca="false">SUM(L14:L22)</f>
        <v>529</v>
      </c>
      <c r="M24" s="34" t="n">
        <f aca="false">SUM(M14:M22)</f>
        <v>667</v>
      </c>
      <c r="N24" s="34" t="n">
        <f aca="false">SUM(N14:N22)</f>
        <v>308</v>
      </c>
      <c r="O24" s="34" t="n">
        <f aca="false">SUM(O14:O22)</f>
        <v>282</v>
      </c>
      <c r="P24" s="34" t="n">
        <f aca="false">SUM(P14:P22)</f>
        <v>400</v>
      </c>
      <c r="Q24" s="35"/>
      <c r="R24" s="34" t="n">
        <f aca="false">SUM(R14:R22)</f>
        <v>3204</v>
      </c>
      <c r="S24" s="34" t="n">
        <f aca="false">SUM(S14:S22)</f>
        <v>2092</v>
      </c>
      <c r="T24" s="34" t="n">
        <f aca="false">SUM(T14:T22)</f>
        <v>2211</v>
      </c>
      <c r="U24" s="35"/>
      <c r="V24" s="34" t="n">
        <f aca="false">SUM(V14:V22)</f>
        <v>4862</v>
      </c>
      <c r="W24" s="34" t="n">
        <f aca="false">SUM(W14:W22)</f>
        <v>2884</v>
      </c>
      <c r="X24" s="34" t="n">
        <f aca="false">SUM(X14:X22)</f>
        <v>2827</v>
      </c>
      <c r="Y24" s="35"/>
      <c r="Z24" s="34" t="n">
        <f aca="false">SUM(Z14:Z22)</f>
        <v>5723</v>
      </c>
      <c r="AA24" s="34" t="n">
        <f aca="false">SUM(AA14:AA22)</f>
        <v>4312</v>
      </c>
      <c r="AB24" s="34" t="n">
        <f aca="false">SUM(AB14:AB22)</f>
        <v>3911</v>
      </c>
      <c r="AC24" s="36"/>
      <c r="AD24" s="37" t="n">
        <f aca="false">SUM(AD14:AD22)</f>
        <v>18684</v>
      </c>
      <c r="AE24" s="37" t="n">
        <f aca="false">SUM(AE14:AE22)</f>
        <v>13663</v>
      </c>
      <c r="AF24" s="37" t="n">
        <f aca="false">SUM(AF14:AF22)</f>
        <v>15164</v>
      </c>
      <c r="AG24" s="33"/>
      <c r="AH24" s="38"/>
      <c r="AI24" s="39" t="n">
        <v>17987</v>
      </c>
    </row>
    <row r="25" customFormat="false" ht="15.75" hidden="false" customHeight="false" outlineLevel="0" collapsed="false">
      <c r="D25" s="33"/>
      <c r="E25" s="33"/>
      <c r="F25" s="34"/>
      <c r="G25" s="35"/>
      <c r="H25" s="34"/>
      <c r="I25" s="34"/>
      <c r="J25" s="34"/>
      <c r="K25" s="34"/>
      <c r="L25" s="34"/>
      <c r="M25" s="34"/>
      <c r="N25" s="34"/>
      <c r="O25" s="34"/>
      <c r="P25" s="34"/>
      <c r="Q25" s="35"/>
      <c r="R25" s="34"/>
      <c r="S25" s="34"/>
      <c r="T25" s="34"/>
      <c r="U25" s="35"/>
      <c r="V25" s="34"/>
      <c r="W25" s="34"/>
      <c r="X25" s="34"/>
      <c r="Y25" s="35"/>
      <c r="Z25" s="34"/>
      <c r="AA25" s="34"/>
      <c r="AB25" s="34"/>
      <c r="AC25" s="36"/>
      <c r="AD25" s="37"/>
      <c r="AE25" s="37"/>
      <c r="AF25" s="37"/>
      <c r="AG25" s="33"/>
      <c r="AH25" s="38"/>
      <c r="AI25" s="39"/>
    </row>
    <row r="26" customFormat="false" ht="15.75" hidden="false" customHeight="false" outlineLevel="0" collapsed="false">
      <c r="A26" s="1" t="s">
        <v>31</v>
      </c>
      <c r="D26" s="33" t="n">
        <f aca="false">ROUND(+'[1]Detail Expense'!$C$27/1000,0)</f>
        <v>290</v>
      </c>
      <c r="E26" s="33" t="n">
        <f aca="false">ROUND(+'[1]Detail Expense'!$D$27/1000,0)</f>
        <v>488</v>
      </c>
      <c r="F26" s="34" t="n">
        <f aca="false">ROUND(+'[1]Detail Expense'!$Q$27/1000,0)</f>
        <v>220</v>
      </c>
      <c r="G26" s="35"/>
      <c r="H26" s="34" t="n">
        <f aca="false">ROUND(+'[2]Detail Expense'!$C$27/1000,0)</f>
        <v>175</v>
      </c>
      <c r="I26" s="34" t="n">
        <f aca="false">ROUND(+'[2]Detail Expense'!$D$27/1000,0)</f>
        <v>125</v>
      </c>
      <c r="J26" s="34" t="n">
        <f aca="false">ROUND(+'[2]Detail Expense'!$Q$27/1000,0)</f>
        <v>61</v>
      </c>
      <c r="K26" s="34" t="n">
        <f aca="false">ROUND(+'[3]Detail Expense'!$C$27/1000,0)</f>
        <v>54</v>
      </c>
      <c r="L26" s="34" t="n">
        <f aca="false">ROUND(+'[3]Detail Expense'!$D$27/1000,0)</f>
        <v>50</v>
      </c>
      <c r="M26" s="34" t="n">
        <f aca="false">ROUND(+'[3]Detail Expense'!$Q$27/1000,0)</f>
        <v>35</v>
      </c>
      <c r="N26" s="34" t="n">
        <f aca="false">ROUND(+'[4]Detail Expense'!$C$27/1000,0)</f>
        <v>0</v>
      </c>
      <c r="O26" s="34" t="n">
        <f aca="false">ROUND(+'[4]Detail Expense'!$D$27/1000,0)</f>
        <v>0</v>
      </c>
      <c r="P26" s="34" t="n">
        <f aca="false">ROUND(+'[4]Detail Expense'!$Q$27/1000,0)</f>
        <v>0</v>
      </c>
      <c r="Q26" s="35"/>
      <c r="R26" s="34" t="n">
        <f aca="false">+H26+K26</f>
        <v>229</v>
      </c>
      <c r="S26" s="34" t="n">
        <f aca="false">+I26+L26</f>
        <v>175</v>
      </c>
      <c r="T26" s="34" t="n">
        <f aca="false">+J26+M26</f>
        <v>96</v>
      </c>
      <c r="U26" s="35"/>
      <c r="V26" s="34" t="n">
        <f aca="false">ROUND(+'[5]Detail Expense'!$C$27/1000,0)</f>
        <v>204</v>
      </c>
      <c r="W26" s="34" t="n">
        <f aca="false">ROUND(+'[5]Detail Expense'!$D$27/1000,0)</f>
        <v>257</v>
      </c>
      <c r="X26" s="34" t="n">
        <f aca="false">ROUND(+'[5]Detail Expense'!$Q$27/1000,0)</f>
        <v>97</v>
      </c>
      <c r="Y26" s="35"/>
      <c r="Z26" s="34" t="n">
        <f aca="false">ROUND(+'[6]Detail Expense'!$C$27/1000,0)</f>
        <v>343</v>
      </c>
      <c r="AA26" s="34" t="n">
        <f aca="false">ROUND(+'[6]Detail Expense'!$D$27/1000,0)</f>
        <v>237</v>
      </c>
      <c r="AB26" s="34" t="n">
        <f aca="false">ROUND(+'[6]Detail Expense'!$Q$27/1000,0)</f>
        <v>115</v>
      </c>
      <c r="AC26" s="36"/>
      <c r="AD26" s="37" t="n">
        <f aca="false">+D26+R26+V26+Z26+N26</f>
        <v>1066</v>
      </c>
      <c r="AE26" s="37" t="n">
        <f aca="false">+E26+S26+W26+AA26+O26</f>
        <v>1157</v>
      </c>
      <c r="AF26" s="37" t="n">
        <f aca="false">+F26+T26+X26+AB26+P26</f>
        <v>528</v>
      </c>
      <c r="AG26" s="33"/>
      <c r="AH26" s="38" t="n">
        <v>59003000</v>
      </c>
      <c r="AI26" s="39" t="n">
        <v>576</v>
      </c>
    </row>
    <row r="27" customFormat="false" ht="15.75" hidden="false" customHeight="false" outlineLevel="0" collapsed="false">
      <c r="A27" s="1" t="s">
        <v>32</v>
      </c>
      <c r="D27" s="33" t="n">
        <f aca="false">ROUND(+'[1]Detail Expense'!$C$31/1000,0)</f>
        <v>540</v>
      </c>
      <c r="E27" s="33" t="n">
        <f aca="false">ROUND(+'[1]Detail Expense'!$D$31/1000,0)</f>
        <v>321</v>
      </c>
      <c r="F27" s="34" t="n">
        <f aca="false">ROUND(+'[1]Detail Expense'!$Q$31/1000,0)</f>
        <v>707</v>
      </c>
      <c r="G27" s="35"/>
      <c r="H27" s="34" t="n">
        <f aca="false">ROUND(+'[2]Detail Expense'!$C$31/1000,0)</f>
        <v>257</v>
      </c>
      <c r="I27" s="34" t="n">
        <f aca="false">ROUND(+'[2]Detail Expense'!$D$31/1000,0)</f>
        <v>120</v>
      </c>
      <c r="J27" s="34" t="n">
        <f aca="false">ROUND(+'[2]Detail Expense'!$Q$31/1000,0)</f>
        <v>180</v>
      </c>
      <c r="K27" s="34" t="n">
        <f aca="false">ROUND(+'[3]Detail Expense'!$C$31/1000,0)</f>
        <v>86</v>
      </c>
      <c r="L27" s="34" t="n">
        <f aca="false">ROUND(+'[3]Detail Expense'!$D$31/1000,0)</f>
        <v>56</v>
      </c>
      <c r="M27" s="34" t="n">
        <f aca="false">ROUND(+'[3]Detail Expense'!$Q$31/1000,0)</f>
        <v>101</v>
      </c>
      <c r="N27" s="34" t="n">
        <f aca="false">ROUND(+'[4]Detail Expense'!$C$31/1000,0)</f>
        <v>0</v>
      </c>
      <c r="O27" s="34" t="n">
        <f aca="false">ROUND(+'[4]Detail Expense'!$D$31/1000,0)</f>
        <v>0</v>
      </c>
      <c r="P27" s="34" t="n">
        <f aca="false">ROUND(+'[4]Detail Expense'!$Q$31/1000,0)</f>
        <v>0</v>
      </c>
      <c r="Q27" s="35"/>
      <c r="R27" s="34" t="n">
        <f aca="false">+H27+K27</f>
        <v>343</v>
      </c>
      <c r="S27" s="34" t="n">
        <f aca="false">+I27+L27</f>
        <v>176</v>
      </c>
      <c r="T27" s="34" t="n">
        <f aca="false">+J27+M27</f>
        <v>281</v>
      </c>
      <c r="U27" s="35"/>
      <c r="V27" s="34" t="n">
        <f aca="false">ROUND(+'[5]Detail Expense'!$C$31/1000,0)</f>
        <v>307</v>
      </c>
      <c r="W27" s="34" t="n">
        <f aca="false">ROUND(+'[5]Detail Expense'!$D$31/1000,0)</f>
        <v>181</v>
      </c>
      <c r="X27" s="34" t="n">
        <f aca="false">ROUND(+'[5]Detail Expense'!$Q$31/1000,0)</f>
        <v>331</v>
      </c>
      <c r="Y27" s="35"/>
      <c r="Z27" s="34" t="n">
        <f aca="false">ROUND(+'[6]Detail Expense'!$C$31/1000,0)</f>
        <v>478</v>
      </c>
      <c r="AA27" s="34" t="n">
        <f aca="false">ROUND(+'[6]Detail Expense'!$D$31/1000,0)</f>
        <v>198</v>
      </c>
      <c r="AB27" s="34" t="n">
        <f aca="false">ROUND(+'[6]Detail Expense'!$Q$31/1000,0)</f>
        <v>375</v>
      </c>
      <c r="AC27" s="36"/>
      <c r="AD27" s="37" t="n">
        <f aca="false">+D27+R27+V27+Z27+N27</f>
        <v>1668</v>
      </c>
      <c r="AE27" s="37" t="n">
        <f aca="false">+E27+S27+W27+AA27+O27</f>
        <v>876</v>
      </c>
      <c r="AF27" s="37" t="n">
        <f aca="false">+F27+T27+X27+AB27+P27</f>
        <v>1694</v>
      </c>
      <c r="AG27" s="33"/>
      <c r="AH27" s="38" t="n">
        <v>52001000</v>
      </c>
      <c r="AI27" s="39" t="n">
        <v>1823</v>
      </c>
    </row>
    <row r="28" customFormat="false" ht="15.75" hidden="false" customHeight="false" outlineLevel="0" collapsed="false">
      <c r="A28" s="1" t="s">
        <v>33</v>
      </c>
      <c r="D28" s="33" t="n">
        <f aca="false">ROUND(+'[1]Detail Expense'!$C$186/1000,0)</f>
        <v>120</v>
      </c>
      <c r="E28" s="33" t="n">
        <f aca="false">ROUND(+'[1]Detail Expense'!$D$186/1000,0)</f>
        <v>152</v>
      </c>
      <c r="F28" s="34" t="n">
        <f aca="false">ROUND(+'[1]Detail Expense'!$Q$186/1000,0)</f>
        <v>336</v>
      </c>
      <c r="G28" s="35"/>
      <c r="H28" s="34" t="n">
        <f aca="false">ROUND(+'[2]Detail Expense'!$C$186/1000,0)</f>
        <v>110</v>
      </c>
      <c r="I28" s="34" t="n">
        <f aca="false">ROUND(+'[2]Detail Expense'!$D$186/1000,0)</f>
        <v>133</v>
      </c>
      <c r="J28" s="34" t="n">
        <f aca="false">ROUND(+'[2]Detail Expense'!$Q$186/1000,0)</f>
        <v>162</v>
      </c>
      <c r="K28" s="34" t="n">
        <f aca="false">ROUND(+'[3]Detail Expense'!$C$186/1000,0)</f>
        <v>2</v>
      </c>
      <c r="L28" s="34" t="n">
        <f aca="false">ROUND(+'[3]Detail Expense'!$D$186/1000,0)</f>
        <v>3</v>
      </c>
      <c r="M28" s="34" t="n">
        <f aca="false">ROUND(+'[3]Detail Expense'!$Q$186/1000,0)</f>
        <v>54</v>
      </c>
      <c r="N28" s="34" t="n">
        <f aca="false">ROUND(+'[4]Detail Expense'!$C$186/1000,0)</f>
        <v>0</v>
      </c>
      <c r="O28" s="34" t="n">
        <f aca="false">ROUND(+'[4]Detail Expense'!$D$186/1000,0)</f>
        <v>0</v>
      </c>
      <c r="P28" s="34" t="n">
        <f aca="false">ROUND(+'[4]Detail Expense'!$Q$186/1000,0)</f>
        <v>0</v>
      </c>
      <c r="Q28" s="35"/>
      <c r="R28" s="34" t="n">
        <f aca="false">+H28+K28</f>
        <v>112</v>
      </c>
      <c r="S28" s="34" t="n">
        <f aca="false">+I28+L28</f>
        <v>136</v>
      </c>
      <c r="T28" s="34" t="n">
        <f aca="false">+J28+M28</f>
        <v>216</v>
      </c>
      <c r="U28" s="35"/>
      <c r="V28" s="34" t="n">
        <f aca="false">ROUND(+'[5]Detail Expense'!$C$186/1000,0)</f>
        <v>153</v>
      </c>
      <c r="W28" s="34" t="n">
        <f aca="false">ROUND(+'[5]Detail Expense'!$D$186/1000,0)</f>
        <v>159</v>
      </c>
      <c r="X28" s="34" t="n">
        <f aca="false">ROUND(+'[5]Detail Expense'!$Q$186/1000,0)</f>
        <v>204</v>
      </c>
      <c r="Y28" s="35"/>
      <c r="Z28" s="34" t="n">
        <f aca="false">ROUND(+'[6]Detail Expense'!$C$186/1000,0)</f>
        <v>105</v>
      </c>
      <c r="AA28" s="34" t="n">
        <f aca="false">ROUND(+'[6]Detail Expense'!$D$186/1000,0)</f>
        <v>193</v>
      </c>
      <c r="AB28" s="34" t="n">
        <f aca="false">ROUND(+'[6]Detail Expense'!$Q$186/1000,0)</f>
        <v>180</v>
      </c>
      <c r="AC28" s="36"/>
      <c r="AD28" s="37" t="n">
        <f aca="false">+D28+R28+V28+Z28+N28</f>
        <v>490</v>
      </c>
      <c r="AE28" s="37" t="n">
        <f aca="false">+E28+S28+W28+AA28</f>
        <v>640</v>
      </c>
      <c r="AF28" s="37" t="n">
        <f aca="false">+F28+T28+X28+AB28+P28</f>
        <v>936</v>
      </c>
      <c r="AG28" s="33"/>
      <c r="AH28" s="38" t="n">
        <v>52502000</v>
      </c>
      <c r="AI28" s="39" t="n">
        <v>1614</v>
      </c>
    </row>
    <row r="29" customFormat="false" ht="15.75" hidden="false" customHeight="false" outlineLevel="0" collapsed="false">
      <c r="A29" s="1" t="s">
        <v>34</v>
      </c>
      <c r="D29" s="33" t="n">
        <f aca="false">ROUND(+'[1]Detail Expense'!$C$182/1000,0)</f>
        <v>355</v>
      </c>
      <c r="E29" s="33" t="n">
        <f aca="false">ROUND(+'[1]Detail Expense'!$D$182/1000,0)</f>
        <v>301</v>
      </c>
      <c r="F29" s="34" t="n">
        <f aca="false">ROUND(+'[1]Detail Expense'!$Q$182/1000,0)</f>
        <v>300</v>
      </c>
      <c r="G29" s="35"/>
      <c r="H29" s="34" t="n">
        <f aca="false">ROUND(+'[2]Detail Expense'!$C$182/1000,0)</f>
        <v>300</v>
      </c>
      <c r="I29" s="34" t="n">
        <f aca="false">ROUND(+'[2]Detail Expense'!$D$182/1000,0)</f>
        <v>165</v>
      </c>
      <c r="J29" s="34" t="n">
        <f aca="false">ROUND(+'[2]Detail Expense'!$Q$182/1000,0)</f>
        <v>230</v>
      </c>
      <c r="K29" s="34" t="n">
        <f aca="false">ROUND(+'[3]Detail Expense'!$C$182/1000,0)</f>
        <v>77</v>
      </c>
      <c r="L29" s="34" t="n">
        <f aca="false">ROUND(+'[3]Detail Expense'!$D$182/1000,0)</f>
        <v>97</v>
      </c>
      <c r="M29" s="34" t="n">
        <f aca="false">ROUND(+'[3]Detail Expense'!$Q$182/1000,0)</f>
        <v>96</v>
      </c>
      <c r="N29" s="34" t="n">
        <f aca="false">ROUND(+'[4]Detail Expense'!$C$182/1000,0)</f>
        <v>0</v>
      </c>
      <c r="O29" s="34" t="n">
        <f aca="false">ROUND(+'[4]Detail Expense'!$D$182/1000,0)</f>
        <v>0</v>
      </c>
      <c r="P29" s="34" t="n">
        <f aca="false">ROUND(+'[4]Detail Expense'!$Q$182/1000,0)</f>
        <v>0</v>
      </c>
      <c r="Q29" s="35"/>
      <c r="R29" s="34" t="n">
        <f aca="false">+H29+K29</f>
        <v>377</v>
      </c>
      <c r="S29" s="34" t="n">
        <f aca="false">+I29+L29</f>
        <v>262</v>
      </c>
      <c r="T29" s="34" t="n">
        <f aca="false">+J29+M29</f>
        <v>326</v>
      </c>
      <c r="U29" s="35"/>
      <c r="V29" s="34" t="n">
        <f aca="false">ROUND(+'[5]Detail Expense'!$C$182/1000,0)</f>
        <v>338</v>
      </c>
      <c r="W29" s="34" t="n">
        <f aca="false">ROUND(+'[5]Detail Expense'!$D$182/1000,0)</f>
        <v>281</v>
      </c>
      <c r="X29" s="34" t="n">
        <f aca="false">ROUND(+'[5]Detail Expense'!$Q$182/1000,0)</f>
        <v>340</v>
      </c>
      <c r="Y29" s="35"/>
      <c r="Z29" s="34" t="n">
        <f aca="false">ROUND(+'[6]Detail Expense'!$C$182/1000,0)</f>
        <v>320</v>
      </c>
      <c r="AA29" s="34" t="n">
        <f aca="false">ROUND(+'[6]Detail Expense'!$D$182/1000,0)</f>
        <v>207</v>
      </c>
      <c r="AB29" s="34" t="n">
        <f aca="false">ROUND(+'[6]Detail Expense'!$Q$182/1000,0)</f>
        <v>265</v>
      </c>
      <c r="AC29" s="36"/>
      <c r="AD29" s="37" t="n">
        <f aca="false">+D29+R29+V29+Z29+N29</f>
        <v>1390</v>
      </c>
      <c r="AE29" s="37" t="n">
        <f aca="false">+E29+S29+W29+AA29</f>
        <v>1051</v>
      </c>
      <c r="AF29" s="37" t="n">
        <f aca="false">+F29+T29+X29+AB29+P29</f>
        <v>1231</v>
      </c>
      <c r="AG29" s="33"/>
      <c r="AH29" s="38" t="n">
        <v>52502500</v>
      </c>
      <c r="AI29" s="39" t="n">
        <v>1311</v>
      </c>
    </row>
    <row r="30" customFormat="false" ht="15.75" hidden="false" customHeight="false" outlineLevel="0" collapsed="false">
      <c r="A30" s="1" t="s">
        <v>35</v>
      </c>
      <c r="D30" s="42" t="n">
        <f aca="false">ROUND(+'[1]Detail Expense'!$C$190/1000,0)</f>
        <v>0</v>
      </c>
      <c r="E30" s="42" t="n">
        <f aca="false">ROUND(+'[1]Detail Expense'!$D$190/1000,0)</f>
        <v>8</v>
      </c>
      <c r="F30" s="43" t="n">
        <f aca="false">ROUND(+'[1]Detail Expense'!$Q$190/1000,0)</f>
        <v>0</v>
      </c>
      <c r="G30" s="35"/>
      <c r="H30" s="34" t="n">
        <f aca="false">ROUND(+'[2]Detail Expense'!$C$190/1000,0)</f>
        <v>0</v>
      </c>
      <c r="I30" s="34" t="n">
        <f aca="false">ROUND(+'[2]Detail Expense'!$D$190/1000,0)</f>
        <v>0</v>
      </c>
      <c r="J30" s="34" t="n">
        <f aca="false">ROUND(+'[2]Detail Expense'!$Q$190/1000,0)</f>
        <v>0</v>
      </c>
      <c r="K30" s="34" t="n">
        <f aca="false">ROUND(+'[3]Detail Expense'!$C$190/1000,0)</f>
        <v>0</v>
      </c>
      <c r="L30" s="34" t="n">
        <f aca="false">ROUND(+'[3]Detail Expense'!$D$190/1000,0)</f>
        <v>0</v>
      </c>
      <c r="M30" s="34" t="n">
        <f aca="false">ROUND(+'[3]Detail Expense'!$Q$190/1000,0)</f>
        <v>0</v>
      </c>
      <c r="N30" s="43" t="n">
        <f aca="false">ROUND(+'[4]Detail Expense'!$C$190/1000,0)</f>
        <v>0</v>
      </c>
      <c r="O30" s="43" t="n">
        <f aca="false">ROUND(+'[4]Detail Expense'!$D$190/1000,0)</f>
        <v>0</v>
      </c>
      <c r="P30" s="43" t="n">
        <f aca="false">ROUND(+'[4]Detail Expense'!$Q$190/1000,0)</f>
        <v>0</v>
      </c>
      <c r="Q30" s="35"/>
      <c r="R30" s="43" t="n">
        <f aca="false">+H30+K30</f>
        <v>0</v>
      </c>
      <c r="S30" s="43" t="n">
        <f aca="false">+I30+L30</f>
        <v>0</v>
      </c>
      <c r="T30" s="43" t="n">
        <f aca="false">+J30+M30</f>
        <v>0</v>
      </c>
      <c r="U30" s="35"/>
      <c r="V30" s="43" t="n">
        <f aca="false">ROUND(+'[5]Detail Expense'!$C$190/1000,0)</f>
        <v>0</v>
      </c>
      <c r="W30" s="43" t="n">
        <f aca="false">ROUND(+'[5]Detail Expense'!$D$190/1000,0)</f>
        <v>846</v>
      </c>
      <c r="X30" s="43" t="n">
        <f aca="false">ROUND(+'[5]Detail Expense'!$Q$190/1000,0)</f>
        <v>1195</v>
      </c>
      <c r="Y30" s="35"/>
      <c r="Z30" s="43" t="n">
        <f aca="false">ROUND(+'[6]Detail Expense'!$C$190/1000,0)</f>
        <v>0</v>
      </c>
      <c r="AA30" s="43" t="n">
        <f aca="false">ROUND(+'[6]Detail Expense'!$D$190/1000,0)</f>
        <v>0</v>
      </c>
      <c r="AB30" s="43" t="n">
        <f aca="false">ROUND(+'[6]Detail Expense'!$Q$190/1000,0)</f>
        <v>0</v>
      </c>
      <c r="AC30" s="36"/>
      <c r="AD30" s="44" t="n">
        <f aca="false">+D30+R30+V30+Z30+N30</f>
        <v>0</v>
      </c>
      <c r="AE30" s="44" t="n">
        <f aca="false">+E30+S30+W30+AA30+O30</f>
        <v>854</v>
      </c>
      <c r="AF30" s="44" t="n">
        <f aca="false">+F30+T30+X30+AB30+P30</f>
        <v>1195</v>
      </c>
      <c r="AG30" s="33"/>
      <c r="AH30" s="38" t="n">
        <v>52502600</v>
      </c>
      <c r="AI30" s="45" t="n">
        <v>1300</v>
      </c>
    </row>
    <row r="31" customFormat="false" ht="15.75" hidden="false" customHeight="false" outlineLevel="0" collapsed="false">
      <c r="D31" s="33"/>
      <c r="E31" s="33"/>
      <c r="F31" s="34"/>
      <c r="G31" s="35"/>
      <c r="H31" s="34"/>
      <c r="I31" s="34"/>
      <c r="J31" s="34"/>
      <c r="K31" s="34"/>
      <c r="L31" s="34"/>
      <c r="M31" s="34"/>
      <c r="N31" s="34"/>
      <c r="O31" s="34"/>
      <c r="P31" s="34"/>
      <c r="Q31" s="35"/>
      <c r="R31" s="34"/>
      <c r="S31" s="34"/>
      <c r="T31" s="34"/>
      <c r="U31" s="35"/>
      <c r="V31" s="34"/>
      <c r="W31" s="34"/>
      <c r="X31" s="34"/>
      <c r="Y31" s="35"/>
      <c r="Z31" s="34"/>
      <c r="AA31" s="34"/>
      <c r="AB31" s="34"/>
      <c r="AC31" s="36"/>
      <c r="AD31" s="37"/>
      <c r="AE31" s="37"/>
      <c r="AF31" s="37"/>
      <c r="AG31" s="33"/>
      <c r="AI31" s="39"/>
    </row>
    <row r="32" customFormat="false" ht="16.5" hidden="false" customHeight="false" outlineLevel="0" collapsed="false">
      <c r="B32" s="1" t="s">
        <v>36</v>
      </c>
      <c r="D32" s="46" t="n">
        <f aca="false">SUM(D24:D30)</f>
        <v>5892</v>
      </c>
      <c r="E32" s="46" t="n">
        <f aca="false">SUM(E24:E30)</f>
        <v>5363</v>
      </c>
      <c r="F32" s="47" t="n">
        <f aca="false">SUM(F24:F30)</f>
        <v>7378</v>
      </c>
      <c r="G32" s="35"/>
      <c r="H32" s="43" t="n">
        <f aca="false">SUM(H24:H30)</f>
        <v>3425</v>
      </c>
      <c r="I32" s="43" t="n">
        <f aca="false">SUM(I24:I30)</f>
        <v>2106</v>
      </c>
      <c r="J32" s="43" t="n">
        <f aca="false">SUM(J24:J30)</f>
        <v>2177</v>
      </c>
      <c r="K32" s="43" t="n">
        <f aca="false">SUM(K24:K30)</f>
        <v>840</v>
      </c>
      <c r="L32" s="43" t="n">
        <f aca="false">SUM(L24:L30)</f>
        <v>735</v>
      </c>
      <c r="M32" s="43" t="n">
        <f aca="false">SUM(M24:M30)</f>
        <v>953</v>
      </c>
      <c r="N32" s="47" t="n">
        <f aca="false">SUM(N24:N30)</f>
        <v>308</v>
      </c>
      <c r="O32" s="47" t="n">
        <f aca="false">SUM(O24:O30)</f>
        <v>282</v>
      </c>
      <c r="P32" s="47" t="n">
        <f aca="false">SUM(P24:P30)</f>
        <v>400</v>
      </c>
      <c r="Q32" s="35"/>
      <c r="R32" s="47" t="n">
        <f aca="false">SUM(R24:R30)</f>
        <v>4265</v>
      </c>
      <c r="S32" s="47" t="n">
        <f aca="false">SUM(S24:S30)</f>
        <v>2841</v>
      </c>
      <c r="T32" s="47" t="n">
        <f aca="false">SUM(T24:T30)</f>
        <v>3130</v>
      </c>
      <c r="U32" s="35"/>
      <c r="V32" s="47" t="n">
        <f aca="false">SUM(V24:V30)</f>
        <v>5864</v>
      </c>
      <c r="W32" s="47" t="n">
        <f aca="false">SUM(W24:W30)</f>
        <v>4608</v>
      </c>
      <c r="X32" s="47" t="n">
        <f aca="false">SUM(X24:X30)</f>
        <v>4994</v>
      </c>
      <c r="Y32" s="35"/>
      <c r="Z32" s="47" t="n">
        <f aca="false">SUM(Z24:Z30)</f>
        <v>6969</v>
      </c>
      <c r="AA32" s="47" t="n">
        <f aca="false">SUM(AA24:AA30)</f>
        <v>5147</v>
      </c>
      <c r="AB32" s="47" t="n">
        <f aca="false">SUM(AB24:AB30)</f>
        <v>4846</v>
      </c>
      <c r="AC32" s="36"/>
      <c r="AD32" s="48" t="n">
        <f aca="false">SUM(AD24:AD30)</f>
        <v>23298</v>
      </c>
      <c r="AE32" s="48" t="n">
        <f aca="false">SUM(AE24:AE30)</f>
        <v>18241</v>
      </c>
      <c r="AF32" s="48" t="n">
        <f aca="false">SUM(AF24:AF30)</f>
        <v>20748</v>
      </c>
      <c r="AG32" s="49"/>
      <c r="AI32" s="50" t="n">
        <v>24611</v>
      </c>
    </row>
    <row r="33" customFormat="false" ht="16.5" hidden="true" customHeight="false" outlineLevel="0" collapsed="false">
      <c r="D33" s="33" t="s">
        <v>11</v>
      </c>
      <c r="E33" s="33" t="s">
        <v>11</v>
      </c>
      <c r="F33" s="34" t="s">
        <v>11</v>
      </c>
      <c r="G33" s="35"/>
      <c r="H33" s="34" t="s">
        <v>11</v>
      </c>
      <c r="I33" s="34" t="s">
        <v>11</v>
      </c>
      <c r="J33" s="34" t="s">
        <v>11</v>
      </c>
      <c r="K33" s="34" t="s">
        <v>11</v>
      </c>
      <c r="L33" s="34" t="s">
        <v>11</v>
      </c>
      <c r="M33" s="34" t="s">
        <v>11</v>
      </c>
      <c r="N33" s="34" t="s">
        <v>11</v>
      </c>
      <c r="O33" s="34" t="s">
        <v>11</v>
      </c>
      <c r="P33" s="34" t="s">
        <v>11</v>
      </c>
      <c r="Q33" s="35"/>
      <c r="R33" s="34" t="s">
        <v>11</v>
      </c>
      <c r="S33" s="34" t="s">
        <v>11</v>
      </c>
      <c r="T33" s="34" t="s">
        <v>11</v>
      </c>
      <c r="U33" s="35"/>
      <c r="V33" s="34" t="s">
        <v>11</v>
      </c>
      <c r="W33" s="34" t="s">
        <v>11</v>
      </c>
      <c r="X33" s="34" t="s">
        <v>11</v>
      </c>
      <c r="Y33" s="35"/>
      <c r="Z33" s="34" t="s">
        <v>11</v>
      </c>
      <c r="AA33" s="34" t="s">
        <v>11</v>
      </c>
      <c r="AB33" s="34" t="s">
        <v>11</v>
      </c>
      <c r="AC33" s="36"/>
      <c r="AD33" s="37" t="s">
        <v>11</v>
      </c>
      <c r="AE33" s="37" t="s">
        <v>11</v>
      </c>
      <c r="AF33" s="37" t="s">
        <v>11</v>
      </c>
      <c r="AG33" s="36"/>
      <c r="AI33" s="39" t="s">
        <v>11</v>
      </c>
    </row>
    <row r="34" customFormat="false" ht="16.5" hidden="true" customHeight="false" outlineLevel="0" collapsed="false">
      <c r="A34" s="1" t="s">
        <v>37</v>
      </c>
      <c r="D34" s="33" t="n">
        <f aca="false">ROUND(+[1]Allocations!$D$37/1000,0)</f>
        <v>5893</v>
      </c>
      <c r="E34" s="33" t="n">
        <f aca="false">ROUND(+[1]Allocations!$E$37/1000,0)</f>
        <v>5363</v>
      </c>
      <c r="F34" s="34" t="n">
        <f aca="false">ROUND(+[1]Allocations!$G$37/1000,0)</f>
        <v>7377</v>
      </c>
      <c r="G34" s="35"/>
      <c r="H34" s="34" t="n">
        <f aca="false">ROUND(+[2]Allocations!$D$37/1000,0)</f>
        <v>3425</v>
      </c>
      <c r="I34" s="34" t="n">
        <f aca="false">ROUND(+[2]Allocations!$E$37/1000,0)</f>
        <v>2107</v>
      </c>
      <c r="J34" s="34" t="n">
        <f aca="false">ROUND(+[2]Allocations!$G$37/1000,0)</f>
        <v>1415</v>
      </c>
      <c r="K34" s="34" t="n">
        <f aca="false">ROUND(+[3]Allocations!$D$37/1000,0)</f>
        <v>840</v>
      </c>
      <c r="L34" s="34" t="n">
        <f aca="false">ROUND(+[3]Allocations!$E$37/1000,0)</f>
        <v>735</v>
      </c>
      <c r="M34" s="34" t="n">
        <f aca="false">ROUND(+[3]Allocations!$G$37/1000,0)</f>
        <v>333</v>
      </c>
      <c r="N34" s="34" t="n">
        <f aca="false">ROUND(+[4]Allocations!$D$37/1000,0)</f>
        <v>0</v>
      </c>
      <c r="O34" s="34" t="n">
        <f aca="false">ROUND(+[4]Allocations!$E$37/1000,0)</f>
        <v>0</v>
      </c>
      <c r="P34" s="34" t="n">
        <f aca="false">ROUND(+[4]Allocations!$G$37/1000,0)</f>
        <v>0</v>
      </c>
      <c r="Q34" s="35"/>
      <c r="R34" s="34" t="n">
        <f aca="false">+H34+K34</f>
        <v>4265</v>
      </c>
      <c r="S34" s="34" t="n">
        <f aca="false">+I34+L34</f>
        <v>2842</v>
      </c>
      <c r="T34" s="34" t="n">
        <f aca="false">+J34+M34</f>
        <v>1748</v>
      </c>
      <c r="U34" s="35"/>
      <c r="V34" s="34" t="n">
        <f aca="false">ROUND(+[5]Allocations!$D$37/1000,0)</f>
        <v>5865</v>
      </c>
      <c r="W34" s="34" t="n">
        <f aca="false">ROUND(+[5]Allocations!$E$37/1000,0)</f>
        <v>4607</v>
      </c>
      <c r="X34" s="34" t="n">
        <f aca="false">ROUND(+[5]Allocations!$G$37/1000,0)</f>
        <v>4994</v>
      </c>
      <c r="Y34" s="35"/>
      <c r="Z34" s="34" t="n">
        <f aca="false">ROUND(+[6]Allocations!$D$37/1000,0)</f>
        <v>6970</v>
      </c>
      <c r="AA34" s="34" t="n">
        <f aca="false">ROUND(+[6]Allocations!$E$37/1000,0)</f>
        <v>5147</v>
      </c>
      <c r="AB34" s="34" t="n">
        <f aca="false">ROUND(+[6]Allocations!$G$37/1000,0)</f>
        <v>4846</v>
      </c>
      <c r="AC34" s="36"/>
      <c r="AD34" s="37" t="n">
        <f aca="false">+D34+R34+V34+Z34</f>
        <v>22993</v>
      </c>
      <c r="AE34" s="37" t="n">
        <f aca="false">+E34+S34+W34+AA34</f>
        <v>17959</v>
      </c>
      <c r="AF34" s="37" t="n">
        <f aca="false">+F34+T34+X34+AB34</f>
        <v>18965</v>
      </c>
      <c r="AG34" s="36"/>
      <c r="AI34" s="39" t="n">
        <v>22553</v>
      </c>
    </row>
    <row r="35" customFormat="false" ht="16.5" hidden="true" customHeight="false" outlineLevel="0" collapsed="false">
      <c r="F35" s="4"/>
      <c r="G35" s="40"/>
      <c r="H35" s="4"/>
      <c r="I35" s="4"/>
      <c r="J35" s="4"/>
      <c r="K35" s="4"/>
      <c r="L35" s="4"/>
      <c r="M35" s="4"/>
      <c r="N35" s="4"/>
      <c r="O35" s="4"/>
      <c r="P35" s="4"/>
      <c r="Q35" s="40"/>
      <c r="R35" s="4"/>
      <c r="S35" s="4"/>
      <c r="T35" s="4"/>
      <c r="U35" s="40"/>
      <c r="V35" s="4"/>
      <c r="W35" s="4"/>
      <c r="X35" s="4"/>
      <c r="Y35" s="40"/>
      <c r="Z35" s="4"/>
      <c r="AA35" s="4"/>
      <c r="AB35" s="4"/>
      <c r="AD35" s="31"/>
      <c r="AE35" s="31"/>
      <c r="AF35" s="31"/>
      <c r="AG35" s="2"/>
      <c r="AI35" s="32"/>
    </row>
    <row r="36" customFormat="false" ht="17.25" hidden="true" customHeight="false" outlineLevel="0" collapsed="false">
      <c r="B36" s="1" t="s">
        <v>38</v>
      </c>
      <c r="D36" s="36" t="n">
        <f aca="false">ROUND(D32-D34,1)</f>
        <v>-1</v>
      </c>
      <c r="E36" s="36" t="n">
        <f aca="false">ROUND(E32-E34,1)</f>
        <v>0</v>
      </c>
      <c r="F36" s="35" t="n">
        <f aca="false">ROUND(F32-F34,1)</f>
        <v>1</v>
      </c>
      <c r="G36" s="35"/>
      <c r="H36" s="47" t="n">
        <f aca="false">ROUND(H32-H34,1)</f>
        <v>0</v>
      </c>
      <c r="I36" s="47" t="n">
        <f aca="false">ROUND(I32-I34,1)</f>
        <v>-1</v>
      </c>
      <c r="J36" s="47" t="n">
        <f aca="false">ROUND(J32-J34,1)</f>
        <v>762</v>
      </c>
      <c r="K36" s="47" t="n">
        <f aca="false">ROUND(K32-K34,1)</f>
        <v>0</v>
      </c>
      <c r="L36" s="47" t="n">
        <f aca="false">ROUND(L32-L34,1)</f>
        <v>0</v>
      </c>
      <c r="M36" s="47" t="n">
        <f aca="false">ROUND(M32-M34,1)</f>
        <v>620</v>
      </c>
      <c r="N36" s="35" t="n">
        <f aca="false">ROUND(N32-N34,1)</f>
        <v>308</v>
      </c>
      <c r="O36" s="35" t="n">
        <f aca="false">ROUND(O32-O34,1)</f>
        <v>282</v>
      </c>
      <c r="P36" s="35" t="n">
        <f aca="false">ROUND(P32-P34,1)</f>
        <v>400</v>
      </c>
      <c r="Q36" s="35"/>
      <c r="R36" s="35" t="n">
        <f aca="false">ROUND(R32-R34,1)</f>
        <v>0</v>
      </c>
      <c r="S36" s="35" t="n">
        <f aca="false">ROUND(S32-S34,1)</f>
        <v>-1</v>
      </c>
      <c r="T36" s="35" t="n">
        <f aca="false">ROUND(T32-T34,1)</f>
        <v>1382</v>
      </c>
      <c r="U36" s="35"/>
      <c r="V36" s="35" t="n">
        <f aca="false">ROUND(V32-V34,1)</f>
        <v>-1</v>
      </c>
      <c r="W36" s="35" t="n">
        <f aca="false">ROUND(W32-W34,1)</f>
        <v>1</v>
      </c>
      <c r="X36" s="35" t="n">
        <f aca="false">ROUND(X32-X34,1)</f>
        <v>0</v>
      </c>
      <c r="Y36" s="35"/>
      <c r="Z36" s="35" t="n">
        <f aca="false">ROUND(Z32-Z34,1)</f>
        <v>-1</v>
      </c>
      <c r="AA36" s="35" t="n">
        <f aca="false">ROUND(AA32-AA34,1)</f>
        <v>0</v>
      </c>
      <c r="AB36" s="35" t="n">
        <f aca="false">ROUND(AB32-AB34,1)</f>
        <v>0</v>
      </c>
      <c r="AC36" s="36"/>
      <c r="AD36" s="51" t="n">
        <f aca="false">ROUND(AD32-AD34,1)</f>
        <v>305</v>
      </c>
      <c r="AE36" s="51" t="n">
        <f aca="false">ROUND(AE32-AE34,1)</f>
        <v>282</v>
      </c>
      <c r="AF36" s="51" t="n">
        <f aca="false">ROUND(AF32-AF34,1)</f>
        <v>1783</v>
      </c>
      <c r="AG36" s="36"/>
      <c r="AH36" s="2"/>
      <c r="AI36" s="52" t="n">
        <v>2058</v>
      </c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customFormat="false" ht="16.5" hidden="false" customHeight="false" outlineLevel="0" collapsed="false">
      <c r="F37" s="4"/>
      <c r="G37" s="40"/>
      <c r="H37" s="4"/>
      <c r="I37" s="4"/>
      <c r="J37" s="4"/>
      <c r="K37" s="4"/>
      <c r="L37" s="4"/>
      <c r="M37" s="4"/>
      <c r="N37" s="4"/>
      <c r="O37" s="4"/>
      <c r="P37" s="4"/>
      <c r="Q37" s="40"/>
      <c r="R37" s="4"/>
      <c r="S37" s="4"/>
      <c r="T37" s="4"/>
      <c r="U37" s="40"/>
      <c r="V37" s="4"/>
      <c r="W37" s="4"/>
      <c r="X37" s="4"/>
      <c r="Y37" s="40"/>
      <c r="Z37" s="4"/>
      <c r="AA37" s="4"/>
      <c r="AB37" s="4"/>
      <c r="AD37" s="13"/>
      <c r="AE37" s="13"/>
      <c r="AF37" s="13"/>
      <c r="AI37" s="32"/>
    </row>
    <row r="38" customFormat="false" ht="15.75" hidden="true" customHeight="false" outlineLevel="0" collapsed="false">
      <c r="A38" s="1" t="s">
        <v>39</v>
      </c>
      <c r="D38" s="1" t="n">
        <f aca="false">'[1]Detail Capital'!$C$64</f>
        <v>0</v>
      </c>
      <c r="E38" s="1" t="n">
        <f aca="false">'[1]Detail Capital'!$D$64</f>
        <v>0</v>
      </c>
      <c r="F38" s="4" t="n">
        <f aca="false">'[1]Detail Capital'!$Q$64</f>
        <v>0</v>
      </c>
      <c r="G38" s="40"/>
      <c r="H38" s="4" t="n">
        <f aca="false">'[2]Detail Capital'!$C$64</f>
        <v>0</v>
      </c>
      <c r="I38" s="4" t="n">
        <f aca="false">'[2]Detail Capital'!$D$64</f>
        <v>0</v>
      </c>
      <c r="J38" s="4" t="n">
        <f aca="false">'[2]Detail Capital'!$Q$64</f>
        <v>0</v>
      </c>
      <c r="K38" s="4" t="n">
        <f aca="false">'[3]Detail Capital'!$C$64</f>
        <v>0</v>
      </c>
      <c r="L38" s="4" t="n">
        <f aca="false">'[3]Detail Capital'!$D$64</f>
        <v>0</v>
      </c>
      <c r="M38" s="4" t="n">
        <f aca="false">'[3]Detail Capital'!$Q$64</f>
        <v>0</v>
      </c>
      <c r="N38" s="34" t="n">
        <f aca="false">'[4]Detail Capital'!$C$64</f>
        <v>0</v>
      </c>
      <c r="O38" s="34" t="n">
        <f aca="false">'[4]Detail Capital'!$D$64</f>
        <v>0</v>
      </c>
      <c r="P38" s="34" t="n">
        <f aca="false">'[4]Detail Capital'!$Q$64</f>
        <v>0</v>
      </c>
      <c r="Q38" s="40"/>
      <c r="R38" s="34" t="n">
        <f aca="false">+H38+K38</f>
        <v>0</v>
      </c>
      <c r="S38" s="34" t="n">
        <f aca="false">+I38+L38</f>
        <v>0</v>
      </c>
      <c r="T38" s="34" t="n">
        <f aca="false">+J38+M38</f>
        <v>0</v>
      </c>
      <c r="U38" s="40"/>
      <c r="V38" s="4" t="n">
        <f aca="false">'[5]Detail Capital'!$C$64</f>
        <v>0</v>
      </c>
      <c r="W38" s="4" t="n">
        <f aca="false">'[5]Detail Capital'!$D$64</f>
        <v>0</v>
      </c>
      <c r="X38" s="4" t="n">
        <f aca="false">'[5]Detail Capital'!$Q$64</f>
        <v>0</v>
      </c>
      <c r="Y38" s="40"/>
      <c r="Z38" s="4" t="n">
        <f aca="false">'[6]Detail Capital'!$C$64</f>
        <v>0</v>
      </c>
      <c r="AA38" s="4" t="n">
        <f aca="false">'[6]Detail Capital'!$D$64</f>
        <v>0</v>
      </c>
      <c r="AB38" s="4" t="n">
        <f aca="false">'[6]Detail Capital'!$Q$64</f>
        <v>0</v>
      </c>
      <c r="AD38" s="53" t="n">
        <f aca="false">SUM(D38:K38)</f>
        <v>0</v>
      </c>
      <c r="AE38" s="53" t="n">
        <f aca="false">SUM(E38:L38)</f>
        <v>0</v>
      </c>
      <c r="AF38" s="53" t="n">
        <f aca="false">SUM(F38:M38)</f>
        <v>0</v>
      </c>
      <c r="AI38" s="39" t="n">
        <v>0</v>
      </c>
    </row>
    <row r="39" customFormat="false" ht="15.75" hidden="true" customHeight="false" outlineLevel="0" collapsed="false">
      <c r="F39" s="4"/>
      <c r="G39" s="40"/>
      <c r="H39" s="4"/>
      <c r="I39" s="4"/>
      <c r="J39" s="4"/>
      <c r="K39" s="4"/>
      <c r="L39" s="4"/>
      <c r="M39" s="4"/>
      <c r="N39" s="4"/>
      <c r="O39" s="4"/>
      <c r="P39" s="4"/>
      <c r="Q39" s="40"/>
      <c r="R39" s="4"/>
      <c r="S39" s="4"/>
      <c r="T39" s="4"/>
      <c r="U39" s="40"/>
      <c r="V39" s="4"/>
      <c r="W39" s="4"/>
      <c r="X39" s="4"/>
      <c r="Y39" s="40"/>
      <c r="Z39" s="4"/>
      <c r="AA39" s="4"/>
      <c r="AB39" s="4"/>
      <c r="AD39" s="13"/>
      <c r="AE39" s="13"/>
      <c r="AF39" s="13"/>
      <c r="AI39" s="32"/>
    </row>
    <row r="40" customFormat="false" ht="15.75" hidden="true" customHeight="false" outlineLevel="0" collapsed="false">
      <c r="A40" s="1" t="s">
        <v>40</v>
      </c>
      <c r="D40" s="1" t="n">
        <f aca="false">+'[1]Detail Expense'!$C$200</f>
        <v>0</v>
      </c>
      <c r="E40" s="1" t="n">
        <f aca="false">+'[1]Detail Expense'!$D$200</f>
        <v>0</v>
      </c>
      <c r="F40" s="4" t="n">
        <f aca="false">+'[1]Detail Expense'!$Q$200</f>
        <v>0</v>
      </c>
      <c r="G40" s="40"/>
      <c r="H40" s="4" t="n">
        <f aca="false">+'[2]Detail Expense'!$C$200</f>
        <v>0</v>
      </c>
      <c r="I40" s="4" t="n">
        <f aca="false">+'[2]Detail Expense'!$D$200</f>
        <v>0</v>
      </c>
      <c r="J40" s="4" t="n">
        <f aca="false">+'[2]Detail Expense'!$Q$200</f>
        <v>0</v>
      </c>
      <c r="K40" s="4" t="n">
        <f aca="false">+'[3]Detail Expense'!$C$200</f>
        <v>0</v>
      </c>
      <c r="L40" s="4" t="n">
        <f aca="false">+'[3]Detail Expense'!$D$200</f>
        <v>0</v>
      </c>
      <c r="M40" s="4" t="n">
        <f aca="false">+'[3]Detail Expense'!$Q$200</f>
        <v>0</v>
      </c>
      <c r="N40" s="34" t="n">
        <f aca="false">+'[4]Detail Expense'!$C$200</f>
        <v>0</v>
      </c>
      <c r="O40" s="34" t="n">
        <f aca="false">+'[4]Detail Expense'!$D$200</f>
        <v>0</v>
      </c>
      <c r="P40" s="34" t="n">
        <f aca="false">+'[4]Detail Expense'!$Q$200</f>
        <v>0</v>
      </c>
      <c r="Q40" s="40"/>
      <c r="R40" s="34" t="n">
        <f aca="false">+H40+K40</f>
        <v>0</v>
      </c>
      <c r="S40" s="34" t="n">
        <f aca="false">+I40+L40</f>
        <v>0</v>
      </c>
      <c r="T40" s="34" t="n">
        <f aca="false">+J40+M40</f>
        <v>0</v>
      </c>
      <c r="U40" s="40"/>
      <c r="V40" s="4" t="n">
        <f aca="false">+'[5]Detail Expense'!$C$200</f>
        <v>0</v>
      </c>
      <c r="W40" s="4" t="n">
        <f aca="false">+'[5]Detail Expense'!$D$200</f>
        <v>0</v>
      </c>
      <c r="X40" s="4" t="n">
        <f aca="false">+'[5]Detail Expense'!$Q$200</f>
        <v>0</v>
      </c>
      <c r="Y40" s="40"/>
      <c r="Z40" s="4" t="n">
        <f aca="false">+'[6]Detail Expense'!$C$200</f>
        <v>0</v>
      </c>
      <c r="AA40" s="4" t="n">
        <f aca="false">+'[6]Detail Expense'!$D$200</f>
        <v>0</v>
      </c>
      <c r="AB40" s="4" t="n">
        <f aca="false">+'[6]Detail Expense'!$Q$200</f>
        <v>0</v>
      </c>
      <c r="AD40" s="53" t="n">
        <f aca="false">SUM(D40:K40)</f>
        <v>0</v>
      </c>
      <c r="AE40" s="53" t="n">
        <f aca="false">SUM(E40:L40)</f>
        <v>0</v>
      </c>
      <c r="AF40" s="53" t="n">
        <f aca="false">SUM(F40:M40)</f>
        <v>0</v>
      </c>
      <c r="AH40" s="38" t="n">
        <v>69000000</v>
      </c>
      <c r="AI40" s="39" t="n">
        <v>0</v>
      </c>
    </row>
    <row r="41" customFormat="false" ht="15.75" hidden="false" customHeight="false" outlineLevel="0" collapsed="false">
      <c r="F41" s="4"/>
      <c r="G41" s="40"/>
      <c r="H41" s="4"/>
      <c r="I41" s="4"/>
      <c r="J41" s="4"/>
      <c r="K41" s="4"/>
      <c r="L41" s="4"/>
      <c r="M41" s="4"/>
      <c r="N41" s="34"/>
      <c r="O41" s="34"/>
      <c r="P41" s="34"/>
      <c r="Q41" s="40"/>
      <c r="R41" s="34"/>
      <c r="S41" s="34"/>
      <c r="T41" s="34"/>
      <c r="U41" s="40"/>
      <c r="V41" s="4"/>
      <c r="W41" s="4"/>
      <c r="X41" s="4"/>
      <c r="Y41" s="40"/>
      <c r="Z41" s="4"/>
      <c r="AA41" s="4"/>
      <c r="AB41" s="4"/>
      <c r="AD41" s="53"/>
      <c r="AE41" s="53"/>
      <c r="AF41" s="53"/>
      <c r="AH41" s="38"/>
      <c r="AI41" s="39"/>
    </row>
    <row r="42" customFormat="false" ht="15.75" hidden="false" customHeight="false" outlineLevel="0" collapsed="false">
      <c r="F42" s="4"/>
      <c r="G42" s="40"/>
      <c r="H42" s="4"/>
      <c r="I42" s="4"/>
      <c r="J42" s="4"/>
      <c r="K42" s="4"/>
      <c r="L42" s="4"/>
      <c r="M42" s="4"/>
      <c r="N42" s="4"/>
      <c r="O42" s="4"/>
      <c r="P42" s="4"/>
      <c r="Q42" s="40"/>
      <c r="R42" s="4"/>
      <c r="S42" s="4"/>
      <c r="T42" s="4"/>
      <c r="U42" s="40"/>
      <c r="V42" s="4"/>
      <c r="W42" s="4"/>
      <c r="X42" s="4"/>
      <c r="Y42" s="40"/>
      <c r="Z42" s="4"/>
      <c r="AA42" s="4"/>
      <c r="AB42" s="4"/>
      <c r="AD42" s="13"/>
      <c r="AE42" s="13"/>
      <c r="AF42" s="13"/>
      <c r="AI42" s="32"/>
    </row>
    <row r="43" customFormat="false" ht="15.75" hidden="false" customHeight="false" outlineLevel="0" collapsed="false">
      <c r="A43" s="54" t="s">
        <v>41</v>
      </c>
      <c r="B43" s="54"/>
      <c r="C43" s="54"/>
      <c r="D43" s="54" t="n">
        <f aca="false">+'[1]Detail Expense'!$C$11</f>
        <v>36</v>
      </c>
      <c r="E43" s="54" t="n">
        <f aca="false">+'[1]Detail Expense'!$D$11</f>
        <v>49</v>
      </c>
      <c r="F43" s="55" t="n">
        <f aca="false">+'[1]Detail Expense'!$Q$11</f>
        <v>56</v>
      </c>
      <c r="G43" s="56"/>
      <c r="H43" s="55" t="n">
        <f aca="false">+'[2]Detail Expense'!$C$11</f>
        <v>21</v>
      </c>
      <c r="I43" s="55" t="n">
        <f aca="false">+'[2]Detail Expense'!$D$11</f>
        <v>15</v>
      </c>
      <c r="J43" s="55" t="n">
        <f aca="false">+'[2]Detail Expense'!$Q$11</f>
        <v>15</v>
      </c>
      <c r="K43" s="55" t="n">
        <f aca="false">+'[3]Detail Expense'!$C$11</f>
        <v>8</v>
      </c>
      <c r="L43" s="55" t="n">
        <f aca="false">+'[3]Detail Expense'!$D$11</f>
        <v>9</v>
      </c>
      <c r="M43" s="55" t="n">
        <f aca="false">+'[3]Detail Expense'!$Q$11</f>
        <v>9</v>
      </c>
      <c r="N43" s="57" t="n">
        <f aca="false">+'[4]Detail Expense'!$C$11</f>
        <v>0</v>
      </c>
      <c r="O43" s="57" t="n">
        <f aca="false">+'[4]Detail Expense'!$D$11</f>
        <v>0</v>
      </c>
      <c r="P43" s="57" t="n">
        <f aca="false">+'[4]Detail Expense'!$Q$11</f>
        <v>0</v>
      </c>
      <c r="Q43" s="56"/>
      <c r="R43" s="57" t="n">
        <f aca="false">+H43+K43</f>
        <v>29</v>
      </c>
      <c r="S43" s="57" t="n">
        <f aca="false">+I43+L43</f>
        <v>24</v>
      </c>
      <c r="T43" s="57" t="n">
        <f aca="false">+J43+M43</f>
        <v>24</v>
      </c>
      <c r="U43" s="56"/>
      <c r="V43" s="55" t="n">
        <f aca="false">+'[5]Detail Expense'!$C$11</f>
        <v>34</v>
      </c>
      <c r="W43" s="55" t="n">
        <f aca="false">+'[5]Detail Expense'!$D$11</f>
        <v>21</v>
      </c>
      <c r="X43" s="55" t="n">
        <f aca="false">+'[5]Detail Expense'!$Q$11</f>
        <v>22</v>
      </c>
      <c r="Y43" s="56"/>
      <c r="Z43" s="55" t="n">
        <f aca="false">+'[6]Detail Expense'!$C$11</f>
        <v>35</v>
      </c>
      <c r="AA43" s="55" t="n">
        <f aca="false">+'[6]Detail Expense'!$D$11</f>
        <v>24</v>
      </c>
      <c r="AB43" s="55" t="n">
        <f aca="false">+'[6]Detail Expense'!$Q$11</f>
        <v>27</v>
      </c>
      <c r="AC43" s="58"/>
      <c r="AD43" s="59" t="n">
        <f aca="false">+D43+R43+V43+Z43+N43</f>
        <v>134</v>
      </c>
      <c r="AE43" s="59" t="n">
        <f aca="false">+E43+S43+W43+AA43+O43</f>
        <v>118</v>
      </c>
      <c r="AF43" s="59" t="n">
        <f aca="false">+F43+T43+X43+AB43+P43</f>
        <v>129</v>
      </c>
      <c r="AG43" s="54"/>
      <c r="AH43" s="54"/>
      <c r="AI43" s="60" t="n">
        <v>141</v>
      </c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  <c r="IW43" s="54"/>
    </row>
    <row r="44" customFormat="false" ht="15.75" hidden="false" customHeight="false" outlineLevel="0" collapsed="false">
      <c r="A44" s="54" t="s">
        <v>42</v>
      </c>
      <c r="B44" s="54"/>
      <c r="C44" s="54"/>
      <c r="D44" s="61" t="n">
        <f aca="false">+'[1]Detail Expense'!$C$15</f>
        <v>0</v>
      </c>
      <c r="E44" s="61" t="n">
        <f aca="false">+'[1]Detail Expense'!$D$15</f>
        <v>1</v>
      </c>
      <c r="F44" s="62" t="n">
        <f aca="false">+'[1]Detail Expense'!$Q$15</f>
        <v>0</v>
      </c>
      <c r="G44" s="56"/>
      <c r="H44" s="62" t="n">
        <f aca="false">+'[2]Detail Expense'!$C$15</f>
        <v>0</v>
      </c>
      <c r="I44" s="62" t="n">
        <f aca="false">+'[2]Detail Expense'!$D$15</f>
        <v>0</v>
      </c>
      <c r="J44" s="62" t="n">
        <f aca="false">+'[2]Detail Expense'!$Q$15</f>
        <v>0</v>
      </c>
      <c r="K44" s="62" t="n">
        <f aca="false">+'[3]Detail Expense'!$C$15</f>
        <v>0</v>
      </c>
      <c r="L44" s="62" t="n">
        <f aca="false">+'[3]Detail Expense'!$D$15</f>
        <v>0</v>
      </c>
      <c r="M44" s="62" t="n">
        <f aca="false">+'[3]Detail Expense'!$Q$15</f>
        <v>0</v>
      </c>
      <c r="N44" s="63" t="n">
        <f aca="false">+'[4]Detail Expense'!$C$15</f>
        <v>0</v>
      </c>
      <c r="O44" s="63" t="n">
        <f aca="false">+'[4]Detail Expense'!$D$15</f>
        <v>0</v>
      </c>
      <c r="P44" s="63" t="n">
        <f aca="false">+'[4]Detail Expense'!$Q$15</f>
        <v>0</v>
      </c>
      <c r="Q44" s="56"/>
      <c r="R44" s="63" t="n">
        <f aca="false">+H44+K44</f>
        <v>0</v>
      </c>
      <c r="S44" s="63" t="n">
        <f aca="false">+I44+L44</f>
        <v>0</v>
      </c>
      <c r="T44" s="63" t="n">
        <f aca="false">+J44+M44</f>
        <v>0</v>
      </c>
      <c r="U44" s="56"/>
      <c r="V44" s="62" t="n">
        <f aca="false">+'[5]Detail Expense'!$C$15</f>
        <v>0</v>
      </c>
      <c r="W44" s="62" t="n">
        <f aca="false">+'[5]Detail Expense'!$D$15</f>
        <v>11</v>
      </c>
      <c r="X44" s="62" t="n">
        <f aca="false">+'[5]Detail Expense'!$Q$15</f>
        <v>9</v>
      </c>
      <c r="Y44" s="56"/>
      <c r="Z44" s="62" t="n">
        <f aca="false">+'[6]Detail Expense'!$C$15</f>
        <v>0</v>
      </c>
      <c r="AA44" s="62" t="n">
        <f aca="false">+'[6]Detail Expense'!$D$15</f>
        <v>0</v>
      </c>
      <c r="AB44" s="62" t="n">
        <f aca="false">+'[6]Detail Expense'!$Q$15</f>
        <v>0</v>
      </c>
      <c r="AC44" s="58"/>
      <c r="AD44" s="64" t="n">
        <f aca="false">+D44+R44+V44+Z44+N44</f>
        <v>0</v>
      </c>
      <c r="AE44" s="64" t="n">
        <f aca="false">+E44+S44+W44+AA44+O44</f>
        <v>12</v>
      </c>
      <c r="AF44" s="64" t="n">
        <f aca="false">+F44+T44+X44+AB44+P44</f>
        <v>9</v>
      </c>
      <c r="AG44" s="54"/>
      <c r="AH44" s="54"/>
      <c r="AI44" s="65" t="n">
        <v>10</v>
      </c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  <c r="IW44" s="54"/>
    </row>
    <row r="45" customFormat="false" ht="16.5" hidden="false" customHeight="false" outlineLevel="0" collapsed="false">
      <c r="A45" s="54" t="s">
        <v>43</v>
      </c>
      <c r="B45" s="54"/>
      <c r="C45" s="54"/>
      <c r="D45" s="66" t="n">
        <f aca="false">+D44+D43</f>
        <v>36</v>
      </c>
      <c r="E45" s="66" t="n">
        <f aca="false">+E44+E43</f>
        <v>50</v>
      </c>
      <c r="F45" s="67" t="n">
        <f aca="false">+F44+F43</f>
        <v>56</v>
      </c>
      <c r="G45" s="56"/>
      <c r="H45" s="55"/>
      <c r="I45" s="55"/>
      <c r="J45" s="55"/>
      <c r="K45" s="55"/>
      <c r="L45" s="55"/>
      <c r="M45" s="55"/>
      <c r="N45" s="67" t="n">
        <f aca="false">+N44+N43</f>
        <v>0</v>
      </c>
      <c r="O45" s="67" t="n">
        <f aca="false">+O44+O43</f>
        <v>0</v>
      </c>
      <c r="P45" s="67" t="n">
        <f aca="false">+P44+P43</f>
        <v>0</v>
      </c>
      <c r="Q45" s="56"/>
      <c r="R45" s="67" t="n">
        <f aca="false">+R44+R43</f>
        <v>29</v>
      </c>
      <c r="S45" s="67" t="n">
        <f aca="false">+S44+S43</f>
        <v>24</v>
      </c>
      <c r="T45" s="67" t="n">
        <f aca="false">+T44+T43</f>
        <v>24</v>
      </c>
      <c r="U45" s="56"/>
      <c r="V45" s="67" t="n">
        <f aca="false">+V44+V43</f>
        <v>34</v>
      </c>
      <c r="W45" s="67" t="n">
        <f aca="false">+W44+W43</f>
        <v>32</v>
      </c>
      <c r="X45" s="67" t="n">
        <f aca="false">+X44+X43</f>
        <v>31</v>
      </c>
      <c r="Y45" s="56"/>
      <c r="Z45" s="67" t="n">
        <f aca="false">+Z44+Z43</f>
        <v>35</v>
      </c>
      <c r="AA45" s="67" t="n">
        <f aca="false">+AA44+AA43</f>
        <v>24</v>
      </c>
      <c r="AB45" s="67" t="n">
        <f aca="false">+AB44+AB43</f>
        <v>27</v>
      </c>
      <c r="AC45" s="58"/>
      <c r="AD45" s="68" t="n">
        <f aca="false">+AD44+AD43</f>
        <v>134</v>
      </c>
      <c r="AE45" s="68" t="n">
        <f aca="false">+AE44+AE43</f>
        <v>130</v>
      </c>
      <c r="AF45" s="68" t="n">
        <f aca="false">+AF44+AF43</f>
        <v>138</v>
      </c>
      <c r="AG45" s="54"/>
      <c r="AH45" s="69"/>
      <c r="AI45" s="70" t="n">
        <v>151</v>
      </c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</row>
    <row r="46" customFormat="false" ht="16.5" hidden="false" customHeight="false" outlineLevel="0" collapsed="false">
      <c r="A46" s="71"/>
    </row>
    <row r="47" customFormat="false" ht="15.75" hidden="false" customHeight="false" outlineLevel="0" collapsed="false">
      <c r="B47" s="72" t="s">
        <v>44</v>
      </c>
      <c r="C47" s="71"/>
      <c r="D47" s="1" t="s">
        <v>45</v>
      </c>
      <c r="E47" s="33"/>
      <c r="F47" s="33"/>
      <c r="G47" s="36"/>
      <c r="H47" s="33"/>
      <c r="I47" s="33"/>
      <c r="J47" s="33"/>
      <c r="K47" s="33"/>
      <c r="L47" s="33"/>
      <c r="M47" s="33"/>
      <c r="N47" s="33"/>
      <c r="O47" s="33"/>
      <c r="P47" s="33"/>
      <c r="Q47" s="36"/>
      <c r="R47" s="33"/>
      <c r="S47" s="33"/>
      <c r="T47" s="33"/>
      <c r="U47" s="36"/>
      <c r="V47" s="33"/>
      <c r="W47" s="33"/>
      <c r="X47" s="33"/>
      <c r="Y47" s="36"/>
      <c r="Z47" s="33"/>
      <c r="AA47" s="33"/>
      <c r="AB47" s="33"/>
      <c r="AC47" s="36"/>
      <c r="AD47" s="73"/>
      <c r="AE47" s="73"/>
      <c r="AF47" s="73"/>
      <c r="AG47" s="33"/>
    </row>
    <row r="48" customFormat="false" ht="15.75" hidden="false" customHeight="false" outlineLevel="0" collapsed="false">
      <c r="A48" s="11"/>
      <c r="C48" s="74"/>
      <c r="D48" s="1" t="s">
        <v>46</v>
      </c>
      <c r="E48" s="75"/>
      <c r="F48" s="75"/>
      <c r="G48" s="76"/>
      <c r="H48" s="75"/>
      <c r="I48" s="75"/>
      <c r="J48" s="75"/>
      <c r="K48" s="75"/>
      <c r="L48" s="75"/>
      <c r="M48" s="75"/>
      <c r="N48" s="75"/>
      <c r="O48" s="75"/>
      <c r="P48" s="75"/>
      <c r="Q48" s="76"/>
      <c r="R48" s="75"/>
      <c r="S48" s="75"/>
      <c r="T48" s="75"/>
      <c r="U48" s="76"/>
      <c r="V48" s="75"/>
      <c r="W48" s="75"/>
      <c r="X48" s="75"/>
      <c r="Y48" s="76"/>
      <c r="Z48" s="75"/>
      <c r="AA48" s="75"/>
      <c r="AB48" s="75"/>
      <c r="AC48" s="76"/>
      <c r="AD48" s="77"/>
      <c r="AE48" s="77"/>
      <c r="AF48" s="77"/>
      <c r="AG48" s="75"/>
    </row>
    <row r="49" customFormat="false" ht="15.75" hidden="false" customHeight="false" outlineLevel="0" collapsed="false">
      <c r="A49" s="11"/>
      <c r="B49" s="78"/>
      <c r="C49" s="74"/>
      <c r="D49" s="79" t="s">
        <v>47</v>
      </c>
      <c r="E49" s="75"/>
      <c r="F49" s="75"/>
      <c r="G49" s="76"/>
      <c r="H49" s="75"/>
      <c r="I49" s="75"/>
      <c r="J49" s="75"/>
      <c r="K49" s="75"/>
      <c r="L49" s="75"/>
      <c r="M49" s="75"/>
      <c r="N49" s="75"/>
      <c r="O49" s="75"/>
      <c r="P49" s="75"/>
      <c r="Q49" s="76"/>
      <c r="R49" s="75"/>
      <c r="S49" s="75"/>
      <c r="T49" s="75"/>
      <c r="U49" s="76"/>
      <c r="V49" s="75"/>
      <c r="W49" s="75"/>
      <c r="X49" s="75"/>
      <c r="Y49" s="76"/>
      <c r="Z49" s="75"/>
      <c r="AA49" s="75"/>
      <c r="AB49" s="75"/>
      <c r="AC49" s="76"/>
      <c r="AD49" s="77"/>
      <c r="AE49" s="77"/>
      <c r="AF49" s="77"/>
      <c r="AG49" s="75"/>
    </row>
    <row r="51" customFormat="false" ht="15.75" hidden="false" customHeight="false" outlineLevel="0" collapsed="false">
      <c r="A51" s="71"/>
    </row>
    <row r="54" customFormat="false" ht="15" hidden="false" customHeight="false" outlineLevel="0" collapsed="false">
      <c r="A54" s="80" t="s">
        <v>48</v>
      </c>
      <c r="B54" s="81"/>
      <c r="C54" s="81"/>
      <c r="D54" s="81"/>
      <c r="E54" s="81"/>
      <c r="F54" s="81"/>
      <c r="G54" s="82"/>
      <c r="H54" s="81"/>
      <c r="I54" s="81"/>
      <c r="J54" s="81"/>
      <c r="K54" s="81"/>
      <c r="L54" s="81"/>
      <c r="M54" s="81"/>
      <c r="N54" s="81"/>
      <c r="O54" s="81"/>
      <c r="P54" s="81"/>
      <c r="Q54" s="82"/>
      <c r="R54" s="81"/>
      <c r="S54" s="81"/>
      <c r="T54" s="81"/>
      <c r="U54" s="82"/>
      <c r="V54" s="81"/>
      <c r="W54" s="81"/>
      <c r="X54" s="81"/>
      <c r="Y54" s="82"/>
      <c r="Z54" s="81"/>
      <c r="AA54" s="81"/>
      <c r="AB54" s="81"/>
      <c r="AC54" s="82"/>
      <c r="AD54" s="80"/>
      <c r="AE54" s="80"/>
      <c r="AF54" s="80"/>
      <c r="AG54" s="81"/>
      <c r="AH54" s="81"/>
      <c r="AI54" s="32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15" hidden="false" customHeight="false" outlineLevel="0" collapsed="false">
      <c r="A55" s="83" t="s">
        <v>41</v>
      </c>
      <c r="B55" s="83"/>
      <c r="C55" s="83"/>
      <c r="D55" s="83" t="n">
        <v>36</v>
      </c>
      <c r="E55" s="83" t="n">
        <v>49</v>
      </c>
      <c r="F55" s="83" t="n">
        <v>60</v>
      </c>
      <c r="G55" s="84"/>
      <c r="H55" s="83" t="n">
        <v>21</v>
      </c>
      <c r="I55" s="83" t="n">
        <v>15</v>
      </c>
      <c r="J55" s="83" t="n">
        <v>15</v>
      </c>
      <c r="K55" s="83" t="n">
        <v>8</v>
      </c>
      <c r="L55" s="83" t="n">
        <v>9</v>
      </c>
      <c r="M55" s="83" t="n">
        <v>9</v>
      </c>
      <c r="N55" s="85" t="n">
        <v>0</v>
      </c>
      <c r="O55" s="85" t="n">
        <v>0</v>
      </c>
      <c r="P55" s="85" t="n">
        <v>0</v>
      </c>
      <c r="Q55" s="84"/>
      <c r="R55" s="85" t="n">
        <v>29</v>
      </c>
      <c r="S55" s="85" t="n">
        <v>24</v>
      </c>
      <c r="T55" s="85" t="n">
        <v>24</v>
      </c>
      <c r="U55" s="84"/>
      <c r="V55" s="83" t="n">
        <v>34</v>
      </c>
      <c r="W55" s="83" t="n">
        <v>21</v>
      </c>
      <c r="X55" s="83" t="n">
        <v>22</v>
      </c>
      <c r="Y55" s="84"/>
      <c r="Z55" s="83" t="n">
        <v>35</v>
      </c>
      <c r="AA55" s="83" t="n">
        <v>24</v>
      </c>
      <c r="AB55" s="83" t="n">
        <v>35</v>
      </c>
      <c r="AC55" s="84"/>
      <c r="AD55" s="86" t="n">
        <v>134</v>
      </c>
      <c r="AE55" s="86" t="n">
        <v>118</v>
      </c>
      <c r="AF55" s="86" t="n">
        <v>141</v>
      </c>
      <c r="AG55" s="83"/>
      <c r="AH55" s="83"/>
      <c r="AI55" s="87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83"/>
      <c r="DQ55" s="83"/>
      <c r="DR55" s="83"/>
      <c r="DS55" s="83"/>
      <c r="DT55" s="83"/>
      <c r="DU55" s="83"/>
      <c r="DV55" s="83"/>
      <c r="DW55" s="83"/>
      <c r="DX55" s="83"/>
      <c r="DY55" s="83"/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83"/>
      <c r="IH55" s="83"/>
      <c r="II55" s="83"/>
      <c r="IJ55" s="83"/>
      <c r="IK55" s="83"/>
      <c r="IL55" s="83"/>
      <c r="IM55" s="83"/>
      <c r="IN55" s="83"/>
      <c r="IO55" s="83"/>
      <c r="IP55" s="83"/>
      <c r="IQ55" s="83"/>
      <c r="IR55" s="83"/>
      <c r="IS55" s="83"/>
      <c r="IT55" s="83"/>
      <c r="IU55" s="83"/>
      <c r="IV55" s="83"/>
      <c r="IW55" s="83"/>
    </row>
    <row r="56" customFormat="false" ht="15" hidden="false" customHeight="false" outlineLevel="0" collapsed="false">
      <c r="A56" s="83" t="s">
        <v>42</v>
      </c>
      <c r="B56" s="83"/>
      <c r="C56" s="83"/>
      <c r="D56" s="88" t="n">
        <v>0</v>
      </c>
      <c r="E56" s="88" t="n">
        <v>1</v>
      </c>
      <c r="F56" s="88" t="n">
        <v>0</v>
      </c>
      <c r="G56" s="84"/>
      <c r="H56" s="88" t="n">
        <v>0</v>
      </c>
      <c r="I56" s="88" t="n">
        <v>0</v>
      </c>
      <c r="J56" s="88" t="n">
        <v>0</v>
      </c>
      <c r="K56" s="88" t="n">
        <v>0</v>
      </c>
      <c r="L56" s="88" t="n">
        <v>0</v>
      </c>
      <c r="M56" s="88" t="n">
        <v>0</v>
      </c>
      <c r="N56" s="89" t="n">
        <v>0</v>
      </c>
      <c r="O56" s="89" t="n">
        <v>0</v>
      </c>
      <c r="P56" s="89" t="n">
        <v>0</v>
      </c>
      <c r="Q56" s="84"/>
      <c r="R56" s="89" t="n">
        <v>0</v>
      </c>
      <c r="S56" s="89" t="n">
        <v>0</v>
      </c>
      <c r="T56" s="89" t="n">
        <v>0</v>
      </c>
      <c r="U56" s="84"/>
      <c r="V56" s="88" t="n">
        <v>0</v>
      </c>
      <c r="W56" s="88" t="n">
        <v>11</v>
      </c>
      <c r="X56" s="88" t="n">
        <v>10</v>
      </c>
      <c r="Y56" s="84"/>
      <c r="Z56" s="88" t="n">
        <v>0</v>
      </c>
      <c r="AA56" s="88" t="n">
        <v>0</v>
      </c>
      <c r="AB56" s="88" t="n">
        <v>0</v>
      </c>
      <c r="AC56" s="84"/>
      <c r="AD56" s="90" t="n">
        <v>0</v>
      </c>
      <c r="AE56" s="90" t="n">
        <v>12</v>
      </c>
      <c r="AF56" s="90" t="n">
        <v>10</v>
      </c>
      <c r="AG56" s="83"/>
      <c r="AH56" s="83"/>
      <c r="AI56" s="87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83"/>
      <c r="DQ56" s="83"/>
      <c r="DR56" s="83"/>
      <c r="DS56" s="83"/>
      <c r="DT56" s="83"/>
      <c r="DU56" s="83"/>
      <c r="DV56" s="83"/>
      <c r="DW56" s="83"/>
      <c r="DX56" s="83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83"/>
      <c r="IH56" s="83"/>
      <c r="II56" s="83"/>
      <c r="IJ56" s="83"/>
      <c r="IK56" s="83"/>
      <c r="IL56" s="83"/>
      <c r="IM56" s="83"/>
      <c r="IN56" s="83"/>
      <c r="IO56" s="83"/>
      <c r="IP56" s="83"/>
      <c r="IQ56" s="83"/>
      <c r="IR56" s="83"/>
      <c r="IS56" s="83"/>
      <c r="IT56" s="83"/>
      <c r="IU56" s="83"/>
      <c r="IV56" s="83"/>
      <c r="IW56" s="83"/>
    </row>
    <row r="57" customFormat="false" ht="15.75" hidden="false" customHeight="false" outlineLevel="0" collapsed="false">
      <c r="A57" s="83" t="s">
        <v>43</v>
      </c>
      <c r="B57" s="83"/>
      <c r="C57" s="83"/>
      <c r="D57" s="91" t="n">
        <v>36</v>
      </c>
      <c r="E57" s="91" t="n">
        <v>50</v>
      </c>
      <c r="F57" s="91" t="n">
        <v>60</v>
      </c>
      <c r="G57" s="84"/>
      <c r="H57" s="83"/>
      <c r="I57" s="83"/>
      <c r="J57" s="83"/>
      <c r="K57" s="83"/>
      <c r="L57" s="83"/>
      <c r="M57" s="83"/>
      <c r="N57" s="91" t="n">
        <v>0</v>
      </c>
      <c r="O57" s="91" t="n">
        <v>0</v>
      </c>
      <c r="P57" s="91" t="n">
        <v>0</v>
      </c>
      <c r="Q57" s="84"/>
      <c r="R57" s="91" t="n">
        <v>29</v>
      </c>
      <c r="S57" s="91" t="n">
        <v>24</v>
      </c>
      <c r="T57" s="91" t="n">
        <v>24</v>
      </c>
      <c r="U57" s="84"/>
      <c r="V57" s="91" t="n">
        <v>34</v>
      </c>
      <c r="W57" s="91" t="n">
        <v>32</v>
      </c>
      <c r="X57" s="91" t="n">
        <v>32</v>
      </c>
      <c r="Y57" s="84"/>
      <c r="Z57" s="91" t="n">
        <v>35</v>
      </c>
      <c r="AA57" s="91" t="n">
        <v>24</v>
      </c>
      <c r="AB57" s="91" t="n">
        <v>35</v>
      </c>
      <c r="AC57" s="84"/>
      <c r="AD57" s="92" t="n">
        <v>134</v>
      </c>
      <c r="AE57" s="92" t="n">
        <v>130</v>
      </c>
      <c r="AF57" s="92" t="n">
        <v>151</v>
      </c>
      <c r="AG57" s="83"/>
      <c r="AH57" s="93"/>
      <c r="AI57" s="94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3"/>
      <c r="BU57" s="93"/>
      <c r="BV57" s="93"/>
      <c r="BW57" s="93"/>
      <c r="BX57" s="93"/>
      <c r="BY57" s="93"/>
      <c r="BZ57" s="93"/>
      <c r="CA57" s="93"/>
      <c r="CB57" s="93"/>
      <c r="CC57" s="93"/>
      <c r="CD57" s="93"/>
      <c r="CE57" s="93"/>
      <c r="CF57" s="93"/>
      <c r="CG57" s="93"/>
      <c r="CH57" s="93"/>
      <c r="CI57" s="93"/>
      <c r="CJ57" s="93"/>
      <c r="CK57" s="93"/>
      <c r="CL57" s="93"/>
      <c r="CM57" s="93"/>
      <c r="CN57" s="93"/>
      <c r="CO57" s="93"/>
      <c r="CP57" s="93"/>
      <c r="CQ57" s="93"/>
      <c r="CR57" s="93"/>
      <c r="CS57" s="93"/>
      <c r="CT57" s="93"/>
      <c r="CU57" s="93"/>
      <c r="CV57" s="93"/>
      <c r="CW57" s="93"/>
      <c r="CX57" s="93"/>
      <c r="CY57" s="93"/>
      <c r="CZ57" s="93"/>
      <c r="DA57" s="93"/>
      <c r="DB57" s="93"/>
      <c r="DC57" s="93"/>
      <c r="DD57" s="93"/>
      <c r="DE57" s="93"/>
      <c r="DF57" s="93"/>
      <c r="DG57" s="93"/>
      <c r="DH57" s="93"/>
      <c r="DI57" s="93"/>
      <c r="DJ57" s="93"/>
      <c r="DK57" s="93"/>
      <c r="DL57" s="93"/>
      <c r="DM57" s="93"/>
      <c r="DN57" s="93"/>
      <c r="DO57" s="93"/>
      <c r="DP57" s="93"/>
      <c r="DQ57" s="93"/>
      <c r="DR57" s="93"/>
      <c r="DS57" s="93"/>
      <c r="DT57" s="93"/>
      <c r="DU57" s="93"/>
      <c r="DV57" s="93"/>
      <c r="DW57" s="93"/>
      <c r="DX57" s="93"/>
      <c r="DY57" s="93"/>
      <c r="DZ57" s="93"/>
      <c r="EA57" s="93"/>
      <c r="EB57" s="93"/>
      <c r="EC57" s="93"/>
      <c r="ED57" s="93"/>
      <c r="EE57" s="93"/>
      <c r="EF57" s="93"/>
      <c r="EG57" s="93"/>
      <c r="EH57" s="93"/>
      <c r="EI57" s="93"/>
      <c r="EJ57" s="93"/>
      <c r="EK57" s="93"/>
      <c r="EL57" s="93"/>
      <c r="EM57" s="93"/>
      <c r="EN57" s="93"/>
      <c r="EO57" s="93"/>
      <c r="EP57" s="93"/>
      <c r="EQ57" s="93"/>
      <c r="ER57" s="93"/>
      <c r="ES57" s="93"/>
      <c r="ET57" s="93"/>
      <c r="EU57" s="93"/>
      <c r="EV57" s="93"/>
      <c r="EW57" s="93"/>
      <c r="EX57" s="93"/>
      <c r="EY57" s="93"/>
      <c r="EZ57" s="93"/>
      <c r="FA57" s="93"/>
      <c r="FB57" s="93"/>
      <c r="FC57" s="93"/>
      <c r="FD57" s="93"/>
      <c r="FE57" s="93"/>
      <c r="FF57" s="93"/>
      <c r="FG57" s="93"/>
      <c r="FH57" s="93"/>
      <c r="FI57" s="93"/>
      <c r="FJ57" s="93"/>
      <c r="FK57" s="93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  <c r="GF57" s="93"/>
      <c r="GG57" s="93"/>
      <c r="GH57" s="93"/>
      <c r="GI57" s="93"/>
      <c r="GJ57" s="93"/>
      <c r="GK57" s="93"/>
      <c r="GL57" s="93"/>
      <c r="GM57" s="93"/>
      <c r="GN57" s="93"/>
      <c r="GO57" s="93"/>
      <c r="GP57" s="93"/>
      <c r="GQ57" s="93"/>
      <c r="GR57" s="93"/>
      <c r="GS57" s="93"/>
      <c r="GT57" s="93"/>
      <c r="GU57" s="93"/>
      <c r="GV57" s="93"/>
      <c r="GW57" s="93"/>
      <c r="GX57" s="93"/>
      <c r="GY57" s="93"/>
      <c r="GZ57" s="93"/>
      <c r="HA57" s="93"/>
      <c r="HB57" s="93"/>
      <c r="HC57" s="93"/>
      <c r="HD57" s="93"/>
      <c r="HE57" s="93"/>
      <c r="HF57" s="93"/>
      <c r="HG57" s="93"/>
      <c r="HH57" s="93"/>
      <c r="HI57" s="93"/>
      <c r="HJ57" s="93"/>
      <c r="HK57" s="93"/>
      <c r="HL57" s="93"/>
      <c r="HM57" s="93"/>
      <c r="HN57" s="93"/>
      <c r="HO57" s="93"/>
      <c r="HP57" s="93"/>
      <c r="HQ57" s="93"/>
      <c r="HR57" s="93"/>
      <c r="HS57" s="93"/>
      <c r="HT57" s="93"/>
      <c r="HU57" s="93"/>
      <c r="HV57" s="93"/>
      <c r="HW57" s="93"/>
      <c r="HX57" s="93"/>
      <c r="HY57" s="93"/>
      <c r="HZ57" s="93"/>
      <c r="IA57" s="93"/>
      <c r="IB57" s="93"/>
      <c r="IC57" s="93"/>
      <c r="ID57" s="93"/>
      <c r="IE57" s="93"/>
      <c r="IF57" s="93"/>
      <c r="IG57" s="93"/>
      <c r="IH57" s="93"/>
      <c r="II57" s="93"/>
      <c r="IJ57" s="93"/>
      <c r="IK57" s="93"/>
      <c r="IL57" s="93"/>
      <c r="IM57" s="93"/>
      <c r="IN57" s="93"/>
      <c r="IO57" s="93"/>
      <c r="IP57" s="93"/>
      <c r="IQ57" s="93"/>
      <c r="IR57" s="93"/>
      <c r="IS57" s="93"/>
      <c r="IT57" s="93"/>
      <c r="IU57" s="93"/>
      <c r="IV57" s="93"/>
      <c r="IW57" s="93"/>
    </row>
    <row r="58" customFormat="false" ht="16.5" hidden="false" customHeight="false" outlineLevel="0" collapsed="false"/>
  </sheetData>
  <mergeCells count="11">
    <mergeCell ref="A3:AG3"/>
    <mergeCell ref="A4:AG4"/>
    <mergeCell ref="A5:AG5"/>
    <mergeCell ref="A6:AG6"/>
    <mergeCell ref="D8:F8"/>
    <mergeCell ref="N8:P8"/>
    <mergeCell ref="R8:T8"/>
    <mergeCell ref="V8:X8"/>
    <mergeCell ref="Z8:AB8"/>
    <mergeCell ref="AD8:AF8"/>
    <mergeCell ref="AH22:AH23"/>
  </mergeCells>
  <printOptions headings="false" gridLines="false" gridLinesSet="true" horizontalCentered="true" verticalCentered="true"/>
  <pageMargins left="0.179861111111111" right="0.159722222222222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2001-07-27T12:40:20Z</dcterms:created>
  <dc:creator>kjolly</dc:creator>
  <dc:description/>
  <dc:language>en-US</dc:language>
  <cp:lastModifiedBy>kjolly</cp:lastModifiedBy>
  <cp:lastPrinted>2001-08-28T11:08:39Z</cp:lastPrinted>
  <dcterms:modified xsi:type="dcterms:W3CDTF">2001-08-28T11:08:43Z</dcterms:modified>
  <cp:revision>0</cp:revision>
  <dc:subject/>
  <dc:title/>
</cp:coreProperties>
</file>