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ntory" sheetId="1" state="visible" r:id="rId3"/>
    <sheet name="Trading issues" sheetId="2" state="visible" r:id="rId4"/>
    <sheet name="Staff List" sheetId="3" state="visible" r:id="rId5"/>
  </sheets>
  <definedNames>
    <definedName function="false" hidden="false" localSheetId="0" name="_xlnm.Print_Titles" vbProcedure="false">Inventory!$A:$A,Inventory!$1:$1</definedName>
    <definedName function="false" hidden="false" localSheetId="2" name="_xlnm.Print_Titles" vbProcedure="false">'Staff List'!$A:$A,'Staff List'!$1:$1</definedName>
    <definedName function="false" hidden="false" localSheetId="1" name="_xlnm.Print_Titles" vbProcedure="false">'Trading issues'!$B:$B,'Trading issues'!$1:$1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<sst xmlns="http://schemas.openxmlformats.org/spreadsheetml/2006/main" count="227" uniqueCount="123">
  <si>
    <t xml:space="preserve">Product</t>
  </si>
  <si>
    <t xml:space="preserve">Supplier</t>
  </si>
  <si>
    <t xml:space="preserve">Location</t>
  </si>
  <si>
    <t xml:space="preserve">Volume in inventory on 2nd May 2000</t>
  </si>
  <si>
    <t xml:space="preserve">Volume sold, to be lifted in next week</t>
  </si>
  <si>
    <t xml:space="preserve">Volume remaining</t>
  </si>
  <si>
    <t xml:space="preserve">Unit value</t>
  </si>
  <si>
    <t xml:space="preserve">Value remaining</t>
  </si>
  <si>
    <t xml:space="preserve">Pricing status</t>
  </si>
  <si>
    <t xml:space="preserve">tonnes</t>
  </si>
  <si>
    <t xml:space="preserve">USD/tonne</t>
  </si>
  <si>
    <t xml:space="preserve">USD</t>
  </si>
  <si>
    <t xml:space="preserve">Fuel oil E-6</t>
  </si>
  <si>
    <t xml:space="preserve">Conoil</t>
  </si>
  <si>
    <t xml:space="preserve">Tallinn</t>
  </si>
  <si>
    <t xml:space="preserve">Fixed (long position)</t>
  </si>
  <si>
    <t xml:space="preserve">Gas Condensate</t>
  </si>
  <si>
    <t xml:space="preserve">Globoil</t>
  </si>
  <si>
    <t xml:space="preserve">Floating (but exposed to naphtha/condensate spread)</t>
  </si>
  <si>
    <t xml:space="preserve">Winter gasoil A-76</t>
  </si>
  <si>
    <t xml:space="preserve">Runicom</t>
  </si>
  <si>
    <t xml:space="preserve">SBA</t>
  </si>
  <si>
    <t xml:space="preserve">Benhill</t>
  </si>
  <si>
    <t xml:space="preserve">Ventspils</t>
  </si>
  <si>
    <t xml:space="preserve">ex-Salavat</t>
  </si>
  <si>
    <t xml:space="preserve">Marine diesel oil</t>
  </si>
  <si>
    <t xml:space="preserve">Various</t>
  </si>
  <si>
    <t xml:space="preserve">Aarhus</t>
  </si>
  <si>
    <t xml:space="preserve">Issue</t>
  </si>
  <si>
    <t xml:space="preserve">Action</t>
  </si>
  <si>
    <t xml:space="preserve">Remaining potential downside</t>
  </si>
  <si>
    <t xml:space="preserve">Remaining potential upside</t>
  </si>
  <si>
    <t xml:space="preserve">kUSD</t>
  </si>
  <si>
    <t xml:space="preserve">Vneshtopprom</t>
  </si>
  <si>
    <t xml:space="preserve">Recovery attempted and abandoned.
All written off</t>
  </si>
  <si>
    <t xml:space="preserve">Crown Petroleum</t>
  </si>
  <si>
    <t xml:space="preserve">Gasoline</t>
  </si>
  <si>
    <t xml:space="preserve">Disputes over netting</t>
  </si>
  <si>
    <t xml:space="preserve">Fully provided</t>
  </si>
  <si>
    <t xml:space="preserve">Enron purchase priced at discount from naphtha, spread between condensate and naphtha widened so Enron lost</t>
  </si>
  <si>
    <t xml:space="preserve">Position marked to (Brent - 30c),
90% of position sold at just above this
Remaining position exposed to naphtha/condensate spread</t>
  </si>
  <si>
    <t xml:space="preserve">Fuel Oil</t>
  </si>
  <si>
    <t xml:space="preserve">Enron is committed to taking (at floating price) up to 6000 tonnes per month until the end of 2000.
Purchase price is 3.5%spec less USD 22.50 per tonne.</t>
  </si>
  <si>
    <t xml:space="preserve">No more than 2,400 tonnes has ever been delivered in a month and there is no ability for months to be rolled up.
Enron sells the contents of each train as it arrives, typically making a profit of around USD1 per tonne.
This deal will be moved to the JV book (in London) by 12th May</t>
  </si>
  <si>
    <t xml:space="preserve">Sonmarin</t>
  </si>
  <si>
    <t xml:space="preserve">Storage</t>
  </si>
  <si>
    <t xml:space="preserve">Enron is committed to pay for throughput of 80,000 tonnes per month until February 2002, but current relevant volumes are only 10,000 tonnes per month.</t>
  </si>
  <si>
    <t xml:space="preserve">Enron is seeking to sublet the capacity once the tanks are empty (when Globoil gas condensate is sold)</t>
  </si>
  <si>
    <t xml:space="preserve">Greenergy</t>
  </si>
  <si>
    <t xml:space="preserve">-</t>
  </si>
  <si>
    <t xml:space="preserve">Commissions are payable to Greenergy Moscow on purchases from Vneshtopprom.
No such purchases are currently envisaged.</t>
  </si>
  <si>
    <t xml:space="preserve">These commissions were provided for on contracted volumes but paid only on delivered volumes.
Greenergy Moscow has made no attempt to claim this amount.</t>
  </si>
  <si>
    <t xml:space="preserve">Winter gasoline A-76</t>
  </si>
  <si>
    <t xml:space="preserve">Winter grade gasoil marked at Unleaded, but this amount not realisable during the summer.</t>
  </si>
  <si>
    <t xml:space="preserve">Trying to sell at a lower price</t>
  </si>
  <si>
    <t xml:space="preserve">Forename</t>
  </si>
  <si>
    <t xml:space="preserve">Surname</t>
  </si>
  <si>
    <t xml:space="preserve">Department</t>
  </si>
  <si>
    <t xml:space="preserve">Area</t>
  </si>
  <si>
    <t xml:space="preserve">Grade</t>
  </si>
  <si>
    <t xml:space="preserve">Joining date</t>
  </si>
  <si>
    <t xml:space="preserve">English</t>
  </si>
  <si>
    <t xml:space="preserve">Finnish</t>
  </si>
  <si>
    <t xml:space="preserve">Russian</t>
  </si>
  <si>
    <t xml:space="preserve">Swedish</t>
  </si>
  <si>
    <t xml:space="preserve">Estonian</t>
  </si>
  <si>
    <t xml:space="preserve">Paul</t>
  </si>
  <si>
    <t xml:space="preserve">Wallace</t>
  </si>
  <si>
    <t xml:space="preserve">Support</t>
  </si>
  <si>
    <t xml:space="preserve">Manager</t>
  </si>
  <si>
    <t xml:space="preserve">Y</t>
  </si>
  <si>
    <t xml:space="preserve">In Helsinki until October</t>
  </si>
  <si>
    <t xml:space="preserve">Pasi</t>
  </si>
  <si>
    <t xml:space="preserve">Hamalainen</t>
  </si>
  <si>
    <t xml:space="preserve">RM</t>
  </si>
  <si>
    <t xml:space="preserve">Jr. Professional</t>
  </si>
  <si>
    <t xml:space="preserve">1998 - Sep</t>
  </si>
  <si>
    <t xml:space="preserve">Possibly transferring to London</t>
  </si>
  <si>
    <t xml:space="preserve">Riita</t>
  </si>
  <si>
    <t xml:space="preserve">Poikajarvi</t>
  </si>
  <si>
    <t xml:space="preserve">Accounts</t>
  </si>
  <si>
    <t xml:space="preserve">1999 - Nov</t>
  </si>
  <si>
    <t xml:space="preserve">Nina</t>
  </si>
  <si>
    <t xml:space="preserve">Tornberg</t>
  </si>
  <si>
    <t xml:space="preserve">Sr. Clerk</t>
  </si>
  <si>
    <t xml:space="preserve">1998 - Nov</t>
  </si>
  <si>
    <t xml:space="preserve">Resigned, effectively leaves 17th May</t>
  </si>
  <si>
    <t xml:space="preserve">Kitty</t>
  </si>
  <si>
    <t xml:space="preserve">Lehtinen</t>
  </si>
  <si>
    <t xml:space="preserve">Logistics</t>
  </si>
  <si>
    <t xml:space="preserve">Maarit</t>
  </si>
  <si>
    <t xml:space="preserve">Makinen</t>
  </si>
  <si>
    <t xml:space="preserve">Cargoes, rail</t>
  </si>
  <si>
    <t xml:space="preserve">Sr. Professional</t>
  </si>
  <si>
    <t xml:space="preserve">On secondment to London until end of May</t>
  </si>
  <si>
    <t xml:space="preserve">Outi</t>
  </si>
  <si>
    <t xml:space="preserve">Lind</t>
  </si>
  <si>
    <t xml:space="preserve">Barges</t>
  </si>
  <si>
    <t xml:space="preserve">Jr Professional</t>
  </si>
  <si>
    <t xml:space="preserve">1999- June</t>
  </si>
  <si>
    <t xml:space="preserve">Katariina</t>
  </si>
  <si>
    <t xml:space="preserve">Vilkka</t>
  </si>
  <si>
    <t xml:space="preserve">Assistant</t>
  </si>
  <si>
    <t xml:space="preserve">1999 - Feb</t>
  </si>
  <si>
    <t xml:space="preserve">Natalia </t>
  </si>
  <si>
    <t xml:space="preserve">Mikalsevitch</t>
  </si>
  <si>
    <t xml:space="preserve">Assistant(P/T)</t>
  </si>
  <si>
    <t xml:space="preserve">1999 - June</t>
  </si>
  <si>
    <t xml:space="preserve">Ending end May</t>
  </si>
  <si>
    <t xml:space="preserve">Henkka</t>
  </si>
  <si>
    <t xml:space="preserve">Talvitie</t>
  </si>
  <si>
    <t xml:space="preserve">Trading</t>
  </si>
  <si>
    <t xml:space="preserve">Gasoil/Gasoline/Kerosene</t>
  </si>
  <si>
    <t xml:space="preserve">Contract to September 2000 with loyalty bonus</t>
  </si>
  <si>
    <t xml:space="preserve">Dmirty</t>
  </si>
  <si>
    <t xml:space="preserve">Berkov</t>
  </si>
  <si>
    <t xml:space="preserve">Fuel oil</t>
  </si>
  <si>
    <t xml:space="preserve">Director</t>
  </si>
  <si>
    <t xml:space="preserve">Contract to June 2001</t>
  </si>
  <si>
    <t xml:space="preserve">Peep</t>
  </si>
  <si>
    <t xml:space="preserve">Varak</t>
  </si>
  <si>
    <t xml:space="preserve">1999 - March</t>
  </si>
  <si>
    <t xml:space="preserve">From Greenergy</t>
  </si>
</sst>
</file>

<file path=xl/styles.xml><?xml version="1.0" encoding="utf-8"?>
<styleSheet xmlns="http://schemas.openxmlformats.org/spreadsheetml/2006/main">
  <numFmts count="23">
    <numFmt numFmtId="164" formatCode="#,##0\ ;[RED]\(#,##0\)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dd"/>
    <numFmt numFmtId="173" formatCode="yyyy\-mmm"/>
    <numFmt numFmtId="174" formatCode="mmm"/>
    <numFmt numFmtId="175" formatCode="yy\-mm\-dd"/>
    <numFmt numFmtId="176" formatCode="ddd"/>
    <numFmt numFmtId="177" formatCode="yyyy"/>
    <numFmt numFmtId="178" formatCode="0.0%\ ;[RED]\(0.0%\)"/>
    <numFmt numFmtId="179" formatCode="0.00%\ ;[RED]\(0.00%\)"/>
    <numFmt numFmtId="180" formatCode="0.0000%\ ;[RED]\(0.0000%\)"/>
    <numFmt numFmtId="181" formatCode="[$-409]h:mm"/>
    <numFmt numFmtId="182" formatCode="[$-409]h:mm:ss"/>
    <numFmt numFmtId="183" formatCode="#,##0.0000"/>
    <numFmt numFmtId="184" formatCode="#,##0_);[RED]\(#,##0\);\-"/>
    <numFmt numFmtId="185" formatCode="#,##0_);\(#,##0\);;"/>
    <numFmt numFmtId="186" formatCode="[$-409]#,##0_);[RED]\(#,##0\)"/>
  </numFmts>
  <fonts count="1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AA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339933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FF00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1B4B4"/>
        <bgColor rgb="FFFF99CC"/>
      </patternFill>
    </fill>
    <fill>
      <patternFill patternType="solid">
        <fgColor rgb="FFFFFFA7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E46B6B"/>
        <bgColor rgb="FFEC8C8C"/>
      </patternFill>
    </fill>
    <fill>
      <patternFill patternType="solid">
        <fgColor rgb="FF33CCCC"/>
        <bgColor rgb="FF00CCFF"/>
      </patternFill>
    </fill>
    <fill>
      <patternFill patternType="solid">
        <fgColor rgb="FFEC8C8C"/>
        <bgColor rgb="FFFF99CC"/>
      </patternFill>
    </fill>
    <fill>
      <patternFill patternType="solid">
        <fgColor rgb="FF69FFFF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71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top" textRotation="0" wrapText="false" indent="0" shrinkToFit="false"/>
    </xf>
    <xf numFmtId="166" fontId="0" fillId="0" borderId="0" applyFont="true" applyBorder="false" applyAlignment="true" applyProtection="false">
      <alignment horizontal="general" vertical="top" textRotation="0" wrapText="false" indent="0" shrinkToFit="false"/>
    </xf>
    <xf numFmtId="167" fontId="0" fillId="0" borderId="0" applyFont="true" applyBorder="false" applyAlignment="true" applyProtection="false">
      <alignment horizontal="general" vertical="top" textRotation="0" wrapText="false" indent="0" shrinkToFit="false"/>
    </xf>
    <xf numFmtId="168" fontId="0" fillId="0" borderId="0" applyFont="true" applyBorder="false" applyAlignment="true" applyProtection="false">
      <alignment horizontal="general" vertical="top" textRotation="0" wrapText="false" indent="0" shrinkToFit="false"/>
    </xf>
    <xf numFmtId="169" fontId="0" fillId="0" borderId="0" applyFont="true" applyBorder="false" applyAlignment="true" applyProtection="false">
      <alignment horizontal="general" vertical="top" textRotation="0" wrapText="false" indent="0" shrinkToFit="false"/>
    </xf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4" fillId="0" borderId="0" applyFont="true" applyBorder="false" applyAlignment="true" applyProtection="false">
      <alignment horizontal="general" vertical="top" textRotation="0" wrapText="false" indent="0" shrinkToFit="false"/>
    </xf>
    <xf numFmtId="164" fontId="5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2" borderId="0" applyFont="true" applyBorder="false" applyAlignment="true" applyProtection="false">
      <alignment horizontal="general" vertical="top" textRotation="0" wrapText="false" indent="0" shrinkToFit="false"/>
    </xf>
    <xf numFmtId="171" fontId="0" fillId="0" borderId="0" applyFont="true" applyBorder="false" applyAlignment="true" applyProtection="false">
      <alignment horizontal="left" vertical="top" textRotation="0" wrapText="false" indent="0" shrinkToFit="false"/>
    </xf>
    <xf numFmtId="172" fontId="0" fillId="0" borderId="0" applyFont="true" applyBorder="false" applyAlignment="true" applyProtection="false">
      <alignment horizontal="general" vertical="top" textRotation="0" wrapText="false" indent="0" shrinkToFit="false"/>
    </xf>
    <xf numFmtId="173" fontId="0" fillId="0" borderId="0" applyFont="true" applyBorder="false" applyAlignment="true" applyProtection="false">
      <alignment horizontal="left" vertical="top" textRotation="0" wrapText="false" indent="0" shrinkToFit="false"/>
    </xf>
    <xf numFmtId="174" fontId="0" fillId="0" borderId="0" applyFont="true" applyBorder="false" applyAlignment="true" applyProtection="false">
      <alignment horizontal="left" vertical="top" textRotation="0" wrapText="false" indent="0" shrinkToFit="false"/>
    </xf>
    <xf numFmtId="175" fontId="0" fillId="0" borderId="0" applyFont="true" applyBorder="false" applyAlignment="true" applyProtection="false">
      <alignment horizontal="left" vertical="top" textRotation="0" wrapText="false" indent="0" shrinkToFit="false"/>
    </xf>
    <xf numFmtId="176" fontId="0" fillId="0" borderId="0" applyFont="true" applyBorder="false" applyAlignment="true" applyProtection="false">
      <alignment horizontal="left" vertical="top" textRotation="0" wrapText="false" indent="0" shrinkToFit="false"/>
    </xf>
    <xf numFmtId="177" fontId="0" fillId="0" borderId="0" applyFont="true" applyBorder="false" applyAlignment="true" applyProtection="false">
      <alignment horizontal="left" vertical="top" textRotation="0" wrapText="false" indent="0" shrinkToFit="false"/>
    </xf>
    <xf numFmtId="164" fontId="6" fillId="3" border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6" fillId="4" borderId="0" applyFont="true" applyBorder="false" applyAlignment="true" applyProtection="false">
      <alignment horizontal="general" vertical="top" textRotation="0" wrapText="false" indent="0" shrinkToFit="false"/>
    </xf>
    <xf numFmtId="164" fontId="7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5" borderId="0" applyFont="true" applyBorder="false" applyAlignment="true" applyProtection="false">
      <alignment horizontal="general" vertical="top" textRotation="0" wrapText="false" indent="0" shrinkToFit="false"/>
    </xf>
    <xf numFmtId="164" fontId="0" fillId="6" borderId="0" applyFont="true" applyBorder="false" applyAlignment="true" applyProtection="false">
      <alignment horizontal="general" vertical="top" textRotation="0" wrapText="false" indent="0" shrinkToFit="false"/>
    </xf>
    <xf numFmtId="164" fontId="8" fillId="0" borderId="0" applyFont="true" applyBorder="false" applyAlignment="true" applyProtection="false">
      <alignment horizontal="general" vertical="top" textRotation="0" wrapText="false" indent="0" shrinkToFit="false"/>
    </xf>
    <xf numFmtId="164" fontId="9" fillId="0" borderId="0" applyFont="true" applyBorder="false" applyAlignment="true" applyProtection="false">
      <alignment horizontal="general" vertical="top" textRotation="0" wrapText="false" indent="0" shrinkToFit="false"/>
    </xf>
    <xf numFmtId="164" fontId="1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7" borderId="0" applyFont="true" applyBorder="false" applyAlignment="true" applyProtection="false">
      <alignment horizontal="general" vertical="top" textRotation="0" wrapText="false" indent="0" shrinkToFit="false"/>
    </xf>
    <xf numFmtId="164" fontId="0" fillId="8" borderId="0" applyFont="true" applyBorder="false" applyAlignment="true" applyProtection="false">
      <alignment horizontal="general" vertical="top" textRotation="0" wrapText="false" indent="0" shrinkToFit="false"/>
    </xf>
    <xf numFmtId="164" fontId="0" fillId="9" borderId="0" applyFont="true" applyBorder="false" applyAlignment="true" applyProtection="false">
      <alignment horizontal="general" vertical="top" textRotation="0" wrapText="false" indent="0" shrinkToFit="false"/>
    </xf>
    <xf numFmtId="164" fontId="11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4" borderId="0" applyFont="true" applyBorder="false" applyAlignment="true" applyProtection="false">
      <alignment horizontal="general" vertical="top" textRotation="0" wrapText="false" indent="0" shrinkToFit="false"/>
    </xf>
    <xf numFmtId="164" fontId="0" fillId="10" borderId="0" applyFont="true" applyBorder="false" applyAlignment="true" applyProtection="false">
      <alignment horizontal="general" vertical="top" textRotation="0" wrapText="false" indent="0" shrinkToFit="false"/>
    </xf>
    <xf numFmtId="178" fontId="0" fillId="0" borderId="0" applyFont="true" applyBorder="false" applyAlignment="true" applyProtection="false">
      <alignment horizontal="general" vertical="top" textRotation="0" wrapText="false" indent="0" shrinkToFit="false"/>
    </xf>
    <xf numFmtId="179" fontId="0" fillId="0" borderId="0" applyFont="true" applyBorder="false" applyAlignment="true" applyProtection="false">
      <alignment horizontal="general" vertical="top" textRotation="0" wrapText="false" indent="0" shrinkToFit="false"/>
    </xf>
    <xf numFmtId="180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0" fillId="11" borderId="0" applyFont="true" applyBorder="false" applyAlignment="true" applyProtection="false">
      <alignment horizontal="general" vertical="top" textRotation="0" wrapText="false" indent="0" shrinkToFit="false"/>
    </xf>
    <xf numFmtId="164" fontId="12" fillId="0" borderId="0" applyFont="true" applyBorder="false" applyAlignment="true" applyProtection="false">
      <alignment horizontal="general" vertical="top" textRotation="0" wrapText="false" indent="0" shrinkToFit="false"/>
    </xf>
    <xf numFmtId="164" fontId="13" fillId="12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1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1" fontId="0" fillId="0" borderId="0" applyFont="true" applyBorder="false" applyAlignment="true" applyProtection="false">
      <alignment horizontal="general" vertical="top" textRotation="0" wrapText="false" indent="0" shrinkToFit="false"/>
    </xf>
    <xf numFmtId="182" fontId="0" fillId="0" borderId="0" applyFont="true" applyBorder="false" applyAlignment="true" applyProtection="false">
      <alignment horizontal="general" vertical="top" textRotation="0" wrapText="false" indent="0" shrinkToFit="false"/>
    </xf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2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5" fillId="0" borderId="0" applyFont="true" applyBorder="false" applyAlignment="true" applyProtection="false">
      <alignment horizontal="general" vertical="top" textRotation="0" wrapText="false" indent="0" shrinkToFit="false"/>
    </xf>
    <xf numFmtId="164" fontId="16" fillId="4" borderId="0" applyFont="true" applyBorder="false" applyAlignment="true" applyProtection="false">
      <alignment horizontal="general" vertical="top" textRotation="0" wrapText="false" indent="0" shrinkToFit="false"/>
    </xf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3" fontId="0" fillId="0" borderId="0" applyFont="true" applyBorder="false" applyAlignment="true" applyProtection="false">
      <alignment horizontal="general" vertical="top" textRotation="0" wrapText="false" indent="0" shrinkToFit="false"/>
    </xf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64" fontId="0" fillId="8" borderId="0" applyFont="true" applyBorder="false" applyAlignment="true" applyProtection="false">
      <alignment horizontal="general" vertical="top" textRotation="0" wrapText="false" indent="0" shrinkToFit="false"/>
    </xf>
    <xf numFmtId="184" fontId="0" fillId="0" borderId="0" applyFont="true" applyBorder="false" applyAlignment="true" applyProtection="false">
      <alignment horizontal="general" vertical="top" textRotation="0" wrapText="false" indent="0" shrinkToFit="false"/>
    </xf>
    <xf numFmtId="185" fontId="0" fillId="0" borderId="0" applyFont="true" applyBorder="false" applyAlignment="true" applyProtection="false">
      <alignment horizontal="general" vertical="top" textRotation="0" wrapText="false" indent="0" shrinkToFit="false"/>
    </xf>
    <xf numFmtId="186" fontId="0" fillId="0" borderId="0" applyFont="true" applyBorder="false" applyAlignment="true" applyProtection="false">
      <alignment horizontal="general" vertical="top" textRotation="0" wrapText="false" indent="0" shrinkToFit="false"/>
    </xf>
  </cellStyleXfs>
  <cellXfs count="17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64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4" fillId="0" borderId="0" xfId="60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64" fontId="14" fillId="0" borderId="0" xfId="6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14" fillId="0" borderId="0" xfId="64" applyFont="true" applyBorder="true" applyAlignment="false" applyProtection="true">
      <alignment horizontal="general" vertical="top" textRotation="0" wrapText="true" indent="0" shrinkToFit="false"/>
      <protection locked="true" hidden="false"/>
    </xf>
    <xf numFmtId="184" fontId="0" fillId="0" borderId="0" xfId="68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84" fontId="0" fillId="0" borderId="0" xfId="68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6" fillId="0" borderId="1" xfId="57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top" textRotation="0" wrapText="false" indent="0" shrinkToFit="false"/>
      <protection locked="true" hidden="false"/>
    </xf>
    <xf numFmtId="184" fontId="0" fillId="0" borderId="1" xfId="57" applyFont="true" applyBorder="false" applyAlignment="true" applyProtection="false">
      <alignment horizontal="right" vertical="top" textRotation="0" wrapText="false" indent="0" shrinkToFit="false"/>
      <protection locked="true" hidden="false"/>
    </xf>
    <xf numFmtId="173" fontId="0" fillId="0" borderId="0" xfId="32" applyFont="true" applyBorder="true" applyAlignment="false" applyProtection="true">
      <alignment horizontal="left" vertical="top" textRotation="0" wrapText="false" indent="0" shrinkToFit="false"/>
      <protection locked="true" hidden="false"/>
    </xf>
    <xf numFmtId="173" fontId="14" fillId="0" borderId="0" xfId="32" applyFont="true" applyBorder="true" applyAlignment="false" applyProtection="true">
      <alignment horizontal="left" vertical="top" textRotation="0" wrapText="false" indent="0" shrinkToFit="false"/>
      <protection locked="true" hidden="false"/>
    </xf>
    <xf numFmtId="173" fontId="0" fillId="8" borderId="0" xfId="46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0" fillId="5" borderId="0" xfId="4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3" fontId="0" fillId="5" borderId="0" xfId="4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4" fillId="5" borderId="0" xfId="4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Changed" xfId="26"/>
    <cellStyle name="Check" xfId="27"/>
    <cellStyle name="Colourless" xfId="28"/>
    <cellStyle name="Course" xfId="29"/>
    <cellStyle name="Date-day" xfId="30"/>
    <cellStyle name="Date-dayonly" xfId="31"/>
    <cellStyle name="Date-month" xfId="32"/>
    <cellStyle name="Date-monthonly" xfId="33"/>
    <cellStyle name="Date-short" xfId="34"/>
    <cellStyle name="Date-weekday" xfId="35"/>
    <cellStyle name="Date-year" xfId="36"/>
    <cellStyle name="Entry" xfId="37"/>
    <cellStyle name="Expected" xfId="38"/>
    <cellStyle name="Gas" xfId="39"/>
    <cellStyle name="Grey" xfId="40"/>
    <cellStyle name="Holiday" xfId="41"/>
    <cellStyle name="Large12" xfId="42"/>
    <cellStyle name="Large14" xfId="43"/>
    <cellStyle name="Large16" xfId="44"/>
    <cellStyle name="Link in" xfId="45"/>
    <cellStyle name="Link in_People Helsinki" xfId="46"/>
    <cellStyle name="Link out" xfId="47"/>
    <cellStyle name="New" xfId="48"/>
    <cellStyle name="Output" xfId="49"/>
    <cellStyle name="Outstanding" xfId="50"/>
    <cellStyle name="Percent1" xfId="51"/>
    <cellStyle name="Percent2" xfId="52"/>
    <cellStyle name="Percent4" xfId="53"/>
    <cellStyle name="PH" xfId="54"/>
    <cellStyle name="Power" xfId="55"/>
    <cellStyle name="SBZero" xfId="56"/>
    <cellStyle name="sum" xfId="57"/>
    <cellStyle name="Time-minutes" xfId="58"/>
    <cellStyle name="Time-seconds" xfId="59"/>
    <cellStyle name="Title" xfId="60"/>
    <cellStyle name="total" xfId="61"/>
    <cellStyle name="Transportation" xfId="62"/>
    <cellStyle name="Warning 1" xfId="63"/>
    <cellStyle name="Wrapped" xfId="64"/>
    <cellStyle name="xrate" xfId="65"/>
    <cellStyle name="year" xfId="66"/>
    <cellStyle name="Yesterday" xfId="67"/>
    <cellStyle name="Zero suppress" xfId="68"/>
    <cellStyle name="Zero suppress_People Helsinki" xfId="69"/>
    <cellStyle name="zpatchnumbers" xfId="7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A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EC8C8C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A7"/>
      <rgbColor rgb="FF69FFFF"/>
      <rgbColor rgb="FFFF99CC"/>
      <rgbColor rgb="FFCC99FF"/>
      <rgbColor rgb="FFF1B4B4"/>
      <rgbColor rgb="FF3366FF"/>
      <rgbColor rgb="FF33CCCC"/>
      <rgbColor rgb="FF99CC00"/>
      <rgbColor rgb="FFFFCC00"/>
      <rgbColor rgb="FFFF9900"/>
      <rgbColor rgb="FFE46B6B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0" width="20.32"/>
    <col collapsed="false" customWidth="true" hidden="false" outlineLevel="0" max="2" min="2" style="0" width="11.49"/>
    <col collapsed="false" customWidth="true" hidden="false" outlineLevel="0" max="3" min="3" style="0" width="13.15"/>
    <col collapsed="false" customWidth="true" hidden="false" outlineLevel="0" max="4" min="4" style="0" width="14.82"/>
    <col collapsed="false" customWidth="true" hidden="false" outlineLevel="0" max="6" min="5" style="0" width="11.15"/>
    <col collapsed="false" customWidth="true" hidden="false" outlineLevel="0" max="8" min="7" style="0" width="11.49"/>
    <col collapsed="false" customWidth="true" hidden="false" outlineLevel="0" max="9" min="9" style="1" width="48.82"/>
  </cols>
  <sheetData>
    <row r="1" customFormat="false" ht="51" hidden="false" customHeight="false" outlineLevel="0" collapsed="false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2"/>
      <c r="B2" s="2"/>
      <c r="C2" s="2"/>
      <c r="D2" s="3" t="s">
        <v>9</v>
      </c>
      <c r="E2" s="3" t="s">
        <v>9</v>
      </c>
      <c r="F2" s="3" t="s">
        <v>9</v>
      </c>
      <c r="G2" s="3" t="s">
        <v>10</v>
      </c>
      <c r="H2" s="3" t="s">
        <v>11</v>
      </c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12.75" hidden="false" customHeight="false" outlineLevel="0" collapsed="false">
      <c r="A3" s="0" t="s">
        <v>12</v>
      </c>
      <c r="B3" s="0" t="s">
        <v>13</v>
      </c>
      <c r="C3" s="0" t="s">
        <v>14</v>
      </c>
      <c r="D3" s="5" t="n">
        <v>865</v>
      </c>
      <c r="E3" s="5"/>
      <c r="F3" s="6" t="n">
        <f aca="false">SUM(D3:E3)</f>
        <v>865</v>
      </c>
      <c r="G3" s="5" t="n">
        <v>130</v>
      </c>
      <c r="H3" s="6" t="n">
        <f aca="false">F3*G3</f>
        <v>112450</v>
      </c>
      <c r="I3" s="1" t="s">
        <v>15</v>
      </c>
    </row>
    <row r="4" customFormat="false" ht="12.75" hidden="false" customHeight="false" outlineLevel="0" collapsed="false">
      <c r="A4" s="0" t="s">
        <v>16</v>
      </c>
      <c r="B4" s="0" t="s">
        <v>17</v>
      </c>
      <c r="C4" s="0" t="s">
        <v>14</v>
      </c>
      <c r="D4" s="6" t="n">
        <v>14970</v>
      </c>
      <c r="E4" s="6" t="n">
        <v>-13600</v>
      </c>
      <c r="F4" s="6" t="n">
        <f aca="false">SUM(D4:E4)</f>
        <v>1370</v>
      </c>
      <c r="G4" s="6" t="n">
        <v>130</v>
      </c>
      <c r="H4" s="6" t="n">
        <f aca="false">F4*G4</f>
        <v>178100</v>
      </c>
      <c r="I4" s="1" t="s">
        <v>18</v>
      </c>
    </row>
    <row r="5" customFormat="false" ht="12.75" hidden="false" customHeight="false" outlineLevel="0" collapsed="false">
      <c r="A5" s="0" t="s">
        <v>19</v>
      </c>
      <c r="B5" s="0" t="s">
        <v>20</v>
      </c>
      <c r="C5" s="0" t="s">
        <v>14</v>
      </c>
      <c r="D5" s="5" t="n">
        <v>3360</v>
      </c>
      <c r="E5" s="5"/>
      <c r="F5" s="6" t="n">
        <f aca="false">SUM(D5:E5)</f>
        <v>3360</v>
      </c>
      <c r="G5" s="5" t="n">
        <v>210</v>
      </c>
      <c r="H5" s="6" t="n">
        <f aca="false">F5*G5</f>
        <v>705600</v>
      </c>
      <c r="I5" s="1" t="s">
        <v>15</v>
      </c>
    </row>
    <row r="6" customFormat="false" ht="12.75" hidden="false" customHeight="false" outlineLevel="0" collapsed="false">
      <c r="A6" s="0" t="s">
        <v>19</v>
      </c>
      <c r="B6" s="0" t="s">
        <v>21</v>
      </c>
      <c r="C6" s="0" t="s">
        <v>14</v>
      </c>
      <c r="D6" s="5" t="n">
        <v>1871</v>
      </c>
      <c r="E6" s="5"/>
      <c r="F6" s="6" t="n">
        <f aca="false">SUM(D6:E6)</f>
        <v>1871</v>
      </c>
      <c r="G6" s="5" t="n">
        <f aca="false">G5</f>
        <v>210</v>
      </c>
      <c r="H6" s="6" t="n">
        <f aca="false">F6*G6</f>
        <v>392910</v>
      </c>
      <c r="I6" s="1" t="s">
        <v>15</v>
      </c>
    </row>
    <row r="7" customFormat="false" ht="12.75" hidden="false" customHeight="false" outlineLevel="0" collapsed="false">
      <c r="A7" s="0" t="s">
        <v>19</v>
      </c>
      <c r="B7" s="0" t="s">
        <v>22</v>
      </c>
      <c r="C7" s="0" t="s">
        <v>23</v>
      </c>
      <c r="D7" s="5" t="n">
        <v>5142</v>
      </c>
      <c r="E7" s="5" t="n">
        <f aca="false">-D7</f>
        <v>-5142</v>
      </c>
      <c r="F7" s="6" t="n">
        <f aca="false">SUM(D7:E7)</f>
        <v>0</v>
      </c>
      <c r="G7" s="5" t="n">
        <f aca="false">G6</f>
        <v>210</v>
      </c>
      <c r="H7" s="6" t="n">
        <f aca="false">F7*G7</f>
        <v>0</v>
      </c>
    </row>
    <row r="8" customFormat="false" ht="12.75" hidden="false" customHeight="false" outlineLevel="0" collapsed="false">
      <c r="A8" s="0" t="s">
        <v>19</v>
      </c>
      <c r="B8" s="0" t="s">
        <v>24</v>
      </c>
      <c r="C8" s="0" t="s">
        <v>23</v>
      </c>
      <c r="D8" s="5" t="n">
        <v>89</v>
      </c>
      <c r="E8" s="5"/>
      <c r="F8" s="6" t="n">
        <f aca="false">SUM(D8:E8)</f>
        <v>89</v>
      </c>
      <c r="G8" s="5" t="n">
        <f aca="false">G7</f>
        <v>210</v>
      </c>
      <c r="H8" s="6" t="n">
        <f aca="false">F8*G8</f>
        <v>18690</v>
      </c>
      <c r="I8" s="1" t="s">
        <v>15</v>
      </c>
    </row>
    <row r="9" customFormat="false" ht="12.75" hidden="false" customHeight="false" outlineLevel="0" collapsed="false">
      <c r="A9" s="0" t="s">
        <v>25</v>
      </c>
      <c r="B9" s="0" t="s">
        <v>26</v>
      </c>
      <c r="C9" s="0" t="s">
        <v>27</v>
      </c>
      <c r="D9" s="5" t="n">
        <v>0</v>
      </c>
      <c r="E9" s="5"/>
      <c r="F9" s="6" t="n">
        <f aca="false">SUM(D9:E9)</f>
        <v>0</v>
      </c>
      <c r="G9" s="5" t="n">
        <v>0</v>
      </c>
      <c r="H9" s="6" t="n">
        <f aca="false">F9*G9</f>
        <v>0</v>
      </c>
    </row>
    <row r="10" customFormat="false" ht="12.75" hidden="false" customHeight="false" outlineLevel="0" collapsed="false">
      <c r="A10" s="7"/>
      <c r="H10" s="8" t="n">
        <f aca="false">SUM(H3:H9)</f>
        <v>1407750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&amp;LS:\Camp\The Business\&amp;F&amp;RPage &amp;"Times New Roman,Bold" &amp;P &amp;"Times New Roman,Regular" of  &amp;N 
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2" topLeftCell="C3" activePane="bottomRight" state="frozen"/>
      <selection pane="topLeft" activeCell="A1" activeCellId="0" sqref="A1"/>
      <selection pane="topRight" activeCell="C1" activeCellId="0" sqref="C1"/>
      <selection pane="bottomLeft" activeCell="A3" activeCellId="0" sqref="A3"/>
      <selection pane="bottomRight" activeCell="A3" activeCellId="0" sqref="A3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1" width="22.32"/>
    <col collapsed="false" customWidth="true" hidden="false" outlineLevel="0" max="2" min="2" style="1" width="21.49"/>
    <col collapsed="false" customWidth="true" hidden="false" outlineLevel="0" max="3" min="3" style="1" width="37.49"/>
    <col collapsed="false" customWidth="true" hidden="false" outlineLevel="0" max="4" min="4" style="1" width="40.15"/>
    <col collapsed="false" customWidth="true" hidden="false" outlineLevel="0" max="5" min="5" style="9" width="15.99"/>
    <col collapsed="false" customWidth="true" hidden="false" outlineLevel="0" max="6" min="6" style="9" width="14.15"/>
  </cols>
  <sheetData>
    <row r="1" customFormat="false" ht="38.25" hidden="false" customHeight="false" outlineLevel="0" collapsed="false">
      <c r="A1" s="4" t="s">
        <v>1</v>
      </c>
      <c r="B1" s="4" t="s">
        <v>0</v>
      </c>
      <c r="C1" s="4" t="s">
        <v>28</v>
      </c>
      <c r="D1" s="4" t="s">
        <v>29</v>
      </c>
      <c r="E1" s="3" t="s">
        <v>30</v>
      </c>
      <c r="F1" s="3" t="s">
        <v>31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4"/>
      <c r="B2" s="4"/>
      <c r="C2" s="4"/>
      <c r="D2" s="4"/>
      <c r="E2" s="3" t="s">
        <v>32</v>
      </c>
      <c r="F2" s="3" t="s">
        <v>32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</row>
    <row r="3" customFormat="false" ht="25.5" hidden="false" customHeight="false" outlineLevel="0" collapsed="false">
      <c r="A3" s="1" t="s">
        <v>33</v>
      </c>
      <c r="B3" s="1" t="s">
        <v>26</v>
      </c>
      <c r="C3" s="1" t="s">
        <v>26</v>
      </c>
      <c r="D3" s="1" t="s">
        <v>34</v>
      </c>
      <c r="E3" s="6" t="n">
        <v>0</v>
      </c>
      <c r="F3" s="6" t="n">
        <v>0</v>
      </c>
    </row>
    <row r="4" customFormat="false" ht="12.75" hidden="false" customHeight="false" outlineLevel="0" collapsed="false">
      <c r="A4" s="1" t="s">
        <v>35</v>
      </c>
      <c r="B4" s="1" t="s">
        <v>36</v>
      </c>
      <c r="C4" s="1" t="s">
        <v>37</v>
      </c>
      <c r="D4" s="1" t="s">
        <v>38</v>
      </c>
      <c r="E4" s="6" t="n">
        <v>0</v>
      </c>
      <c r="F4" s="6" t="n">
        <v>367</v>
      </c>
    </row>
    <row r="5" customFormat="false" ht="51" hidden="false" customHeight="false" outlineLevel="0" collapsed="false">
      <c r="A5" s="1" t="s">
        <v>17</v>
      </c>
      <c r="B5" s="1" t="s">
        <v>16</v>
      </c>
      <c r="C5" s="1" t="s">
        <v>39</v>
      </c>
      <c r="D5" s="1" t="s">
        <v>40</v>
      </c>
      <c r="E5" s="6" t="n">
        <f aca="false">-Inventory!F4*30/1000</f>
        <v>-41.1</v>
      </c>
      <c r="F5" s="6" t="n">
        <f aca="false">-E5</f>
        <v>41.1</v>
      </c>
    </row>
    <row r="6" customFormat="false" ht="127.5" hidden="false" customHeight="false" outlineLevel="0" collapsed="false">
      <c r="A6" s="1" t="s">
        <v>13</v>
      </c>
      <c r="B6" s="1" t="s">
        <v>41</v>
      </c>
      <c r="C6" s="1" t="s">
        <v>42</v>
      </c>
      <c r="D6" s="1" t="s">
        <v>43</v>
      </c>
      <c r="E6" s="6" t="n">
        <f aca="false">-6000*8*5/1000</f>
        <v>-240</v>
      </c>
      <c r="F6" s="6" t="n">
        <f aca="false">6000*8*1/1000</f>
        <v>48</v>
      </c>
    </row>
    <row r="7" customFormat="false" ht="63.75" hidden="false" customHeight="false" outlineLevel="0" collapsed="false">
      <c r="A7" s="1" t="s">
        <v>44</v>
      </c>
      <c r="B7" s="1" t="s">
        <v>45</v>
      </c>
      <c r="C7" s="1" t="s">
        <v>46</v>
      </c>
      <c r="D7" s="1" t="s">
        <v>47</v>
      </c>
      <c r="E7" s="6" t="n">
        <f aca="false">-388*22</f>
        <v>-8536</v>
      </c>
      <c r="F7" s="6" t="n">
        <v>0</v>
      </c>
    </row>
    <row r="8" customFormat="false" ht="63.75" hidden="false" customHeight="false" outlineLevel="0" collapsed="false">
      <c r="A8" s="1" t="s">
        <v>48</v>
      </c>
      <c r="B8" s="1" t="s">
        <v>49</v>
      </c>
      <c r="C8" s="1" t="s">
        <v>50</v>
      </c>
      <c r="D8" s="1" t="s">
        <v>51</v>
      </c>
      <c r="E8" s="6" t="s">
        <v>49</v>
      </c>
      <c r="F8" s="6" t="n">
        <v>270</v>
      </c>
    </row>
    <row r="9" customFormat="false" ht="38.25" hidden="false" customHeight="false" outlineLevel="0" collapsed="false">
      <c r="A9" s="1" t="s">
        <v>26</v>
      </c>
      <c r="B9" s="1" t="s">
        <v>52</v>
      </c>
      <c r="C9" s="1" t="s">
        <v>53</v>
      </c>
      <c r="D9" s="1" t="s">
        <v>54</v>
      </c>
      <c r="E9" s="6" t="n">
        <f aca="false">-SUM(Inventory!F5:F8)*80/1000</f>
        <v>-425.6</v>
      </c>
      <c r="F9" s="6" t="n">
        <v>0</v>
      </c>
    </row>
    <row r="10" customFormat="false" ht="12.75" hidden="false" customHeight="false" outlineLevel="0" collapsed="false">
      <c r="E10" s="10" t="n">
        <f aca="false">SUM(E3:E9)</f>
        <v>-9242.7</v>
      </c>
      <c r="F10" s="10" t="n">
        <f aca="false">SUM(F3:F9)</f>
        <v>726.1</v>
      </c>
    </row>
    <row r="11" customFormat="false" ht="12.75" hidden="false" customHeight="false" outlineLevel="0" collapsed="false">
      <c r="E11" s="6"/>
      <c r="F11" s="6"/>
    </row>
    <row r="12" customFormat="false" ht="12.75" hidden="false" customHeight="false" outlineLevel="0" collapsed="false">
      <c r="E12" s="6"/>
      <c r="F12" s="6"/>
    </row>
    <row r="13" customFormat="false" ht="12.75" hidden="false" customHeight="false" outlineLevel="0" collapsed="false">
      <c r="E13" s="6"/>
      <c r="F13" s="6"/>
    </row>
    <row r="14" customFormat="false" ht="12.75" hidden="false" customHeight="false" outlineLevel="0" collapsed="false">
      <c r="E14" s="6"/>
      <c r="F14" s="6"/>
    </row>
    <row r="15" customFormat="false" ht="12.75" hidden="false" customHeight="false" outlineLevel="0" collapsed="false">
      <c r="E15" s="6"/>
      <c r="F15" s="6"/>
    </row>
    <row r="16" customFormat="false" ht="12.75" hidden="false" customHeight="false" outlineLevel="0" collapsed="false">
      <c r="E16" s="6"/>
      <c r="F16" s="6"/>
    </row>
    <row r="17" customFormat="false" ht="12.75" hidden="false" customHeight="false" outlineLevel="0" collapsed="false">
      <c r="E17" s="6"/>
      <c r="F17" s="6"/>
    </row>
    <row r="18" customFormat="false" ht="12.75" hidden="false" customHeight="false" outlineLevel="0" collapsed="false">
      <c r="E18" s="6"/>
      <c r="F18" s="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&amp;LS:\Camp\The Business\&amp;F&amp;RPage &amp;"Times New Roman,Bold" &amp;P &amp;"Times New Roman,Regular" of  &amp;N 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L14" activeCellId="0" sqref="L14"/>
    </sheetView>
  </sheetViews>
  <sheetFormatPr defaultColWidth="8.82421875" defaultRowHeight="12.7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3" min="2" style="0" width="12.32"/>
    <col collapsed="false" customWidth="true" hidden="false" outlineLevel="0" max="4" min="4" style="0" width="24.15"/>
    <col collapsed="false" customWidth="true" hidden="false" outlineLevel="0" max="5" min="5" style="0" width="14.99"/>
    <col collapsed="false" customWidth="true" hidden="false" outlineLevel="0" max="6" min="6" style="11" width="12.65"/>
    <col collapsed="false" customWidth="true" hidden="false" outlineLevel="0" max="8" min="7" style="0" width="8.15"/>
    <col collapsed="false" customWidth="true" hidden="false" outlineLevel="0" max="9" min="9" style="7" width="8.65"/>
    <col collapsed="false" customWidth="true" hidden="false" outlineLevel="0" max="10" min="10" style="0" width="8.65"/>
    <col collapsed="false" customWidth="true" hidden="false" outlineLevel="0" max="11" min="11" style="0" width="8.99"/>
    <col collapsed="false" customWidth="true" hidden="false" outlineLevel="0" max="12" min="12" style="1" width="29.15"/>
  </cols>
  <sheetData>
    <row r="1" customFormat="false" ht="12.75" hidden="false" customHeight="false" outlineLevel="0" collapsed="false">
      <c r="A1" s="2" t="s">
        <v>55</v>
      </c>
      <c r="B1" s="2" t="s">
        <v>56</v>
      </c>
      <c r="C1" s="2" t="s">
        <v>57</v>
      </c>
      <c r="D1" s="2" t="s">
        <v>58</v>
      </c>
      <c r="E1" s="2" t="s">
        <v>59</v>
      </c>
      <c r="F1" s="12" t="s">
        <v>60</v>
      </c>
      <c r="G1" s="2" t="s">
        <v>61</v>
      </c>
      <c r="H1" s="2" t="s">
        <v>62</v>
      </c>
      <c r="I1" s="2" t="s">
        <v>63</v>
      </c>
      <c r="J1" s="2" t="s">
        <v>64</v>
      </c>
      <c r="K1" s="2" t="s">
        <v>65</v>
      </c>
      <c r="L1" s="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</row>
    <row r="2" customFormat="false" ht="12.75" hidden="false" customHeight="false" outlineLevel="0" collapsed="false">
      <c r="A2" s="0" t="s">
        <v>66</v>
      </c>
      <c r="B2" s="0" t="s">
        <v>67</v>
      </c>
      <c r="C2" s="0" t="s">
        <v>68</v>
      </c>
      <c r="D2" s="0" t="s">
        <v>69</v>
      </c>
      <c r="E2" s="0" t="s">
        <v>69</v>
      </c>
      <c r="F2" s="11" t="n">
        <v>35765</v>
      </c>
      <c r="G2" s="7" t="s">
        <v>70</v>
      </c>
      <c r="H2" s="0" t="s">
        <v>49</v>
      </c>
      <c r="I2" s="7" t="s">
        <v>49</v>
      </c>
      <c r="J2" s="0" t="s">
        <v>49</v>
      </c>
      <c r="K2" s="0" t="s">
        <v>49</v>
      </c>
      <c r="L2" s="1" t="s">
        <v>71</v>
      </c>
    </row>
    <row r="3" customFormat="false" ht="25.5" hidden="false" customHeight="false" outlineLevel="0" collapsed="false">
      <c r="A3" s="0" t="s">
        <v>72</v>
      </c>
      <c r="B3" s="0" t="s">
        <v>73</v>
      </c>
      <c r="C3" s="0" t="s">
        <v>68</v>
      </c>
      <c r="D3" s="0" t="s">
        <v>74</v>
      </c>
      <c r="E3" s="0" t="s">
        <v>75</v>
      </c>
      <c r="F3" s="13" t="s">
        <v>76</v>
      </c>
      <c r="G3" s="7" t="s">
        <v>70</v>
      </c>
      <c r="H3" s="0" t="s">
        <v>70</v>
      </c>
      <c r="I3" s="7" t="s">
        <v>49</v>
      </c>
      <c r="J3" s="0" t="s">
        <v>49</v>
      </c>
      <c r="K3" s="0" t="s">
        <v>49</v>
      </c>
      <c r="L3" s="1" t="s">
        <v>77</v>
      </c>
    </row>
    <row r="4" customFormat="false" ht="12.75" hidden="false" customHeight="false" outlineLevel="0" collapsed="false">
      <c r="A4" s="0" t="s">
        <v>78</v>
      </c>
      <c r="B4" s="0" t="s">
        <v>79</v>
      </c>
      <c r="C4" s="0" t="s">
        <v>68</v>
      </c>
      <c r="D4" s="0" t="s">
        <v>80</v>
      </c>
      <c r="E4" s="0" t="s">
        <v>75</v>
      </c>
      <c r="F4" s="11" t="s">
        <v>81</v>
      </c>
      <c r="G4" s="7" t="s">
        <v>70</v>
      </c>
      <c r="H4" s="0" t="s">
        <v>70</v>
      </c>
      <c r="I4" s="7" t="s">
        <v>49</v>
      </c>
      <c r="J4" s="0" t="s">
        <v>70</v>
      </c>
      <c r="K4" s="0" t="s">
        <v>49</v>
      </c>
    </row>
    <row r="5" customFormat="false" ht="25.5" hidden="false" customHeight="false" outlineLevel="0" collapsed="false">
      <c r="A5" s="0" t="s">
        <v>82</v>
      </c>
      <c r="B5" s="0" t="s">
        <v>83</v>
      </c>
      <c r="C5" s="0" t="s">
        <v>68</v>
      </c>
      <c r="D5" s="0" t="s">
        <v>80</v>
      </c>
      <c r="E5" s="0" t="s">
        <v>84</v>
      </c>
      <c r="F5" s="11" t="s">
        <v>85</v>
      </c>
      <c r="G5" s="7" t="s">
        <v>70</v>
      </c>
      <c r="H5" s="0" t="s">
        <v>70</v>
      </c>
      <c r="I5" s="7" t="s">
        <v>49</v>
      </c>
      <c r="J5" s="0" t="s">
        <v>49</v>
      </c>
      <c r="K5" s="0" t="s">
        <v>49</v>
      </c>
      <c r="L5" s="1" t="s">
        <v>86</v>
      </c>
    </row>
    <row r="6" customFormat="false" ht="12.75" hidden="false" customHeight="false" outlineLevel="0" collapsed="false">
      <c r="A6" s="14"/>
      <c r="B6" s="14"/>
      <c r="C6" s="14"/>
      <c r="D6" s="14"/>
      <c r="E6" s="14"/>
      <c r="F6" s="15"/>
      <c r="G6" s="16"/>
      <c r="H6" s="14"/>
      <c r="I6" s="16"/>
      <c r="J6" s="14"/>
      <c r="K6" s="14"/>
      <c r="L6" s="14"/>
    </row>
    <row r="7" customFormat="false" ht="12.75" hidden="false" customHeight="false" outlineLevel="0" collapsed="false">
      <c r="A7" s="0" t="s">
        <v>87</v>
      </c>
      <c r="B7" s="0" t="s">
        <v>88</v>
      </c>
      <c r="C7" s="0" t="s">
        <v>89</v>
      </c>
      <c r="D7" s="0" t="s">
        <v>69</v>
      </c>
      <c r="E7" s="0" t="s">
        <v>69</v>
      </c>
      <c r="F7" s="13" t="s">
        <v>76</v>
      </c>
      <c r="G7" s="7" t="s">
        <v>70</v>
      </c>
      <c r="H7" s="0" t="s">
        <v>70</v>
      </c>
      <c r="I7" s="7" t="s">
        <v>70</v>
      </c>
      <c r="J7" s="0" t="s">
        <v>70</v>
      </c>
      <c r="K7" s="0" t="s">
        <v>49</v>
      </c>
    </row>
    <row r="8" customFormat="false" ht="25.5" hidden="false" customHeight="false" outlineLevel="0" collapsed="false">
      <c r="A8" s="0" t="s">
        <v>90</v>
      </c>
      <c r="B8" s="0" t="s">
        <v>91</v>
      </c>
      <c r="C8" s="0" t="s">
        <v>89</v>
      </c>
      <c r="D8" s="0" t="s">
        <v>92</v>
      </c>
      <c r="E8" s="0" t="s">
        <v>93</v>
      </c>
      <c r="F8" s="13" t="s">
        <v>76</v>
      </c>
      <c r="G8" s="7" t="s">
        <v>70</v>
      </c>
      <c r="H8" s="0" t="s">
        <v>70</v>
      </c>
      <c r="I8" s="7" t="s">
        <v>70</v>
      </c>
      <c r="J8" s="0" t="s">
        <v>49</v>
      </c>
      <c r="K8" s="0" t="s">
        <v>49</v>
      </c>
      <c r="L8" s="1" t="s">
        <v>94</v>
      </c>
    </row>
    <row r="9" customFormat="false" ht="12.75" hidden="false" customHeight="false" outlineLevel="0" collapsed="false">
      <c r="A9" s="0" t="s">
        <v>95</v>
      </c>
      <c r="B9" s="0" t="s">
        <v>96</v>
      </c>
      <c r="C9" s="0" t="s">
        <v>89</v>
      </c>
      <c r="D9" s="0" t="s">
        <v>97</v>
      </c>
      <c r="E9" s="0" t="s">
        <v>98</v>
      </c>
      <c r="F9" s="11" t="s">
        <v>99</v>
      </c>
      <c r="G9" s="7" t="s">
        <v>70</v>
      </c>
      <c r="H9" s="0" t="s">
        <v>70</v>
      </c>
      <c r="I9" s="7" t="s">
        <v>70</v>
      </c>
      <c r="J9" s="0" t="s">
        <v>70</v>
      </c>
      <c r="K9" s="0" t="s">
        <v>49</v>
      </c>
    </row>
    <row r="10" customFormat="false" ht="12.75" hidden="false" customHeight="false" outlineLevel="0" collapsed="false">
      <c r="A10" s="0" t="s">
        <v>100</v>
      </c>
      <c r="B10" s="0" t="s">
        <v>101</v>
      </c>
      <c r="C10" s="0" t="s">
        <v>89</v>
      </c>
      <c r="D10" s="0" t="s">
        <v>102</v>
      </c>
      <c r="E10" s="0" t="s">
        <v>102</v>
      </c>
      <c r="F10" s="11" t="s">
        <v>103</v>
      </c>
      <c r="G10" s="7" t="s">
        <v>70</v>
      </c>
      <c r="H10" s="0" t="s">
        <v>70</v>
      </c>
      <c r="I10" s="7" t="s">
        <v>49</v>
      </c>
      <c r="J10" s="0" t="s">
        <v>49</v>
      </c>
      <c r="K10" s="0" t="s">
        <v>49</v>
      </c>
    </row>
    <row r="11" customFormat="false" ht="12.75" hidden="false" customHeight="false" outlineLevel="0" collapsed="false">
      <c r="A11" s="0" t="s">
        <v>104</v>
      </c>
      <c r="B11" s="0" t="s">
        <v>105</v>
      </c>
      <c r="C11" s="0" t="s">
        <v>68</v>
      </c>
      <c r="D11" s="0" t="s">
        <v>106</v>
      </c>
      <c r="E11" s="0" t="s">
        <v>102</v>
      </c>
      <c r="F11" s="11" t="s">
        <v>107</v>
      </c>
      <c r="G11" s="7" t="s">
        <v>70</v>
      </c>
      <c r="H11" s="0" t="s">
        <v>70</v>
      </c>
      <c r="I11" s="7" t="s">
        <v>70</v>
      </c>
      <c r="J11" s="0" t="s">
        <v>49</v>
      </c>
      <c r="K11" s="0" t="s">
        <v>49</v>
      </c>
      <c r="L11" s="1" t="s">
        <v>108</v>
      </c>
    </row>
    <row r="12" customFormat="false" ht="12.75" hidden="false" customHeight="false" outlineLevel="0" collapsed="false">
      <c r="A12" s="14"/>
      <c r="B12" s="14"/>
      <c r="C12" s="14"/>
      <c r="D12" s="14"/>
      <c r="E12" s="14"/>
      <c r="F12" s="15"/>
      <c r="G12" s="16"/>
      <c r="H12" s="14"/>
      <c r="I12" s="16"/>
      <c r="J12" s="14"/>
      <c r="K12" s="14"/>
      <c r="L12" s="14"/>
    </row>
    <row r="13" customFormat="false" ht="25.5" hidden="false" customHeight="false" outlineLevel="0" collapsed="false">
      <c r="A13" s="0" t="s">
        <v>109</v>
      </c>
      <c r="B13" s="0" t="s">
        <v>110</v>
      </c>
      <c r="C13" s="0" t="s">
        <v>111</v>
      </c>
      <c r="D13" s="0" t="s">
        <v>112</v>
      </c>
      <c r="E13" s="0" t="s">
        <v>69</v>
      </c>
      <c r="F13" s="13" t="s">
        <v>76</v>
      </c>
      <c r="G13" s="7" t="s">
        <v>70</v>
      </c>
      <c r="H13" s="0" t="s">
        <v>70</v>
      </c>
      <c r="I13" s="7" t="s">
        <v>70</v>
      </c>
      <c r="J13" s="0" t="s">
        <v>49</v>
      </c>
      <c r="K13" s="0" t="s">
        <v>49</v>
      </c>
      <c r="L13" s="1" t="s">
        <v>113</v>
      </c>
    </row>
    <row r="14" customFormat="false" ht="12.75" hidden="false" customHeight="false" outlineLevel="0" collapsed="false">
      <c r="A14" s="0" t="s">
        <v>114</v>
      </c>
      <c r="B14" s="0" t="s">
        <v>115</v>
      </c>
      <c r="C14" s="0" t="s">
        <v>111</v>
      </c>
      <c r="D14" s="0" t="s">
        <v>116</v>
      </c>
      <c r="E14" s="0" t="s">
        <v>117</v>
      </c>
      <c r="F14" s="13" t="s">
        <v>76</v>
      </c>
      <c r="G14" s="7" t="s">
        <v>70</v>
      </c>
      <c r="H14" s="0" t="s">
        <v>49</v>
      </c>
      <c r="I14" s="7" t="s">
        <v>70</v>
      </c>
      <c r="J14" s="0" t="s">
        <v>49</v>
      </c>
      <c r="K14" s="0" t="s">
        <v>49</v>
      </c>
      <c r="L14" s="1" t="s">
        <v>118</v>
      </c>
    </row>
    <row r="15" customFormat="false" ht="12.75" hidden="false" customHeight="false" outlineLevel="0" collapsed="false">
      <c r="A15" s="0" t="s">
        <v>119</v>
      </c>
      <c r="B15" s="0" t="s">
        <v>120</v>
      </c>
      <c r="C15" s="0" t="s">
        <v>89</v>
      </c>
      <c r="D15" s="0" t="s">
        <v>14</v>
      </c>
      <c r="E15" s="0" t="s">
        <v>75</v>
      </c>
      <c r="F15" s="11" t="s">
        <v>121</v>
      </c>
      <c r="G15" s="7" t="s">
        <v>70</v>
      </c>
      <c r="H15" s="0" t="s">
        <v>70</v>
      </c>
      <c r="I15" s="7" t="s">
        <v>70</v>
      </c>
      <c r="J15" s="0" t="s">
        <v>49</v>
      </c>
      <c r="K15" s="0" t="s">
        <v>70</v>
      </c>
    </row>
    <row r="18" customFormat="false" ht="12.75" hidden="false" customHeight="false" outlineLevel="0" collapsed="false">
      <c r="A18" s="13" t="s">
        <v>122</v>
      </c>
      <c r="B18" s="1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05555555556" footer="0.511805555555556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&amp;C&amp;14 &amp;A</oddHeader>
    <oddFooter>&amp;LS:\Camp\Business Process\&amp;F&amp;RPage &amp;"Times New Roman,Bold" &amp;P &amp;"Times New Roman,Regular" of  &amp;N 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1997-11-09T12:20:44Z</dcterms:created>
  <dc:creator>SGR</dc:creator>
  <dc:description/>
  <dc:language>en-US</dc:language>
  <cp:lastModifiedBy>RSage</cp:lastModifiedBy>
  <cp:lastPrinted>2000-05-05T15:15:52Z</cp:lastPrinted>
  <cp:revision>0</cp:revision>
  <dc:subject/>
  <dc:title/>
</cp:coreProperties>
</file>