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ameters" sheetId="1" state="visible" r:id="rId3"/>
    <sheet name="Daily Analysis" sheetId="2" state="visible" r:id="rId4"/>
  </sheets>
  <definedNames>
    <definedName function="false" hidden="false" localSheetId="1" name="_xlnm.Print_Area" vbProcedure="false">'Daily Analysis'!$A$5:$L$87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Louis R. DiCarlo:
</t>
        </r>
        <r>
          <rPr>
            <sz val="9"/>
            <color rgb="FF000000"/>
            <rFont val="Tahoma"/>
            <family val="2"/>
          </rPr>
          <t xml:space="preserve">I talked w/ Royal Edmondson @ Reliant/Entex (713-207-3384) on 1/8/02.  He said based on weather forecasts of heating degree days, we could lower the flowing nom to 6000/d for the next few days.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6</xdr:col>
                <xdr:colOff>37</xdr:colOff>
                <xdr:row>28</xdr:row>
                <xdr:rowOff>3</xdr:rowOff>
              </xdr:to>
            </anchor>
          </commentPr>
        </mc:Choice>
        <mc:Fallback/>
      </mc:AlternateContent>
    </comment>
    <comment ref="D19" authorId="0">
      <text>
        <r>
          <rPr>
            <b val="true"/>
            <sz val="8"/>
            <color rgb="FF000000"/>
            <rFont val="Tahoma"/>
            <family val="0"/>
          </rPr>
          <t xml:space="preserve">Louis R. DiCarlo:
</t>
        </r>
        <r>
          <rPr>
            <sz val="8"/>
            <color rgb="FF000000"/>
            <rFont val="Tahoma"/>
            <family val="0"/>
          </rPr>
          <t xml:space="preserve">per Scott Goodell, inventory here S/B 354,458.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7</xdr:rowOff>
              </xdr:from>
              <xdr:to>
                <xdr:col>6</xdr:col>
                <xdr:colOff>45</xdr:colOff>
                <xdr:row>21</xdr:row>
                <xdr:rowOff>12</xdr:rowOff>
              </xdr:to>
            </anchor>
          </commentPr>
        </mc:Choice>
        <mc:Fallback/>
      </mc:AlternateContent>
    </comment>
    <comment ref="L11" authorId="0">
      <text>
        <r>
          <rPr>
            <b val="true"/>
            <sz val="8"/>
            <color rgb="FF000000"/>
            <rFont val="Tahoma"/>
            <family val="0"/>
          </rPr>
          <t xml:space="preserve">Louis R. DiCarlo:
</t>
        </r>
        <r>
          <rPr>
            <sz val="8"/>
            <color rgb="FF000000"/>
            <rFont val="Tahoma"/>
            <family val="0"/>
          </rPr>
          <t xml:space="preserve">Based on flowing gas delivered from Bear Creek (net of fuel loss) and Portland withdrawal.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9</xdr:row>
                <xdr:rowOff>7</xdr:rowOff>
              </xdr:from>
              <xdr:to>
                <xdr:col>14</xdr:col>
                <xdr:colOff>16</xdr:colOff>
                <xdr:row>14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<sst xmlns="http://schemas.openxmlformats.org/spreadsheetml/2006/main" count="47" uniqueCount="15">
  <si>
    <t xml:space="preserve">Bear Creek Storage</t>
  </si>
  <si>
    <t xml:space="preserve">Entex Portland Storage</t>
  </si>
  <si>
    <t xml:space="preserve">Inventory asof</t>
  </si>
  <si>
    <t xml:space="preserve">Total dths</t>
  </si>
  <si>
    <t xml:space="preserve">Prior Year</t>
  </si>
  <si>
    <t xml:space="preserve">Beginning</t>
  </si>
  <si>
    <t xml:space="preserve">Amount</t>
  </si>
  <si>
    <t xml:space="preserve">Ending</t>
  </si>
  <si>
    <t xml:space="preserve">Delivery</t>
  </si>
  <si>
    <t xml:space="preserve">Balance</t>
  </si>
  <si>
    <t xml:space="preserve">Withdrawn</t>
  </si>
  <si>
    <t xml:space="preserve">(dth/day)</t>
  </si>
  <si>
    <t xml:space="preserve">(dth/mo)</t>
  </si>
  <si>
    <t xml:space="preserve">Actual</t>
  </si>
  <si>
    <t xml:space="preserve">Burn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</si>
</sst>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#,##0"/>
    <numFmt numFmtId="167" formatCode="_(* #,##0.00_);_(* \(#,##0.00\);_(* \-??_);_(@_)"/>
    <numFmt numFmtId="168" formatCode="_(* #,##0_);_(* \(#,##0\);_(* \-??_);_(@_)"/>
    <numFmt numFmtId="169" formatCode="0%"/>
    <numFmt numFmtId="170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9"/>
      <color rgb="FF000000"/>
      <name val="Tahoma"/>
      <family val="2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563400</xdr:colOff>
      <xdr:row>22</xdr:row>
      <xdr:rowOff>9360</xdr:rowOff>
    </xdr:from>
    <xdr:to>
      <xdr:col>6</xdr:col>
      <xdr:colOff>564120</xdr:colOff>
      <xdr:row>26</xdr:row>
      <xdr:rowOff>123480</xdr:rowOff>
    </xdr:to>
    <xdr:sp>
      <xdr:nvSpPr>
        <xdr:cNvPr id="0" name="Line 3"/>
        <xdr:cNvSpPr/>
      </xdr:nvSpPr>
      <xdr:spPr>
        <a:xfrm flipV="1">
          <a:off x="4659840" y="3571560"/>
          <a:ext cx="720" cy="7621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422640</xdr:colOff>
      <xdr:row>27</xdr:row>
      <xdr:rowOff>9720</xdr:rowOff>
    </xdr:from>
    <xdr:to>
      <xdr:col>7</xdr:col>
      <xdr:colOff>252360</xdr:colOff>
      <xdr:row>31</xdr:row>
      <xdr:rowOff>161640</xdr:rowOff>
    </xdr:to>
    <xdr:sp>
      <xdr:nvSpPr>
        <xdr:cNvPr id="1" name="Text 4"/>
        <xdr:cNvSpPr/>
      </xdr:nvSpPr>
      <xdr:spPr>
        <a:xfrm>
          <a:off x="3613680" y="4381560"/>
          <a:ext cx="1640520" cy="7999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Formula set as 50% of total monthly requirement.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603720</xdr:colOff>
      <xdr:row>9</xdr:row>
      <xdr:rowOff>123840</xdr:rowOff>
    </xdr:from>
    <xdr:to>
      <xdr:col>8</xdr:col>
      <xdr:colOff>150840</xdr:colOff>
      <xdr:row>12</xdr:row>
      <xdr:rowOff>9360</xdr:rowOff>
    </xdr:to>
    <xdr:sp>
      <xdr:nvSpPr>
        <xdr:cNvPr id="2" name="Line 1"/>
        <xdr:cNvSpPr/>
      </xdr:nvSpPr>
      <xdr:spPr>
        <a:xfrm flipH="1">
          <a:off x="4346280" y="1581120"/>
          <a:ext cx="855360" cy="371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150480</xdr:colOff>
      <xdr:row>6</xdr:row>
      <xdr:rowOff>66240</xdr:rowOff>
    </xdr:from>
    <xdr:to>
      <xdr:col>10</xdr:col>
      <xdr:colOff>251640</xdr:colOff>
      <xdr:row>12</xdr:row>
      <xdr:rowOff>18720</xdr:rowOff>
    </xdr:to>
    <xdr:sp>
      <xdr:nvSpPr>
        <xdr:cNvPr id="3" name="Text 2"/>
        <xdr:cNvSpPr/>
      </xdr:nvSpPr>
      <xdr:spPr>
        <a:xfrm>
          <a:off x="5201280" y="1037880"/>
          <a:ext cx="1070640" cy="924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Replace with best guess of actual withdrawal once known.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N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6" style="0" width="12.85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1" min="11" style="0" width="9.28"/>
    <col collapsed="false" customWidth="true" hidden="false" outlineLevel="0" max="12" min="12" style="0" width="12.85"/>
    <col collapsed="false" customWidth="true" hidden="false" outlineLevel="0" max="13" min="13" style="0" width="9.99"/>
    <col collapsed="false" customWidth="true" hidden="false" outlineLevel="0" max="14" min="14" style="0" width="11.28"/>
  </cols>
  <sheetData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customFormat="false" ht="12.75" hidden="false" customHeight="false" outlineLevel="0" collapsed="false">
      <c r="E5" s="2" t="s">
        <v>0</v>
      </c>
      <c r="F5" s="2"/>
      <c r="G5" s="2"/>
      <c r="H5" s="2"/>
      <c r="I5" s="2"/>
      <c r="K5" s="2" t="s">
        <v>1</v>
      </c>
      <c r="L5" s="2"/>
      <c r="M5" s="2"/>
      <c r="N5" s="2"/>
    </row>
    <row r="6" customFormat="false" ht="12.75" hidden="false" customHeight="false" outlineLevel="0" collapsed="false">
      <c r="F6" s="3" t="s">
        <v>2</v>
      </c>
      <c r="G6" s="3"/>
      <c r="H6" s="3"/>
      <c r="I6" s="3" t="s">
        <v>3</v>
      </c>
      <c r="L6" s="3" t="s">
        <v>2</v>
      </c>
      <c r="M6" s="3"/>
      <c r="N6" s="3" t="s">
        <v>3</v>
      </c>
    </row>
    <row r="7" customFormat="false" ht="12.75" hidden="false" customHeight="false" outlineLevel="0" collapsed="false">
      <c r="F7" s="4" t="n">
        <v>37256</v>
      </c>
      <c r="G7" s="4"/>
      <c r="H7" s="3"/>
      <c r="I7" s="5" t="n">
        <v>411529</v>
      </c>
      <c r="L7" s="4" t="n">
        <v>37256</v>
      </c>
      <c r="M7" s="3"/>
      <c r="N7" s="5" t="n">
        <v>455140</v>
      </c>
    </row>
    <row r="10" customFormat="false" ht="12.75" hidden="false" customHeight="false" outlineLevel="0" collapsed="false">
      <c r="B10" s="0" t="s">
        <v>4</v>
      </c>
      <c r="E10" s="6"/>
      <c r="F10" s="6" t="s">
        <v>5</v>
      </c>
      <c r="G10" s="6" t="s">
        <v>6</v>
      </c>
      <c r="H10" s="6" t="s">
        <v>6</v>
      </c>
      <c r="I10" s="6" t="s">
        <v>7</v>
      </c>
      <c r="K10" s="6"/>
      <c r="L10" s="6" t="s">
        <v>5</v>
      </c>
      <c r="M10" s="6" t="s">
        <v>6</v>
      </c>
      <c r="N10" s="6" t="s">
        <v>7</v>
      </c>
    </row>
    <row r="11" customFormat="false" ht="12.75" hidden="false" customHeight="false" outlineLevel="0" collapsed="false">
      <c r="A11" s="1"/>
      <c r="B11" s="1" t="s">
        <v>8</v>
      </c>
      <c r="C11" s="1"/>
      <c r="E11" s="1"/>
      <c r="F11" s="1" t="s">
        <v>9</v>
      </c>
      <c r="G11" s="1" t="s">
        <v>10</v>
      </c>
      <c r="H11" s="1" t="s">
        <v>10</v>
      </c>
      <c r="I11" s="1" t="s">
        <v>9</v>
      </c>
      <c r="K11" s="1"/>
      <c r="L11" s="1" t="s">
        <v>9</v>
      </c>
      <c r="M11" s="1" t="s">
        <v>10</v>
      </c>
      <c r="N11" s="1" t="s">
        <v>9</v>
      </c>
    </row>
    <row r="12" customFormat="false" ht="12.75" hidden="false" customHeight="false" outlineLevel="0" collapsed="false">
      <c r="A12" s="3"/>
      <c r="B12" s="3" t="s">
        <v>11</v>
      </c>
      <c r="C12" s="3"/>
      <c r="D12" s="3"/>
      <c r="E12" s="3"/>
      <c r="F12" s="3"/>
      <c r="G12" s="3" t="s">
        <v>11</v>
      </c>
      <c r="H12" s="7" t="s">
        <v>12</v>
      </c>
      <c r="I12" s="3"/>
      <c r="J12" s="3"/>
      <c r="K12" s="3"/>
      <c r="L12" s="3"/>
      <c r="M12" s="3"/>
      <c r="N12" s="3"/>
    </row>
    <row r="13" customFormat="false" ht="12.75" hidden="false" customHeight="false" outlineLevel="0" collapsed="false">
      <c r="A13" s="8" t="n">
        <v>37257</v>
      </c>
      <c r="B13" s="9" t="n">
        <v>14085.1612903226</v>
      </c>
      <c r="C13" s="9" t="n">
        <f aca="false">B13*DAY(EOMONTH(A13,0))</f>
        <v>436640</v>
      </c>
      <c r="E13" s="10" t="n">
        <v>37257</v>
      </c>
      <c r="F13" s="9" t="n">
        <f aca="false">I7</f>
        <v>411529</v>
      </c>
      <c r="G13" s="11" t="n">
        <f aca="false">B13*0.5</f>
        <v>7042.58064516129</v>
      </c>
      <c r="H13" s="9" t="n">
        <f aca="false">G13*DAY(EOMONTH(A13,0))</f>
        <v>218320</v>
      </c>
      <c r="I13" s="9" t="n">
        <f aca="false">F13-H13</f>
        <v>193209</v>
      </c>
      <c r="K13" s="10" t="n">
        <v>37257</v>
      </c>
      <c r="L13" s="9" t="n">
        <f aca="false">N7</f>
        <v>455140</v>
      </c>
      <c r="M13" s="9" t="n">
        <f aca="false">C13-H13</f>
        <v>218320</v>
      </c>
      <c r="N13" s="9" t="n">
        <f aca="false">L13-M13</f>
        <v>236820</v>
      </c>
    </row>
    <row r="14" customFormat="false" ht="12.75" hidden="false" customHeight="false" outlineLevel="0" collapsed="false">
      <c r="A14" s="12" t="n">
        <v>37288</v>
      </c>
      <c r="B14" s="9" t="n">
        <v>10187.7142857143</v>
      </c>
      <c r="C14" s="9" t="n">
        <f aca="false">B14*DAY(EOMONTH(A14,0))</f>
        <v>285256</v>
      </c>
      <c r="E14" s="10" t="n">
        <v>37288</v>
      </c>
      <c r="F14" s="9" t="n">
        <f aca="false">I13</f>
        <v>193209</v>
      </c>
      <c r="G14" s="11" t="n">
        <f aca="false">B14*0.5</f>
        <v>5093.85714285714</v>
      </c>
      <c r="H14" s="9" t="n">
        <f aca="false">G14*DAY(EOMONTH(A14,0))</f>
        <v>142628</v>
      </c>
      <c r="I14" s="9" t="n">
        <f aca="false">F14-H14</f>
        <v>50581</v>
      </c>
      <c r="K14" s="10" t="n">
        <v>37288</v>
      </c>
      <c r="L14" s="9" t="n">
        <f aca="false">N13</f>
        <v>236820</v>
      </c>
      <c r="M14" s="9" t="n">
        <f aca="false">C14-H14</f>
        <v>142628</v>
      </c>
      <c r="N14" s="9" t="n">
        <f aca="false">L14-M14</f>
        <v>94192</v>
      </c>
    </row>
    <row r="15" customFormat="false" ht="12.75" hidden="false" customHeight="false" outlineLevel="0" collapsed="false">
      <c r="A15" s="12" t="n">
        <v>37316</v>
      </c>
      <c r="B15" s="9" t="n">
        <v>9177.32258064516</v>
      </c>
      <c r="C15" s="9" t="n">
        <f aca="false">B15*DAY(EOMONTH(A15,0))</f>
        <v>284497</v>
      </c>
      <c r="E15" s="10" t="n">
        <v>37316</v>
      </c>
      <c r="F15" s="9" t="n">
        <f aca="false">I14</f>
        <v>50581</v>
      </c>
      <c r="G15" s="11" t="n">
        <f aca="false">B15*0.5</f>
        <v>4588.66129032258</v>
      </c>
      <c r="H15" s="9" t="n">
        <f aca="false">G15*DAY(EOMONTH(A15,0))</f>
        <v>142248.5</v>
      </c>
      <c r="I15" s="9" t="n">
        <f aca="false">F15-H15</f>
        <v>-91667.5</v>
      </c>
      <c r="K15" s="10" t="n">
        <v>37316</v>
      </c>
      <c r="L15" s="9" t="n">
        <f aca="false">N14</f>
        <v>94192</v>
      </c>
      <c r="M15" s="9" t="n">
        <f aca="false">C15-H15</f>
        <v>142248.5</v>
      </c>
      <c r="N15" s="9" t="n">
        <f aca="false">L15-M15</f>
        <v>-48056.5</v>
      </c>
    </row>
    <row r="16" customFormat="false" ht="12.75" hidden="false" customHeight="false" outlineLevel="0" collapsed="false">
      <c r="A16" s="12" t="n">
        <v>37347</v>
      </c>
      <c r="B16" s="9" t="n">
        <v>5401.86666666667</v>
      </c>
      <c r="C16" s="9" t="n">
        <f aca="false">B16*DAY(EOMONTH(A16,0))</f>
        <v>162056</v>
      </c>
      <c r="E16" s="10" t="n">
        <v>37347</v>
      </c>
      <c r="F16" s="9" t="n">
        <f aca="false">I15</f>
        <v>-91667.5</v>
      </c>
      <c r="G16" s="11" t="n">
        <f aca="false">B16*0.5</f>
        <v>2700.93333333333</v>
      </c>
      <c r="H16" s="9" t="n">
        <f aca="false">G16*DAY(EOMONTH(A16,0))</f>
        <v>81028</v>
      </c>
      <c r="I16" s="9" t="n">
        <f aca="false">F16-H16</f>
        <v>-172695.5</v>
      </c>
      <c r="K16" s="10" t="n">
        <v>37347</v>
      </c>
      <c r="L16" s="9" t="n">
        <f aca="false">N15</f>
        <v>-48056.5</v>
      </c>
      <c r="M16" s="9" t="n">
        <f aca="false">C16-H16</f>
        <v>81028</v>
      </c>
      <c r="N16" s="9" t="n">
        <f aca="false">L16-M16</f>
        <v>-129084.5</v>
      </c>
    </row>
    <row r="17" customFormat="false" ht="12.75" hidden="false" customHeight="false" outlineLevel="0" collapsed="false">
      <c r="A17" s="12" t="n">
        <v>37377</v>
      </c>
      <c r="B17" s="9" t="n">
        <v>4676.1935483871</v>
      </c>
      <c r="C17" s="9" t="n">
        <f aca="false">B17*DAY(EOMONTH(A17,0))</f>
        <v>144962</v>
      </c>
      <c r="E17" s="10" t="n">
        <v>37377</v>
      </c>
      <c r="F17" s="9" t="n">
        <f aca="false">I16</f>
        <v>-172695.5</v>
      </c>
      <c r="G17" s="11" t="n">
        <f aca="false">B17*0.5</f>
        <v>2338.09677419355</v>
      </c>
      <c r="H17" s="9" t="n">
        <f aca="false">G17*DAY(EOMONTH(A17,0))</f>
        <v>72481</v>
      </c>
      <c r="I17" s="9" t="n">
        <f aca="false">F17-H17</f>
        <v>-245176.5</v>
      </c>
      <c r="K17" s="10" t="n">
        <v>37377</v>
      </c>
      <c r="L17" s="9" t="n">
        <f aca="false">N16</f>
        <v>-129084.5</v>
      </c>
      <c r="M17" s="9" t="n">
        <f aca="false">C17-H17</f>
        <v>72481</v>
      </c>
      <c r="N17" s="9" t="n">
        <f aca="false">L17-M17</f>
        <v>-201565.5</v>
      </c>
    </row>
    <row r="18" customFormat="false" ht="12.75" hidden="false" customHeight="false" outlineLevel="0" collapsed="false">
      <c r="A18" s="12" t="n">
        <v>37408</v>
      </c>
      <c r="B18" s="9" t="n">
        <v>3607.43333333333</v>
      </c>
      <c r="C18" s="9" t="n">
        <f aca="false">B18*DAY(EOMONTH(A18,0))</f>
        <v>108223</v>
      </c>
      <c r="E18" s="10" t="n">
        <v>37408</v>
      </c>
      <c r="F18" s="9" t="n">
        <f aca="false">I17</f>
        <v>-245176.5</v>
      </c>
      <c r="G18" s="11" t="n">
        <f aca="false">B18*0.5</f>
        <v>1803.71666666667</v>
      </c>
      <c r="H18" s="9" t="n">
        <f aca="false">G18*DAY(EOMONTH(A18,0))</f>
        <v>54111.5</v>
      </c>
      <c r="I18" s="9" t="n">
        <f aca="false">F18-H18</f>
        <v>-299288</v>
      </c>
      <c r="K18" s="10" t="n">
        <v>37408</v>
      </c>
      <c r="L18" s="9" t="n">
        <f aca="false">N17</f>
        <v>-201565.5</v>
      </c>
      <c r="M18" s="9" t="n">
        <f aca="false">C18-H18</f>
        <v>54111.5</v>
      </c>
      <c r="N18" s="9" t="n">
        <f aca="false">L18-M18</f>
        <v>-255677</v>
      </c>
    </row>
    <row r="19" customFormat="false" ht="12.75" hidden="false" customHeight="false" outlineLevel="0" collapsed="false">
      <c r="A19" s="12" t="n">
        <v>37438</v>
      </c>
      <c r="B19" s="9" t="n">
        <v>4294.22580645161</v>
      </c>
      <c r="C19" s="9" t="n">
        <f aca="false">B19*DAY(EOMONTH(A19,0))</f>
        <v>133121</v>
      </c>
      <c r="E19" s="10" t="n">
        <v>37438</v>
      </c>
      <c r="F19" s="9" t="n">
        <f aca="false">I18</f>
        <v>-299288</v>
      </c>
      <c r="G19" s="11" t="n">
        <f aca="false">B19*0.5</f>
        <v>2147.11290322581</v>
      </c>
      <c r="H19" s="9" t="n">
        <f aca="false">G19*DAY(EOMONTH(A19,0))</f>
        <v>66560.5</v>
      </c>
      <c r="I19" s="9" t="n">
        <f aca="false">F19-H19</f>
        <v>-365848.5</v>
      </c>
      <c r="K19" s="10" t="n">
        <v>37438</v>
      </c>
      <c r="L19" s="9" t="n">
        <f aca="false">N18</f>
        <v>-255677</v>
      </c>
      <c r="M19" s="9" t="n">
        <f aca="false">C19-H19</f>
        <v>66560.5</v>
      </c>
      <c r="N19" s="9" t="n">
        <f aca="false">L19-M19</f>
        <v>-322237.5</v>
      </c>
    </row>
    <row r="20" customFormat="false" ht="12.75" hidden="false" customHeight="false" outlineLevel="0" collapsed="false">
      <c r="A20" s="12" t="n">
        <v>37469</v>
      </c>
      <c r="B20" s="9" t="n">
        <v>4582.41935483871</v>
      </c>
      <c r="C20" s="9" t="n">
        <f aca="false">B20*DAY(EOMONTH(A20,0))</f>
        <v>142055</v>
      </c>
      <c r="E20" s="10" t="n">
        <v>37469</v>
      </c>
      <c r="F20" s="9" t="n">
        <f aca="false">I19</f>
        <v>-365848.5</v>
      </c>
      <c r="G20" s="11" t="n">
        <f aca="false">B20*0.5</f>
        <v>2291.20967741935</v>
      </c>
      <c r="H20" s="9" t="n">
        <f aca="false">G20*DAY(EOMONTH(A20,0))</f>
        <v>71027.5</v>
      </c>
      <c r="I20" s="9" t="n">
        <f aca="false">F20-H20</f>
        <v>-436876</v>
      </c>
      <c r="K20" s="10" t="n">
        <v>37469</v>
      </c>
      <c r="L20" s="9" t="n">
        <f aca="false">N19</f>
        <v>-322237.5</v>
      </c>
      <c r="M20" s="9" t="n">
        <f aca="false">C20-H20</f>
        <v>71027.5</v>
      </c>
      <c r="N20" s="9" t="n">
        <f aca="false">L20-M20</f>
        <v>-393265</v>
      </c>
    </row>
    <row r="21" customFormat="false" ht="12.75" hidden="false" customHeight="false" outlineLevel="0" collapsed="false">
      <c r="A21" s="12" t="n">
        <v>37500</v>
      </c>
      <c r="B21" s="9" t="n">
        <v>4743.36666666667</v>
      </c>
      <c r="C21" s="9" t="n">
        <f aca="false">B21*DAY(EOMONTH(A21,0))</f>
        <v>142301</v>
      </c>
      <c r="E21" s="10" t="n">
        <v>37500</v>
      </c>
      <c r="F21" s="9" t="n">
        <f aca="false">I20</f>
        <v>-436876</v>
      </c>
      <c r="G21" s="11" t="n">
        <f aca="false">B21*0.5</f>
        <v>2371.68333333333</v>
      </c>
      <c r="H21" s="9" t="n">
        <f aca="false">G21*DAY(EOMONTH(A21,0))</f>
        <v>71150.5</v>
      </c>
      <c r="I21" s="9" t="n">
        <f aca="false">F21-H21</f>
        <v>-508026.5</v>
      </c>
      <c r="K21" s="10" t="n">
        <v>37500</v>
      </c>
      <c r="L21" s="9" t="n">
        <f aca="false">N20</f>
        <v>-393265</v>
      </c>
      <c r="M21" s="9" t="n">
        <f aca="false">C21-H21</f>
        <v>71150.5</v>
      </c>
      <c r="N21" s="9" t="n">
        <f aca="false">L21-M21</f>
        <v>-464415.5</v>
      </c>
    </row>
    <row r="22" customFormat="false" ht="12.75" hidden="false" customHeight="false" outlineLevel="0" collapsed="false">
      <c r="A22" s="13" t="n">
        <v>37530</v>
      </c>
      <c r="B22" s="9" t="n">
        <v>6118.96774193548</v>
      </c>
      <c r="C22" s="9" t="n">
        <f aca="false">B22*DAY(EOMONTH(A22,0))</f>
        <v>189688</v>
      </c>
      <c r="E22" s="10" t="n">
        <v>37530</v>
      </c>
      <c r="F22" s="9" t="n">
        <f aca="false">I21</f>
        <v>-508026.5</v>
      </c>
      <c r="G22" s="11" t="n">
        <f aca="false">B22*0.5</f>
        <v>3059.48387096774</v>
      </c>
      <c r="H22" s="9" t="n">
        <f aca="false">G22*DAY(EOMONTH(A22,0))</f>
        <v>94844</v>
      </c>
      <c r="I22" s="9" t="n">
        <f aca="false">F22-H22</f>
        <v>-602870.5</v>
      </c>
      <c r="K22" s="10" t="n">
        <v>37530</v>
      </c>
      <c r="L22" s="9" t="n">
        <f aca="false">N21</f>
        <v>-464415.5</v>
      </c>
      <c r="M22" s="9" t="n">
        <f aca="false">C22-H22</f>
        <v>94844</v>
      </c>
      <c r="N22" s="9" t="n">
        <f aca="false">L22-M22</f>
        <v>-559259.5</v>
      </c>
    </row>
  </sheetData>
  <mergeCells count="2">
    <mergeCell ref="E5:I5"/>
    <mergeCell ref="K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L3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1" activeCellId="0" sqref="D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13"/>
    <col collapsed="false" customWidth="true" hidden="false" outlineLevel="0" max="4" min="3" style="0" width="9.28"/>
    <col collapsed="false" customWidth="true" hidden="false" outlineLevel="0" max="5" min="5" style="0" width="4.14"/>
    <col collapsed="false" customWidth="true" hidden="false" outlineLevel="0" max="6" min="6" style="0" width="10.13"/>
    <col collapsed="false" customWidth="true" hidden="false" outlineLevel="0" max="8" min="7" style="0" width="9.28"/>
    <col collapsed="false" customWidth="true" hidden="false" outlineLevel="0" max="9" min="9" style="0" width="4.7"/>
    <col collapsed="false" customWidth="true" hidden="false" outlineLevel="0" max="11" min="11" style="0" width="4.7"/>
    <col collapsed="false" customWidth="true" hidden="false" outlineLevel="0" max="12" min="12" style="0" width="10.28"/>
  </cols>
  <sheetData>
    <row r="5" customFormat="false" ht="12.75" hidden="false" customHeight="false" outlineLevel="0" collapsed="false">
      <c r="B5" s="2" t="s">
        <v>0</v>
      </c>
      <c r="C5" s="2"/>
      <c r="D5" s="2"/>
      <c r="F5" s="2" t="s">
        <v>1</v>
      </c>
      <c r="G5" s="2"/>
      <c r="H5" s="2"/>
    </row>
    <row r="6" customFormat="false" ht="12.75" hidden="false" customHeight="false" outlineLevel="0" collapsed="false">
      <c r="B6" s="14" t="s">
        <v>2</v>
      </c>
      <c r="C6" s="15"/>
      <c r="D6" s="16" t="s">
        <v>3</v>
      </c>
      <c r="F6" s="14" t="s">
        <v>2</v>
      </c>
      <c r="G6" s="15"/>
      <c r="H6" s="16" t="s">
        <v>3</v>
      </c>
    </row>
    <row r="7" customFormat="false" ht="12.75" hidden="false" customHeight="false" outlineLevel="0" collapsed="false">
      <c r="B7" s="17" t="n">
        <v>37256</v>
      </c>
      <c r="C7" s="18"/>
      <c r="D7" s="19" t="n">
        <f aca="false">Parameters!I7</f>
        <v>411529</v>
      </c>
      <c r="F7" s="17" t="n">
        <v>37256</v>
      </c>
      <c r="G7" s="20"/>
      <c r="H7" s="19" t="n">
        <f aca="false">Parameters!N7</f>
        <v>455140</v>
      </c>
    </row>
    <row r="10" customFormat="false" ht="12.75" hidden="false" customHeight="false" outlineLevel="0" collapsed="false">
      <c r="A10" s="6"/>
      <c r="B10" s="6" t="s">
        <v>5</v>
      </c>
      <c r="C10" s="6" t="s">
        <v>6</v>
      </c>
      <c r="D10" s="6" t="s">
        <v>7</v>
      </c>
      <c r="F10" s="6" t="s">
        <v>5</v>
      </c>
      <c r="G10" s="6" t="s">
        <v>6</v>
      </c>
      <c r="H10" s="6" t="s">
        <v>7</v>
      </c>
      <c r="L10" s="3" t="s">
        <v>13</v>
      </c>
    </row>
    <row r="11" customFormat="false" ht="12.75" hidden="false" customHeight="false" outlineLevel="0" collapsed="false">
      <c r="A11" s="1"/>
      <c r="B11" s="1" t="s">
        <v>9</v>
      </c>
      <c r="C11" s="1" t="s">
        <v>10</v>
      </c>
      <c r="D11" s="1" t="s">
        <v>9</v>
      </c>
      <c r="F11" s="1" t="s">
        <v>9</v>
      </c>
      <c r="G11" s="1" t="s">
        <v>10</v>
      </c>
      <c r="H11" s="1" t="s">
        <v>9</v>
      </c>
      <c r="L11" s="1" t="s">
        <v>14</v>
      </c>
    </row>
    <row r="12" customFormat="false" ht="12.75" hidden="false" customHeight="false" outlineLevel="0" collapsed="false">
      <c r="A12" s="3"/>
      <c r="B12" s="3"/>
      <c r="C12" s="3" t="s">
        <v>11</v>
      </c>
      <c r="D12" s="3"/>
      <c r="E12" s="3"/>
      <c r="F12" s="3"/>
      <c r="G12" s="3" t="s">
        <v>11</v>
      </c>
      <c r="H12" s="3"/>
    </row>
    <row r="13" customFormat="false" ht="12.75" hidden="false" customHeight="false" outlineLevel="0" collapsed="false">
      <c r="A13" s="10" t="n">
        <v>37257</v>
      </c>
      <c r="B13" s="9" t="n">
        <f aca="false">D7</f>
        <v>411529</v>
      </c>
      <c r="C13" s="21" t="n">
        <v>8153</v>
      </c>
      <c r="D13" s="9" t="n">
        <f aca="false">B13-C13</f>
        <v>403376</v>
      </c>
      <c r="F13" s="9" t="n">
        <f aca="false">H7</f>
        <v>455140</v>
      </c>
      <c r="G13" s="21" t="n">
        <v>7559</v>
      </c>
      <c r="H13" s="9" t="n">
        <f aca="false">F13-G13</f>
        <v>447581</v>
      </c>
      <c r="L13" s="22" t="n">
        <f aca="false">(C13*1.0191)+G13</f>
        <v>15867.7223</v>
      </c>
    </row>
    <row r="14" customFormat="false" ht="12.75" hidden="false" customHeight="false" outlineLevel="0" collapsed="false">
      <c r="A14" s="10" t="n">
        <v>37258</v>
      </c>
      <c r="B14" s="9" t="n">
        <f aca="false">D13</f>
        <v>403376</v>
      </c>
      <c r="C14" s="21" t="n">
        <v>8153</v>
      </c>
      <c r="D14" s="9" t="n">
        <f aca="false">B14-C14</f>
        <v>395223</v>
      </c>
      <c r="F14" s="22" t="n">
        <f aca="false">H13</f>
        <v>447581</v>
      </c>
      <c r="G14" s="21" t="n">
        <v>8934</v>
      </c>
      <c r="H14" s="9" t="n">
        <f aca="false">F14-G14</f>
        <v>438647</v>
      </c>
      <c r="L14" s="22" t="n">
        <f aca="false">(C14*1.0191)+G14</f>
        <v>17242.7223</v>
      </c>
    </row>
    <row r="15" customFormat="false" ht="12.75" hidden="false" customHeight="false" outlineLevel="0" collapsed="false">
      <c r="A15" s="10" t="n">
        <v>37259</v>
      </c>
      <c r="B15" s="9" t="n">
        <f aca="false">D14</f>
        <v>395223</v>
      </c>
      <c r="C15" s="21" t="n">
        <v>8153</v>
      </c>
      <c r="D15" s="9" t="n">
        <f aca="false">B15-C15</f>
        <v>387070</v>
      </c>
      <c r="F15" s="22" t="n">
        <f aca="false">H14</f>
        <v>438647</v>
      </c>
      <c r="G15" s="21" t="n">
        <v>9965</v>
      </c>
      <c r="H15" s="9" t="n">
        <f aca="false">F15-G15</f>
        <v>428682</v>
      </c>
      <c r="L15" s="22" t="n">
        <f aca="false">(C15*1.0191)+G15</f>
        <v>18273.7223</v>
      </c>
    </row>
    <row r="16" customFormat="false" ht="12.75" hidden="false" customHeight="false" outlineLevel="0" collapsed="false">
      <c r="A16" s="10" t="n">
        <v>37260</v>
      </c>
      <c r="B16" s="9" t="n">
        <f aca="false">D15</f>
        <v>387070</v>
      </c>
      <c r="C16" s="21" t="n">
        <v>8153</v>
      </c>
      <c r="D16" s="9" t="n">
        <f aca="false">B16-C16</f>
        <v>378917</v>
      </c>
      <c r="F16" s="22" t="n">
        <f aca="false">H15</f>
        <v>428682</v>
      </c>
      <c r="G16" s="21" t="n">
        <v>7772</v>
      </c>
      <c r="H16" s="9" t="n">
        <f aca="false">F16-G16</f>
        <v>420910</v>
      </c>
      <c r="L16" s="22" t="n">
        <f aca="false">(C16*1.0191)+G16</f>
        <v>16080.7223</v>
      </c>
    </row>
    <row r="17" customFormat="false" ht="12.75" hidden="false" customHeight="false" outlineLevel="0" collapsed="false">
      <c r="A17" s="10" t="n">
        <v>37261</v>
      </c>
      <c r="B17" s="9" t="n">
        <f aca="false">D16</f>
        <v>378917</v>
      </c>
      <c r="C17" s="21" t="n">
        <v>8153</v>
      </c>
      <c r="D17" s="9" t="n">
        <f aca="false">B17-C17</f>
        <v>370764</v>
      </c>
      <c r="F17" s="22" t="n">
        <f aca="false">H16</f>
        <v>420910</v>
      </c>
      <c r="G17" s="21" t="n">
        <v>5691</v>
      </c>
      <c r="H17" s="9" t="n">
        <f aca="false">F17-G17</f>
        <v>415219</v>
      </c>
      <c r="L17" s="22" t="n">
        <f aca="false">(C17*1.0191)+G17</f>
        <v>13999.7223</v>
      </c>
    </row>
    <row r="18" customFormat="false" ht="12.75" hidden="false" customHeight="false" outlineLevel="0" collapsed="false">
      <c r="A18" s="10" t="n">
        <v>37262</v>
      </c>
      <c r="B18" s="9" t="n">
        <f aca="false">D17</f>
        <v>370764</v>
      </c>
      <c r="C18" s="21" t="n">
        <v>8153</v>
      </c>
      <c r="D18" s="9" t="n">
        <f aca="false">B18-C18</f>
        <v>362611</v>
      </c>
      <c r="F18" s="22" t="n">
        <f aca="false">H17</f>
        <v>415219</v>
      </c>
      <c r="G18" s="9" t="n">
        <f aca="false">IF(VLOOKUP(A18,Parameters!$A$13:$B$22,2)-C18&gt;F18,F18,VLOOKUP(A18,Parameters!$A$13:$B$22,2)-C18)</f>
        <v>5932.16129032258</v>
      </c>
      <c r="H18" s="9" t="n">
        <f aca="false">F18-G18</f>
        <v>409286.838709677</v>
      </c>
      <c r="L18" s="22"/>
    </row>
    <row r="19" customFormat="false" ht="12.75" hidden="false" customHeight="false" outlineLevel="0" collapsed="false">
      <c r="A19" s="10" t="n">
        <v>37263</v>
      </c>
      <c r="B19" s="9" t="n">
        <f aca="false">D18</f>
        <v>362611</v>
      </c>
      <c r="C19" s="21" t="n">
        <v>8153</v>
      </c>
      <c r="D19" s="9" t="n">
        <f aca="false">B19-C19</f>
        <v>354458</v>
      </c>
      <c r="F19" s="22" t="n">
        <f aca="false">H18</f>
        <v>409286.838709677</v>
      </c>
      <c r="G19" s="9" t="n">
        <f aca="false">IF(VLOOKUP(A19,Parameters!$A$13:$B$22,2)-C19&gt;F19,F19,VLOOKUP(A19,Parameters!$A$13:$B$22,2)-C19)</f>
        <v>5932.16129032258</v>
      </c>
      <c r="H19" s="9" t="n">
        <f aca="false">F19-G19</f>
        <v>403354.677419355</v>
      </c>
    </row>
    <row r="20" customFormat="false" ht="12.75" hidden="false" customHeight="false" outlineLevel="0" collapsed="false">
      <c r="A20" s="10" t="n">
        <v>37264</v>
      </c>
      <c r="B20" s="9" t="n">
        <f aca="false">D19</f>
        <v>354458</v>
      </c>
      <c r="C20" s="21" t="n">
        <v>8153</v>
      </c>
      <c r="D20" s="9" t="n">
        <f aca="false">B20-C20</f>
        <v>346305</v>
      </c>
      <c r="F20" s="22" t="n">
        <f aca="false">H19</f>
        <v>403354.677419355</v>
      </c>
      <c r="G20" s="9" t="n">
        <f aca="false">IF(VLOOKUP(A20,Parameters!$A$13:$B$22,2)-C20&gt;F20,F20,VLOOKUP(A20,Parameters!$A$13:$B$22,2)-C20)</f>
        <v>5932.16129032258</v>
      </c>
      <c r="H20" s="9" t="n">
        <f aca="false">F20-G20</f>
        <v>397422.516129032</v>
      </c>
      <c r="J20" s="23"/>
    </row>
    <row r="21" customFormat="false" ht="12.75" hidden="false" customHeight="false" outlineLevel="0" collapsed="false">
      <c r="A21" s="10" t="n">
        <v>37265</v>
      </c>
      <c r="B21" s="9" t="n">
        <f aca="false">D20</f>
        <v>346305</v>
      </c>
      <c r="C21" s="21" t="n">
        <v>6117</v>
      </c>
      <c r="D21" s="9" t="n">
        <f aca="false">B21-C21</f>
        <v>340188</v>
      </c>
      <c r="F21" s="22" t="n">
        <f aca="false">H20</f>
        <v>397422.516129032</v>
      </c>
      <c r="G21" s="9" t="n">
        <f aca="false">IF(VLOOKUP(A21,Parameters!$A$13:$B$22,2)-C21&gt;F21,F21,VLOOKUP(A21,Parameters!$A$13:$B$22,2)-C21)</f>
        <v>7968.16129032258</v>
      </c>
      <c r="H21" s="9" t="n">
        <f aca="false">F21-G21</f>
        <v>389454.35483871</v>
      </c>
      <c r="J21" s="24"/>
      <c r="L21" s="22"/>
    </row>
    <row r="22" customFormat="false" ht="12.75" hidden="false" customHeight="false" outlineLevel="0" collapsed="false">
      <c r="A22" s="10" t="n">
        <v>37266</v>
      </c>
      <c r="B22" s="9" t="n">
        <f aca="false">D21</f>
        <v>340188</v>
      </c>
      <c r="C22" s="25" t="n">
        <v>6117</v>
      </c>
      <c r="D22" s="9" t="n">
        <f aca="false">B22-C22</f>
        <v>334071</v>
      </c>
      <c r="F22" s="22" t="n">
        <f aca="false">H21</f>
        <v>389454.35483871</v>
      </c>
      <c r="G22" s="9" t="n">
        <f aca="false">IF(VLOOKUP(A22,Parameters!$A$13:$B$22,2)-C22&gt;F22,F22,VLOOKUP(A22,Parameters!$A$13:$B$22,2)-C22)</f>
        <v>7968.16129032258</v>
      </c>
      <c r="H22" s="9" t="n">
        <f aca="false">F22-G22</f>
        <v>381486.193548387</v>
      </c>
      <c r="J22" s="23"/>
    </row>
    <row r="23" customFormat="false" ht="12.75" hidden="false" customHeight="false" outlineLevel="0" collapsed="false">
      <c r="A23" s="10" t="n">
        <v>37267</v>
      </c>
      <c r="B23" s="9" t="n">
        <f aca="false">D22</f>
        <v>334071</v>
      </c>
      <c r="C23" s="25" t="n">
        <f aca="false">IF(VLOOKUP(A23,Parameters!$A$13:$B$22,2)*J23&gt;B23,B23,VLOOKUP(A23,Parameters!$A$13:$B$22,2)*J23)</f>
        <v>8098.25208179088</v>
      </c>
      <c r="D23" s="9" t="n">
        <f aca="false">B23-C23</f>
        <v>325972.747918209</v>
      </c>
      <c r="F23" s="22" t="n">
        <f aca="false">H22</f>
        <v>381486.193548387</v>
      </c>
      <c r="G23" s="9" t="n">
        <f aca="false">IF(VLOOKUP(A23,Parameters!$A$13:$B$22,2)-C23&gt;F23,F23,VLOOKUP(A23,Parameters!$A$13:$B$22,2)-C23)</f>
        <v>5986.90920853171</v>
      </c>
      <c r="H23" s="9" t="n">
        <f aca="false">F23-G23</f>
        <v>375499.284339855</v>
      </c>
      <c r="J23" s="23" t="n">
        <v>0.574949190489917</v>
      </c>
    </row>
    <row r="24" customFormat="false" ht="12.75" hidden="false" customHeight="false" outlineLevel="0" collapsed="false">
      <c r="A24" s="10" t="n">
        <v>37268</v>
      </c>
      <c r="B24" s="9" t="n">
        <f aca="false">D23</f>
        <v>325972.747918209</v>
      </c>
      <c r="C24" s="25" t="n">
        <f aca="false">IF(VLOOKUP(A24,Parameters!$A$13:$B$22,2)*J24&gt;B24,B24,VLOOKUP(A24,Parameters!$A$13:$B$22,2)*J24)</f>
        <v>8098.25208179088</v>
      </c>
      <c r="D24" s="9" t="n">
        <f aca="false">B24-C24</f>
        <v>317874.495836418</v>
      </c>
      <c r="F24" s="22" t="n">
        <f aca="false">H23</f>
        <v>375499.284339855</v>
      </c>
      <c r="G24" s="9" t="n">
        <f aca="false">IF(VLOOKUP(A24,Parameters!$A$13:$B$22,2)-C24&gt;F24,F24,VLOOKUP(A24,Parameters!$A$13:$B$22,2)-C24)</f>
        <v>5986.90920853171</v>
      </c>
      <c r="H24" s="9" t="n">
        <f aca="false">F24-G24</f>
        <v>369512.375131324</v>
      </c>
      <c r="J24" s="26" t="n">
        <f aca="false">J23</f>
        <v>0.574949190489917</v>
      </c>
    </row>
    <row r="25" customFormat="false" ht="12.75" hidden="false" customHeight="false" outlineLevel="0" collapsed="false">
      <c r="A25" s="10" t="n">
        <v>37269</v>
      </c>
      <c r="B25" s="9" t="n">
        <f aca="false">D24</f>
        <v>317874.495836418</v>
      </c>
      <c r="C25" s="25" t="n">
        <f aca="false">IF(VLOOKUP(A25,Parameters!$A$13:$B$22,2)*J25&gt;B25,B25,VLOOKUP(A25,Parameters!$A$13:$B$22,2)*J25)</f>
        <v>8098.25208179088</v>
      </c>
      <c r="D25" s="9" t="n">
        <f aca="false">B25-C25</f>
        <v>309776.243754627</v>
      </c>
      <c r="F25" s="22" t="n">
        <f aca="false">H24</f>
        <v>369512.375131324</v>
      </c>
      <c r="G25" s="9" t="n">
        <f aca="false">IF(VLOOKUP(A25,Parameters!$A$13:$B$22,2)-C25&gt;F25,F25,VLOOKUP(A25,Parameters!$A$13:$B$22,2)-C25)</f>
        <v>5986.90920853171</v>
      </c>
      <c r="H25" s="9" t="n">
        <f aca="false">F25-G25</f>
        <v>363525.465922792</v>
      </c>
      <c r="J25" s="26" t="n">
        <f aca="false">J24</f>
        <v>0.574949190489917</v>
      </c>
    </row>
    <row r="26" customFormat="false" ht="12.75" hidden="false" customHeight="false" outlineLevel="0" collapsed="false">
      <c r="A26" s="10" t="n">
        <v>37270</v>
      </c>
      <c r="B26" s="9" t="n">
        <f aca="false">D25</f>
        <v>309776.243754627</v>
      </c>
      <c r="C26" s="25" t="n">
        <f aca="false">IF(VLOOKUP(A26,Parameters!$A$13:$B$22,2)*J26&gt;B26,B26,VLOOKUP(A26,Parameters!$A$13:$B$22,2)*J26)</f>
        <v>8098.25208179088</v>
      </c>
      <c r="D26" s="9" t="n">
        <f aca="false">B26-C26</f>
        <v>301677.991672837</v>
      </c>
      <c r="F26" s="22" t="n">
        <f aca="false">H25</f>
        <v>363525.465922792</v>
      </c>
      <c r="G26" s="9" t="n">
        <f aca="false">IF(VLOOKUP(A26,Parameters!$A$13:$B$22,2)-C26&gt;F26,F26,VLOOKUP(A26,Parameters!$A$13:$B$22,2)-C26)</f>
        <v>5986.90920853171</v>
      </c>
      <c r="H26" s="9" t="n">
        <f aca="false">F26-G26</f>
        <v>357538.55671426</v>
      </c>
      <c r="J26" s="26" t="n">
        <f aca="false">J25</f>
        <v>0.574949190489917</v>
      </c>
    </row>
    <row r="27" customFormat="false" ht="12.75" hidden="false" customHeight="false" outlineLevel="0" collapsed="false">
      <c r="A27" s="10" t="n">
        <v>37271</v>
      </c>
      <c r="B27" s="9" t="n">
        <f aca="false">D26</f>
        <v>301677.991672837</v>
      </c>
      <c r="C27" s="25" t="n">
        <f aca="false">IF(VLOOKUP(A27,Parameters!$A$13:$B$22,2)*J27&gt;B27,B27,VLOOKUP(A27,Parameters!$A$13:$B$22,2)*J27)</f>
        <v>8098.25208179088</v>
      </c>
      <c r="D27" s="9" t="n">
        <f aca="false">B27-C27</f>
        <v>293579.739591046</v>
      </c>
      <c r="F27" s="22" t="n">
        <f aca="false">H26</f>
        <v>357538.55671426</v>
      </c>
      <c r="G27" s="9" t="n">
        <f aca="false">IF(VLOOKUP(A27,Parameters!$A$13:$B$22,2)-C27&gt;F27,F27,VLOOKUP(A27,Parameters!$A$13:$B$22,2)-C27)</f>
        <v>5986.90920853171</v>
      </c>
      <c r="H27" s="9" t="n">
        <f aca="false">F27-G27</f>
        <v>351551.647505728</v>
      </c>
      <c r="J27" s="26" t="n">
        <f aca="false">J26</f>
        <v>0.574949190489917</v>
      </c>
    </row>
    <row r="28" customFormat="false" ht="12.75" hidden="false" customHeight="false" outlineLevel="0" collapsed="false">
      <c r="A28" s="10" t="n">
        <v>37272</v>
      </c>
      <c r="B28" s="9" t="n">
        <f aca="false">D27</f>
        <v>293579.739591046</v>
      </c>
      <c r="C28" s="25" t="n">
        <f aca="false">IF(VLOOKUP(A28,Parameters!$A$13:$B$22,2)*J28&gt;B28,B28,VLOOKUP(A28,Parameters!$A$13:$B$22,2)*J28)</f>
        <v>8098.25208179088</v>
      </c>
      <c r="D28" s="9" t="n">
        <f aca="false">B28-C28</f>
        <v>285481.487509255</v>
      </c>
      <c r="F28" s="22" t="n">
        <f aca="false">H27</f>
        <v>351551.647505728</v>
      </c>
      <c r="G28" s="9" t="n">
        <f aca="false">IF(VLOOKUP(A28,Parameters!$A$13:$B$22,2)-C28&gt;F28,F28,VLOOKUP(A28,Parameters!$A$13:$B$22,2)-C28)</f>
        <v>5986.90920853171</v>
      </c>
      <c r="H28" s="9" t="n">
        <f aca="false">F28-G28</f>
        <v>345564.738297197</v>
      </c>
      <c r="J28" s="26" t="n">
        <f aca="false">J27</f>
        <v>0.574949190489917</v>
      </c>
    </row>
    <row r="29" customFormat="false" ht="12.75" hidden="false" customHeight="false" outlineLevel="0" collapsed="false">
      <c r="A29" s="10" t="n">
        <v>37273</v>
      </c>
      <c r="B29" s="9" t="n">
        <f aca="false">D28</f>
        <v>285481.487509255</v>
      </c>
      <c r="C29" s="25" t="n">
        <f aca="false">IF(VLOOKUP(A29,Parameters!$A$13:$B$22,2)*J29&gt;B29,B29,VLOOKUP(A29,Parameters!$A$13:$B$22,2)*J29)</f>
        <v>8098.25208179088</v>
      </c>
      <c r="D29" s="9" t="n">
        <f aca="false">B29-C29</f>
        <v>277383.235427464</v>
      </c>
      <c r="F29" s="22" t="n">
        <f aca="false">H28</f>
        <v>345564.738297197</v>
      </c>
      <c r="G29" s="9" t="n">
        <f aca="false">IF(VLOOKUP(A29,Parameters!$A$13:$B$22,2)-C29&gt;F29,F29,VLOOKUP(A29,Parameters!$A$13:$B$22,2)-C29)</f>
        <v>5986.90920853171</v>
      </c>
      <c r="H29" s="9" t="n">
        <f aca="false">F29-G29</f>
        <v>339577.829088665</v>
      </c>
      <c r="J29" s="26" t="n">
        <f aca="false">J28</f>
        <v>0.574949190489917</v>
      </c>
    </row>
    <row r="30" customFormat="false" ht="12.75" hidden="false" customHeight="false" outlineLevel="0" collapsed="false">
      <c r="A30" s="10" t="n">
        <v>37274</v>
      </c>
      <c r="B30" s="9" t="n">
        <f aca="false">D29</f>
        <v>277383.235427464</v>
      </c>
      <c r="C30" s="25" t="n">
        <f aca="false">IF(VLOOKUP(A30,Parameters!$A$13:$B$22,2)*J30&gt;B30,B30,VLOOKUP(A30,Parameters!$A$13:$B$22,2)*J30)</f>
        <v>8098.25208179088</v>
      </c>
      <c r="D30" s="9" t="n">
        <f aca="false">B30-C30</f>
        <v>269284.983345673</v>
      </c>
      <c r="F30" s="22" t="n">
        <f aca="false">H29</f>
        <v>339577.829088665</v>
      </c>
      <c r="G30" s="9" t="n">
        <f aca="false">IF(VLOOKUP(A30,Parameters!$A$13:$B$22,2)-C30&gt;F30,F30,VLOOKUP(A30,Parameters!$A$13:$B$22,2)-C30)</f>
        <v>5986.90920853171</v>
      </c>
      <c r="H30" s="9" t="n">
        <f aca="false">F30-G30</f>
        <v>333590.919880133</v>
      </c>
      <c r="J30" s="26" t="n">
        <f aca="false">J29</f>
        <v>0.574949190489917</v>
      </c>
    </row>
    <row r="31" customFormat="false" ht="12.75" hidden="false" customHeight="false" outlineLevel="0" collapsed="false">
      <c r="A31" s="10" t="n">
        <v>37275</v>
      </c>
      <c r="B31" s="9" t="n">
        <f aca="false">D30</f>
        <v>269284.983345673</v>
      </c>
      <c r="C31" s="25" t="n">
        <f aca="false">IF(VLOOKUP(A31,Parameters!$A$13:$B$22,2)*J31&gt;B31,B31,VLOOKUP(A31,Parameters!$A$13:$B$22,2)*J31)</f>
        <v>8098.25208179088</v>
      </c>
      <c r="D31" s="9" t="n">
        <f aca="false">B31-C31</f>
        <v>261186.731263882</v>
      </c>
      <c r="F31" s="22" t="n">
        <f aca="false">H30</f>
        <v>333590.919880133</v>
      </c>
      <c r="G31" s="9" t="n">
        <f aca="false">IF(VLOOKUP(A31,Parameters!$A$13:$B$22,2)-C31&gt;F31,F31,VLOOKUP(A31,Parameters!$A$13:$B$22,2)-C31)</f>
        <v>5986.90920853171</v>
      </c>
      <c r="H31" s="9" t="n">
        <f aca="false">F31-G31</f>
        <v>327604.010671601</v>
      </c>
      <c r="J31" s="26" t="n">
        <f aca="false">J30</f>
        <v>0.574949190489917</v>
      </c>
    </row>
    <row r="32" customFormat="false" ht="12.75" hidden="false" customHeight="false" outlineLevel="0" collapsed="false">
      <c r="A32" s="10" t="n">
        <v>37276</v>
      </c>
      <c r="B32" s="9" t="n">
        <f aca="false">D31</f>
        <v>261186.731263882</v>
      </c>
      <c r="C32" s="25" t="n">
        <f aca="false">IF(VLOOKUP(A32,Parameters!$A$13:$B$22,2)*J32&gt;B32,B32,VLOOKUP(A32,Parameters!$A$13:$B$22,2)*J32)</f>
        <v>8098.25208179088</v>
      </c>
      <c r="D32" s="9" t="n">
        <f aca="false">B32-C32</f>
        <v>253088.479182091</v>
      </c>
      <c r="F32" s="22" t="n">
        <f aca="false">H31</f>
        <v>327604.010671601</v>
      </c>
      <c r="G32" s="9" t="n">
        <f aca="false">IF(VLOOKUP(A32,Parameters!$A$13:$B$22,2)-C32&gt;F32,F32,VLOOKUP(A32,Parameters!$A$13:$B$22,2)-C32)</f>
        <v>5986.90920853171</v>
      </c>
      <c r="H32" s="9" t="n">
        <f aca="false">F32-G32</f>
        <v>321617.10146307</v>
      </c>
      <c r="J32" s="26" t="n">
        <f aca="false">J31</f>
        <v>0.574949190489917</v>
      </c>
    </row>
    <row r="33" customFormat="false" ht="12.75" hidden="false" customHeight="false" outlineLevel="0" collapsed="false">
      <c r="A33" s="10" t="n">
        <v>37277</v>
      </c>
      <c r="B33" s="9" t="n">
        <f aca="false">D32</f>
        <v>253088.479182091</v>
      </c>
      <c r="C33" s="25" t="n">
        <f aca="false">IF(VLOOKUP(A33,Parameters!$A$13:$B$22,2)*J33&gt;B33,B33,VLOOKUP(A33,Parameters!$A$13:$B$22,2)*J33)</f>
        <v>8098.25208179088</v>
      </c>
      <c r="D33" s="9" t="n">
        <f aca="false">B33-C33</f>
        <v>244990.2271003</v>
      </c>
      <c r="F33" s="22" t="n">
        <f aca="false">H32</f>
        <v>321617.10146307</v>
      </c>
      <c r="G33" s="9" t="n">
        <f aca="false">IF(VLOOKUP(A33,Parameters!$A$13:$B$22,2)-C33&gt;F33,F33,VLOOKUP(A33,Parameters!$A$13:$B$22,2)-C33)</f>
        <v>5986.90920853171</v>
      </c>
      <c r="H33" s="9" t="n">
        <f aca="false">F33-G33</f>
        <v>315630.192254538</v>
      </c>
      <c r="J33" s="26" t="n">
        <f aca="false">J32</f>
        <v>0.574949190489917</v>
      </c>
    </row>
    <row r="34" customFormat="false" ht="12.75" hidden="false" customHeight="false" outlineLevel="0" collapsed="false">
      <c r="A34" s="10" t="n">
        <v>37278</v>
      </c>
      <c r="B34" s="9" t="n">
        <f aca="false">D33</f>
        <v>244990.2271003</v>
      </c>
      <c r="C34" s="25" t="n">
        <f aca="false">IF(VLOOKUP(A34,Parameters!$A$13:$B$22,2)*J34&gt;B34,B34,VLOOKUP(A34,Parameters!$A$13:$B$22,2)*J34)</f>
        <v>8098.25208179088</v>
      </c>
      <c r="D34" s="9" t="n">
        <f aca="false">B34-C34</f>
        <v>236891.975018509</v>
      </c>
      <c r="F34" s="22" t="n">
        <f aca="false">H33</f>
        <v>315630.192254538</v>
      </c>
      <c r="G34" s="9" t="n">
        <f aca="false">IF(VLOOKUP(A34,Parameters!$A$13:$B$22,2)-C34&gt;F34,F34,VLOOKUP(A34,Parameters!$A$13:$B$22,2)-C34)</f>
        <v>5986.90920853171</v>
      </c>
      <c r="H34" s="9" t="n">
        <f aca="false">F34-G34</f>
        <v>309643.283046006</v>
      </c>
      <c r="J34" s="26" t="n">
        <f aca="false">J33</f>
        <v>0.574949190489917</v>
      </c>
    </row>
    <row r="35" customFormat="false" ht="12.75" hidden="false" customHeight="false" outlineLevel="0" collapsed="false">
      <c r="A35" s="10" t="n">
        <v>37279</v>
      </c>
      <c r="B35" s="9" t="n">
        <f aca="false">D34</f>
        <v>236891.975018509</v>
      </c>
      <c r="C35" s="25" t="n">
        <f aca="false">IF(VLOOKUP(A35,Parameters!$A$13:$B$22,2)*J35&gt;B35,B35,VLOOKUP(A35,Parameters!$A$13:$B$22,2)*J35)</f>
        <v>8098.25208179088</v>
      </c>
      <c r="D35" s="9" t="n">
        <f aca="false">B35-C35</f>
        <v>228793.722936719</v>
      </c>
      <c r="F35" s="22" t="n">
        <f aca="false">H34</f>
        <v>309643.283046006</v>
      </c>
      <c r="G35" s="9" t="n">
        <f aca="false">IF(VLOOKUP(A35,Parameters!$A$13:$B$22,2)-C35&gt;F35,F35,VLOOKUP(A35,Parameters!$A$13:$B$22,2)-C35)</f>
        <v>5986.90920853171</v>
      </c>
      <c r="H35" s="9" t="n">
        <f aca="false">F35-G35</f>
        <v>303656.373837475</v>
      </c>
      <c r="J35" s="26" t="n">
        <f aca="false">J34</f>
        <v>0.574949190489917</v>
      </c>
    </row>
    <row r="36" customFormat="false" ht="12.75" hidden="false" customHeight="false" outlineLevel="0" collapsed="false">
      <c r="A36" s="10" t="n">
        <v>37280</v>
      </c>
      <c r="B36" s="9" t="n">
        <f aca="false">D35</f>
        <v>228793.722936719</v>
      </c>
      <c r="C36" s="25" t="n">
        <f aca="false">IF(VLOOKUP(A36,Parameters!$A$13:$B$22,2)*J36&gt;B36,B36,VLOOKUP(A36,Parameters!$A$13:$B$22,2)*J36)</f>
        <v>8098.25208179088</v>
      </c>
      <c r="D36" s="9" t="n">
        <f aca="false">B36-C36</f>
        <v>220695.470854928</v>
      </c>
      <c r="F36" s="22" t="n">
        <f aca="false">H35</f>
        <v>303656.373837475</v>
      </c>
      <c r="G36" s="9" t="n">
        <f aca="false">IF(VLOOKUP(A36,Parameters!$A$13:$B$22,2)-C36&gt;F36,F36,VLOOKUP(A36,Parameters!$A$13:$B$22,2)-C36)</f>
        <v>5986.90920853171</v>
      </c>
      <c r="H36" s="9" t="n">
        <f aca="false">F36-G36</f>
        <v>297669.464628943</v>
      </c>
      <c r="J36" s="26" t="n">
        <f aca="false">J35</f>
        <v>0.574949190489917</v>
      </c>
    </row>
    <row r="37" customFormat="false" ht="12.75" hidden="false" customHeight="false" outlineLevel="0" collapsed="false">
      <c r="A37" s="10" t="n">
        <v>37281</v>
      </c>
      <c r="B37" s="9" t="n">
        <f aca="false">D36</f>
        <v>220695.470854928</v>
      </c>
      <c r="C37" s="25" t="n">
        <f aca="false">IF(VLOOKUP(A37,Parameters!$A$13:$B$22,2)*J37&gt;B37,B37,VLOOKUP(A37,Parameters!$A$13:$B$22,2)*J37)</f>
        <v>8098.25208179088</v>
      </c>
      <c r="D37" s="9" t="n">
        <f aca="false">B37-C37</f>
        <v>212597.218773137</v>
      </c>
      <c r="F37" s="22" t="n">
        <f aca="false">H36</f>
        <v>297669.464628943</v>
      </c>
      <c r="G37" s="9" t="n">
        <f aca="false">IF(VLOOKUP(A37,Parameters!$A$13:$B$22,2)-C37&gt;F37,F37,VLOOKUP(A37,Parameters!$A$13:$B$22,2)-C37)</f>
        <v>5986.90920853171</v>
      </c>
      <c r="H37" s="9" t="n">
        <f aca="false">F37-G37</f>
        <v>291682.555420411</v>
      </c>
      <c r="J37" s="26" t="n">
        <f aca="false">J36</f>
        <v>0.574949190489917</v>
      </c>
    </row>
    <row r="38" customFormat="false" ht="12.75" hidden="false" customHeight="false" outlineLevel="0" collapsed="false">
      <c r="A38" s="10" t="n">
        <v>37282</v>
      </c>
      <c r="B38" s="9" t="n">
        <f aca="false">D37</f>
        <v>212597.218773137</v>
      </c>
      <c r="C38" s="25" t="n">
        <f aca="false">IF(VLOOKUP(A38,Parameters!$A$13:$B$22,2)*J38&gt;B38,B38,VLOOKUP(A38,Parameters!$A$13:$B$22,2)*J38)</f>
        <v>8098.25208179088</v>
      </c>
      <c r="D38" s="9" t="n">
        <f aca="false">B38-C38</f>
        <v>204498.966691346</v>
      </c>
      <c r="F38" s="22" t="n">
        <f aca="false">H37</f>
        <v>291682.555420411</v>
      </c>
      <c r="G38" s="9" t="n">
        <f aca="false">IF(VLOOKUP(A38,Parameters!$A$13:$B$22,2)-C38&gt;F38,F38,VLOOKUP(A38,Parameters!$A$13:$B$22,2)-C38)</f>
        <v>5986.90920853171</v>
      </c>
      <c r="H38" s="9" t="n">
        <f aca="false">F38-G38</f>
        <v>285695.646211879</v>
      </c>
      <c r="J38" s="26" t="n">
        <f aca="false">J37</f>
        <v>0.574949190489917</v>
      </c>
    </row>
    <row r="39" customFormat="false" ht="12.75" hidden="false" customHeight="false" outlineLevel="0" collapsed="false">
      <c r="A39" s="10" t="n">
        <v>37283</v>
      </c>
      <c r="B39" s="9" t="n">
        <f aca="false">D38</f>
        <v>204498.966691346</v>
      </c>
      <c r="C39" s="25" t="n">
        <f aca="false">IF(VLOOKUP(A39,Parameters!$A$13:$B$22,2)*J39&gt;B39,B39,VLOOKUP(A39,Parameters!$A$13:$B$22,2)*J39)</f>
        <v>8098.25208179088</v>
      </c>
      <c r="D39" s="9" t="n">
        <f aca="false">B39-C39</f>
        <v>196400.714609555</v>
      </c>
      <c r="F39" s="22" t="n">
        <f aca="false">H38</f>
        <v>285695.646211879</v>
      </c>
      <c r="G39" s="9" t="n">
        <f aca="false">IF(VLOOKUP(A39,Parameters!$A$13:$B$22,2)-C39&gt;F39,F39,VLOOKUP(A39,Parameters!$A$13:$B$22,2)-C39)</f>
        <v>5986.90920853171</v>
      </c>
      <c r="H39" s="9" t="n">
        <f aca="false">F39-G39</f>
        <v>279708.737003348</v>
      </c>
      <c r="J39" s="26" t="n">
        <f aca="false">J38</f>
        <v>0.574949190489917</v>
      </c>
    </row>
    <row r="40" customFormat="false" ht="12.75" hidden="false" customHeight="false" outlineLevel="0" collapsed="false">
      <c r="A40" s="10" t="n">
        <v>37284</v>
      </c>
      <c r="B40" s="9" t="n">
        <f aca="false">D39</f>
        <v>196400.714609555</v>
      </c>
      <c r="C40" s="25" t="n">
        <f aca="false">IF(VLOOKUP(A40,Parameters!$A$13:$B$22,2)*J40&gt;B40,B40,VLOOKUP(A40,Parameters!$A$13:$B$22,2)*J40)</f>
        <v>8098.25208179088</v>
      </c>
      <c r="D40" s="9" t="n">
        <f aca="false">B40-C40</f>
        <v>188302.462527764</v>
      </c>
      <c r="F40" s="22" t="n">
        <f aca="false">H39</f>
        <v>279708.737003348</v>
      </c>
      <c r="G40" s="9" t="n">
        <f aca="false">IF(VLOOKUP(A40,Parameters!$A$13:$B$22,2)-C40&gt;F40,F40,VLOOKUP(A40,Parameters!$A$13:$B$22,2)-C40)</f>
        <v>5986.90920853171</v>
      </c>
      <c r="H40" s="9" t="n">
        <f aca="false">F40-G40</f>
        <v>273721.827794816</v>
      </c>
      <c r="J40" s="26" t="n">
        <f aca="false">J39</f>
        <v>0.574949190489917</v>
      </c>
    </row>
    <row r="41" customFormat="false" ht="12.75" hidden="false" customHeight="false" outlineLevel="0" collapsed="false">
      <c r="A41" s="10" t="n">
        <v>37285</v>
      </c>
      <c r="B41" s="9" t="n">
        <f aca="false">D40</f>
        <v>188302.462527764</v>
      </c>
      <c r="C41" s="25" t="n">
        <f aca="false">IF(VLOOKUP(A41,Parameters!$A$13:$B$22,2)*J41&gt;B41,B41,VLOOKUP(A41,Parameters!$A$13:$B$22,2)*J41)</f>
        <v>8098.25208179088</v>
      </c>
      <c r="D41" s="9" t="n">
        <f aca="false">B41-C41</f>
        <v>180204.210445973</v>
      </c>
      <c r="F41" s="22" t="n">
        <f aca="false">H40</f>
        <v>273721.827794816</v>
      </c>
      <c r="G41" s="9" t="n">
        <f aca="false">IF(VLOOKUP(A41,Parameters!$A$13:$B$22,2)-C41&gt;F41,F41,VLOOKUP(A41,Parameters!$A$13:$B$22,2)-C41)</f>
        <v>5986.90920853171</v>
      </c>
      <c r="H41" s="9" t="n">
        <f aca="false">F41-G41</f>
        <v>267734.918586284</v>
      </c>
      <c r="J41" s="26" t="n">
        <f aca="false">J40</f>
        <v>0.574949190489917</v>
      </c>
    </row>
    <row r="42" customFormat="false" ht="12.75" hidden="false" customHeight="false" outlineLevel="0" collapsed="false">
      <c r="A42" s="10" t="n">
        <v>37286</v>
      </c>
      <c r="B42" s="9" t="n">
        <f aca="false">D41</f>
        <v>180204.210445973</v>
      </c>
      <c r="C42" s="25" t="n">
        <f aca="false">IF(VLOOKUP(A42,Parameters!$A$13:$B$22,2)*J42&gt;B42,B42,VLOOKUP(A42,Parameters!$A$13:$B$22,2)*J42)</f>
        <v>8098.25208179088</v>
      </c>
      <c r="D42" s="9" t="n">
        <f aca="false">B42-C42</f>
        <v>172105.958364182</v>
      </c>
      <c r="F42" s="22" t="n">
        <f aca="false">H41</f>
        <v>267734.918586284</v>
      </c>
      <c r="G42" s="9" t="n">
        <f aca="false">IF(VLOOKUP(A42,Parameters!$A$13:$B$22,2)-C42&gt;F42,F42,VLOOKUP(A42,Parameters!$A$13:$B$22,2)-C42)</f>
        <v>5986.90920853171</v>
      </c>
      <c r="H42" s="9" t="n">
        <f aca="false">F42-G42</f>
        <v>261748.009377753</v>
      </c>
      <c r="J42" s="26" t="n">
        <f aca="false">J41</f>
        <v>0.574949190489917</v>
      </c>
    </row>
    <row r="43" customFormat="false" ht="12.75" hidden="false" customHeight="false" outlineLevel="0" collapsed="false">
      <c r="A43" s="27" t="n">
        <v>37287</v>
      </c>
      <c r="B43" s="28" t="n">
        <f aca="false">D42</f>
        <v>172105.958364182</v>
      </c>
      <c r="C43" s="29" t="n">
        <f aca="false">IF(VLOOKUP(A43,Parameters!$A$13:$B$22,2)*J43&gt;B43,B43,VLOOKUP(A43,Parameters!$A$13:$B$22,2)*J43)</f>
        <v>8098.25208179088</v>
      </c>
      <c r="D43" s="28" t="n">
        <f aca="false">B43-C43</f>
        <v>164007.706282392</v>
      </c>
      <c r="E43" s="30"/>
      <c r="F43" s="31" t="n">
        <f aca="false">H42</f>
        <v>261748.009377753</v>
      </c>
      <c r="G43" s="28" t="n">
        <f aca="false">IF(VLOOKUP(A43,Parameters!$A$13:$B$22,2)-C43&gt;F43,F43,VLOOKUP(A43,Parameters!$A$13:$B$22,2)-C43)</f>
        <v>5986.90920853171</v>
      </c>
      <c r="H43" s="28" t="n">
        <f aca="false">F43-G43</f>
        <v>255761.100169221</v>
      </c>
      <c r="I43" s="30"/>
      <c r="J43" s="32" t="n">
        <f aca="false">J42</f>
        <v>0.574949190489917</v>
      </c>
    </row>
    <row r="44" customFormat="false" ht="12.75" hidden="false" customHeight="false" outlineLevel="0" collapsed="false">
      <c r="A44" s="10" t="n">
        <v>37288</v>
      </c>
      <c r="B44" s="9" t="n">
        <f aca="false">D43</f>
        <v>164007.706282392</v>
      </c>
      <c r="C44" s="25" t="n">
        <f aca="false">IF(VLOOKUP(A44,Parameters!$A$13:$B$22,2)*J44&gt;B44,B44,VLOOKUP(A44,Parameters!$A$13:$B$22,2)*J44)</f>
        <v>5857.41808151399</v>
      </c>
      <c r="D44" s="9" t="n">
        <f aca="false">B44-C44</f>
        <v>158150.288200878</v>
      </c>
      <c r="F44" s="22" t="n">
        <f aca="false">H43</f>
        <v>255761.100169221</v>
      </c>
      <c r="G44" s="9" t="n">
        <f aca="false">IF(VLOOKUP(A44,Parameters!$A$13:$B$22,2)-C44&gt;F44,F44,VLOOKUP(A44,Parameters!$A$13:$B$22,2)-C44)</f>
        <v>4330.2962042003</v>
      </c>
      <c r="H44" s="9" t="n">
        <f aca="false">F44-G44</f>
        <v>251430.803965021</v>
      </c>
      <c r="J44" s="26" t="n">
        <f aca="false">J43</f>
        <v>0.574949190489917</v>
      </c>
    </row>
    <row r="45" customFormat="false" ht="12.75" hidden="false" customHeight="false" outlineLevel="0" collapsed="false">
      <c r="A45" s="10" t="n">
        <v>37289</v>
      </c>
      <c r="B45" s="9" t="n">
        <f aca="false">D44</f>
        <v>158150.288200878</v>
      </c>
      <c r="C45" s="25" t="n">
        <f aca="false">IF(VLOOKUP(A45,Parameters!$A$13:$B$22,2)*J45&gt;B45,B45,VLOOKUP(A45,Parameters!$A$13:$B$22,2)*J45)</f>
        <v>5857.41808151399</v>
      </c>
      <c r="D45" s="9" t="n">
        <f aca="false">B45-C45</f>
        <v>152292.870119364</v>
      </c>
      <c r="F45" s="22" t="n">
        <f aca="false">H44</f>
        <v>251430.803965021</v>
      </c>
      <c r="G45" s="9" t="n">
        <f aca="false">IF(VLOOKUP(A45,Parameters!$A$13:$B$22,2)-C45&gt;F45,F45,VLOOKUP(A45,Parameters!$A$13:$B$22,2)-C45)</f>
        <v>4330.2962042003</v>
      </c>
      <c r="H45" s="9" t="n">
        <f aca="false">F45-G45</f>
        <v>247100.50776082</v>
      </c>
      <c r="J45" s="26" t="n">
        <f aca="false">J44</f>
        <v>0.574949190489917</v>
      </c>
    </row>
    <row r="46" customFormat="false" ht="12.75" hidden="false" customHeight="false" outlineLevel="0" collapsed="false">
      <c r="A46" s="10" t="n">
        <v>37290</v>
      </c>
      <c r="B46" s="9" t="n">
        <f aca="false">D45</f>
        <v>152292.870119364</v>
      </c>
      <c r="C46" s="25" t="n">
        <f aca="false">IF(VLOOKUP(A46,Parameters!$A$13:$B$22,2)*J46&gt;B46,B46,VLOOKUP(A46,Parameters!$A$13:$B$22,2)*J46)</f>
        <v>5857.41808151399</v>
      </c>
      <c r="D46" s="9" t="n">
        <f aca="false">B46-C46</f>
        <v>146435.45203785</v>
      </c>
      <c r="F46" s="22" t="n">
        <f aca="false">H45</f>
        <v>247100.50776082</v>
      </c>
      <c r="G46" s="9" t="n">
        <f aca="false">IF(VLOOKUP(A46,Parameters!$A$13:$B$22,2)-C46&gt;F46,F46,VLOOKUP(A46,Parameters!$A$13:$B$22,2)-C46)</f>
        <v>4330.2962042003</v>
      </c>
      <c r="H46" s="9" t="n">
        <f aca="false">F46-G46</f>
        <v>242770.21155662</v>
      </c>
      <c r="J46" s="26" t="n">
        <f aca="false">J45</f>
        <v>0.574949190489917</v>
      </c>
    </row>
    <row r="47" customFormat="false" ht="12.75" hidden="false" customHeight="false" outlineLevel="0" collapsed="false">
      <c r="A47" s="10" t="n">
        <v>37291</v>
      </c>
      <c r="B47" s="9" t="n">
        <f aca="false">D46</f>
        <v>146435.45203785</v>
      </c>
      <c r="C47" s="25" t="n">
        <f aca="false">IF(VLOOKUP(A47,Parameters!$A$13:$B$22,2)*J47&gt;B47,B47,VLOOKUP(A47,Parameters!$A$13:$B$22,2)*J47)</f>
        <v>5857.41808151399</v>
      </c>
      <c r="D47" s="9" t="n">
        <f aca="false">B47-C47</f>
        <v>140578.033956336</v>
      </c>
      <c r="F47" s="22" t="n">
        <f aca="false">H46</f>
        <v>242770.21155662</v>
      </c>
      <c r="G47" s="9" t="n">
        <f aca="false">IF(VLOOKUP(A47,Parameters!$A$13:$B$22,2)-C47&gt;F47,F47,VLOOKUP(A47,Parameters!$A$13:$B$22,2)-C47)</f>
        <v>4330.2962042003</v>
      </c>
      <c r="H47" s="9" t="n">
        <f aca="false">F47-G47</f>
        <v>238439.91535242</v>
      </c>
      <c r="J47" s="26" t="n">
        <f aca="false">J46</f>
        <v>0.574949190489917</v>
      </c>
    </row>
    <row r="48" customFormat="false" ht="12.75" hidden="false" customHeight="false" outlineLevel="0" collapsed="false">
      <c r="A48" s="10" t="n">
        <v>37292</v>
      </c>
      <c r="B48" s="9" t="n">
        <f aca="false">D47</f>
        <v>140578.033956336</v>
      </c>
      <c r="C48" s="25" t="n">
        <f aca="false">IF(VLOOKUP(A48,Parameters!$A$13:$B$22,2)*J48&gt;B48,B48,VLOOKUP(A48,Parameters!$A$13:$B$22,2)*J48)</f>
        <v>5857.41808151399</v>
      </c>
      <c r="D48" s="9" t="n">
        <f aca="false">B48-C48</f>
        <v>134720.615874822</v>
      </c>
      <c r="F48" s="22" t="n">
        <f aca="false">H47</f>
        <v>238439.91535242</v>
      </c>
      <c r="G48" s="9" t="n">
        <f aca="false">IF(VLOOKUP(A48,Parameters!$A$13:$B$22,2)-C48&gt;F48,F48,VLOOKUP(A48,Parameters!$A$13:$B$22,2)-C48)</f>
        <v>4330.2962042003</v>
      </c>
      <c r="H48" s="9" t="n">
        <f aca="false">F48-G48</f>
        <v>234109.619148219</v>
      </c>
      <c r="J48" s="26" t="n">
        <f aca="false">J47</f>
        <v>0.574949190489917</v>
      </c>
    </row>
    <row r="49" customFormat="false" ht="12.75" hidden="false" customHeight="false" outlineLevel="0" collapsed="false">
      <c r="A49" s="10" t="n">
        <v>37293</v>
      </c>
      <c r="B49" s="9" t="n">
        <f aca="false">D48</f>
        <v>134720.615874822</v>
      </c>
      <c r="C49" s="25" t="n">
        <f aca="false">IF(VLOOKUP(A49,Parameters!$A$13:$B$22,2)*J49&gt;B49,B49,VLOOKUP(A49,Parameters!$A$13:$B$22,2)*J49)</f>
        <v>5857.41808151399</v>
      </c>
      <c r="D49" s="9" t="n">
        <f aca="false">B49-C49</f>
        <v>128863.197793308</v>
      </c>
      <c r="F49" s="22" t="n">
        <f aca="false">H48</f>
        <v>234109.619148219</v>
      </c>
      <c r="G49" s="9" t="n">
        <f aca="false">IF(VLOOKUP(A49,Parameters!$A$13:$B$22,2)-C49&gt;F49,F49,VLOOKUP(A49,Parameters!$A$13:$B$22,2)-C49)</f>
        <v>4330.2962042003</v>
      </c>
      <c r="H49" s="9" t="n">
        <f aca="false">F49-G49</f>
        <v>229779.322944019</v>
      </c>
      <c r="J49" s="26" t="n">
        <f aca="false">J48</f>
        <v>0.574949190489917</v>
      </c>
    </row>
    <row r="50" customFormat="false" ht="12.75" hidden="false" customHeight="false" outlineLevel="0" collapsed="false">
      <c r="A50" s="10" t="n">
        <v>37294</v>
      </c>
      <c r="B50" s="9" t="n">
        <f aca="false">D49</f>
        <v>128863.197793308</v>
      </c>
      <c r="C50" s="25" t="n">
        <f aca="false">IF(VLOOKUP(A50,Parameters!$A$13:$B$22,2)*J50&gt;B50,B50,VLOOKUP(A50,Parameters!$A$13:$B$22,2)*J50)</f>
        <v>5857.41808151399</v>
      </c>
      <c r="D50" s="9" t="n">
        <f aca="false">B50-C50</f>
        <v>123005.779711794</v>
      </c>
      <c r="F50" s="22" t="n">
        <f aca="false">H49</f>
        <v>229779.322944019</v>
      </c>
      <c r="G50" s="9" t="n">
        <f aca="false">IF(VLOOKUP(A50,Parameters!$A$13:$B$22,2)-C50&gt;F50,F50,VLOOKUP(A50,Parameters!$A$13:$B$22,2)-C50)</f>
        <v>4330.2962042003</v>
      </c>
      <c r="H50" s="9" t="n">
        <f aca="false">F50-G50</f>
        <v>225449.026739819</v>
      </c>
      <c r="J50" s="26" t="n">
        <f aca="false">J49</f>
        <v>0.574949190489917</v>
      </c>
    </row>
    <row r="51" customFormat="false" ht="12.75" hidden="false" customHeight="false" outlineLevel="0" collapsed="false">
      <c r="A51" s="10" t="n">
        <v>37295</v>
      </c>
      <c r="B51" s="9" t="n">
        <f aca="false">D50</f>
        <v>123005.779711794</v>
      </c>
      <c r="C51" s="25" t="n">
        <f aca="false">IF(VLOOKUP(A51,Parameters!$A$13:$B$22,2)*J51&gt;B51,B51,VLOOKUP(A51,Parameters!$A$13:$B$22,2)*J51)</f>
        <v>5857.41808151399</v>
      </c>
      <c r="D51" s="9" t="n">
        <f aca="false">B51-C51</f>
        <v>117148.36163028</v>
      </c>
      <c r="F51" s="22" t="n">
        <f aca="false">H50</f>
        <v>225449.026739819</v>
      </c>
      <c r="G51" s="9" t="n">
        <f aca="false">IF(VLOOKUP(A51,Parameters!$A$13:$B$22,2)-C51&gt;F51,F51,VLOOKUP(A51,Parameters!$A$13:$B$22,2)-C51)</f>
        <v>4330.2962042003</v>
      </c>
      <c r="H51" s="9" t="n">
        <f aca="false">F51-G51</f>
        <v>221118.730535618</v>
      </c>
      <c r="J51" s="26" t="n">
        <f aca="false">J50</f>
        <v>0.574949190489917</v>
      </c>
    </row>
    <row r="52" customFormat="false" ht="12.75" hidden="false" customHeight="false" outlineLevel="0" collapsed="false">
      <c r="A52" s="10" t="n">
        <v>37296</v>
      </c>
      <c r="B52" s="9" t="n">
        <f aca="false">D51</f>
        <v>117148.36163028</v>
      </c>
      <c r="C52" s="25" t="n">
        <f aca="false">IF(VLOOKUP(A52,Parameters!$A$13:$B$22,2)*J52&gt;B52,B52,VLOOKUP(A52,Parameters!$A$13:$B$22,2)*J52)</f>
        <v>5857.41808151399</v>
      </c>
      <c r="D52" s="9" t="n">
        <f aca="false">B52-C52</f>
        <v>111290.943548766</v>
      </c>
      <c r="F52" s="22" t="n">
        <f aca="false">H51</f>
        <v>221118.730535618</v>
      </c>
      <c r="G52" s="9" t="n">
        <f aca="false">IF(VLOOKUP(A52,Parameters!$A$13:$B$22,2)-C52&gt;F52,F52,VLOOKUP(A52,Parameters!$A$13:$B$22,2)-C52)</f>
        <v>4330.2962042003</v>
      </c>
      <c r="H52" s="9" t="n">
        <f aca="false">F52-G52</f>
        <v>216788.434331418</v>
      </c>
      <c r="J52" s="26" t="n">
        <f aca="false">J51</f>
        <v>0.574949190489917</v>
      </c>
    </row>
    <row r="53" customFormat="false" ht="12.75" hidden="false" customHeight="false" outlineLevel="0" collapsed="false">
      <c r="A53" s="10" t="n">
        <v>37297</v>
      </c>
      <c r="B53" s="9" t="n">
        <f aca="false">D52</f>
        <v>111290.943548766</v>
      </c>
      <c r="C53" s="25" t="n">
        <f aca="false">IF(VLOOKUP(A53,Parameters!$A$13:$B$22,2)*J53&gt;B53,B53,VLOOKUP(A53,Parameters!$A$13:$B$22,2)*J53)</f>
        <v>5857.41808151399</v>
      </c>
      <c r="D53" s="9" t="n">
        <f aca="false">B53-C53</f>
        <v>105433.525467252</v>
      </c>
      <c r="F53" s="22" t="n">
        <f aca="false">H52</f>
        <v>216788.434331418</v>
      </c>
      <c r="G53" s="9" t="n">
        <f aca="false">IF(VLOOKUP(A53,Parameters!$A$13:$B$22,2)-C53&gt;F53,F53,VLOOKUP(A53,Parameters!$A$13:$B$22,2)-C53)</f>
        <v>4330.2962042003</v>
      </c>
      <c r="H53" s="9" t="n">
        <f aca="false">F53-G53</f>
        <v>212458.138127218</v>
      </c>
      <c r="J53" s="26" t="n">
        <f aca="false">J52</f>
        <v>0.574949190489917</v>
      </c>
    </row>
    <row r="54" customFormat="false" ht="12.75" hidden="false" customHeight="false" outlineLevel="0" collapsed="false">
      <c r="A54" s="10" t="n">
        <v>37298</v>
      </c>
      <c r="B54" s="9" t="n">
        <f aca="false">D53</f>
        <v>105433.525467252</v>
      </c>
      <c r="C54" s="25" t="n">
        <f aca="false">IF(VLOOKUP(A54,Parameters!$A$13:$B$22,2)*J54&gt;B54,B54,VLOOKUP(A54,Parameters!$A$13:$B$22,2)*J54)</f>
        <v>5857.41808151399</v>
      </c>
      <c r="D54" s="9" t="n">
        <f aca="false">B54-C54</f>
        <v>99576.1073857377</v>
      </c>
      <c r="F54" s="22" t="n">
        <f aca="false">H53</f>
        <v>212458.138127218</v>
      </c>
      <c r="G54" s="9" t="n">
        <f aca="false">IF(VLOOKUP(A54,Parameters!$A$13:$B$22,2)-C54&gt;F54,F54,VLOOKUP(A54,Parameters!$A$13:$B$22,2)-C54)</f>
        <v>4330.2962042003</v>
      </c>
      <c r="H54" s="9" t="n">
        <f aca="false">F54-G54</f>
        <v>208127.841923017</v>
      </c>
      <c r="J54" s="26" t="n">
        <f aca="false">J53</f>
        <v>0.574949190489917</v>
      </c>
    </row>
    <row r="55" customFormat="false" ht="12.75" hidden="false" customHeight="false" outlineLevel="0" collapsed="false">
      <c r="A55" s="10" t="n">
        <v>37299</v>
      </c>
      <c r="B55" s="9" t="n">
        <f aca="false">D54</f>
        <v>99576.1073857377</v>
      </c>
      <c r="C55" s="25" t="n">
        <f aca="false">IF(VLOOKUP(A55,Parameters!$A$13:$B$22,2)*J55&gt;B55,B55,VLOOKUP(A55,Parameters!$A$13:$B$22,2)*J55)</f>
        <v>5857.41808151399</v>
      </c>
      <c r="D55" s="9" t="n">
        <f aca="false">B55-C55</f>
        <v>93718.6893042237</v>
      </c>
      <c r="F55" s="22" t="n">
        <f aca="false">H54</f>
        <v>208127.841923017</v>
      </c>
      <c r="G55" s="9" t="n">
        <f aca="false">IF(VLOOKUP(A55,Parameters!$A$13:$B$22,2)-C55&gt;F55,F55,VLOOKUP(A55,Parameters!$A$13:$B$22,2)-C55)</f>
        <v>4330.2962042003</v>
      </c>
      <c r="H55" s="9" t="n">
        <f aca="false">F55-G55</f>
        <v>203797.545718817</v>
      </c>
      <c r="J55" s="26" t="n">
        <f aca="false">J54</f>
        <v>0.574949190489917</v>
      </c>
    </row>
    <row r="56" customFormat="false" ht="12.75" hidden="false" customHeight="false" outlineLevel="0" collapsed="false">
      <c r="A56" s="10" t="n">
        <v>37300</v>
      </c>
      <c r="B56" s="9" t="n">
        <f aca="false">D55</f>
        <v>93718.6893042237</v>
      </c>
      <c r="C56" s="25" t="n">
        <f aca="false">IF(VLOOKUP(A56,Parameters!$A$13:$B$22,2)*J56&gt;B56,B56,VLOOKUP(A56,Parameters!$A$13:$B$22,2)*J56)</f>
        <v>5857.41808151399</v>
      </c>
      <c r="D56" s="9" t="n">
        <f aca="false">B56-C56</f>
        <v>87861.2712227097</v>
      </c>
      <c r="F56" s="22" t="n">
        <f aca="false">H55</f>
        <v>203797.545718817</v>
      </c>
      <c r="G56" s="9" t="n">
        <f aca="false">IF(VLOOKUP(A56,Parameters!$A$13:$B$22,2)-C56&gt;F56,F56,VLOOKUP(A56,Parameters!$A$13:$B$22,2)-C56)</f>
        <v>4330.2962042003</v>
      </c>
      <c r="H56" s="9" t="n">
        <f aca="false">F56-G56</f>
        <v>199467.249514617</v>
      </c>
      <c r="J56" s="26" t="n">
        <f aca="false">J55</f>
        <v>0.574949190489917</v>
      </c>
    </row>
    <row r="57" customFormat="false" ht="12.75" hidden="false" customHeight="false" outlineLevel="0" collapsed="false">
      <c r="A57" s="10" t="n">
        <v>37301</v>
      </c>
      <c r="B57" s="9" t="n">
        <f aca="false">D56</f>
        <v>87861.2712227097</v>
      </c>
      <c r="C57" s="25" t="n">
        <f aca="false">IF(VLOOKUP(A57,Parameters!$A$13:$B$22,2)*J57&gt;B57,B57,VLOOKUP(A57,Parameters!$A$13:$B$22,2)*J57)</f>
        <v>5857.41808151399</v>
      </c>
      <c r="D57" s="9" t="n">
        <f aca="false">B57-C57</f>
        <v>82003.8531411957</v>
      </c>
      <c r="F57" s="22" t="n">
        <f aca="false">H56</f>
        <v>199467.249514617</v>
      </c>
      <c r="G57" s="9" t="n">
        <f aca="false">IF(VLOOKUP(A57,Parameters!$A$13:$B$22,2)-C57&gt;F57,F57,VLOOKUP(A57,Parameters!$A$13:$B$22,2)-C57)</f>
        <v>4330.2962042003</v>
      </c>
      <c r="H57" s="9" t="n">
        <f aca="false">F57-G57</f>
        <v>195136.953310417</v>
      </c>
      <c r="J57" s="26" t="n">
        <f aca="false">J56</f>
        <v>0.574949190489917</v>
      </c>
    </row>
    <row r="58" customFormat="false" ht="12.75" hidden="false" customHeight="false" outlineLevel="0" collapsed="false">
      <c r="A58" s="10" t="n">
        <v>37302</v>
      </c>
      <c r="B58" s="9" t="n">
        <f aca="false">D57</f>
        <v>82003.8531411957</v>
      </c>
      <c r="C58" s="25" t="n">
        <f aca="false">IF(VLOOKUP(A58,Parameters!$A$13:$B$22,2)*J58&gt;B58,B58,VLOOKUP(A58,Parameters!$A$13:$B$22,2)*J58)</f>
        <v>5857.41808151399</v>
      </c>
      <c r="D58" s="9" t="n">
        <f aca="false">B58-C58</f>
        <v>76146.4350596817</v>
      </c>
      <c r="F58" s="22" t="n">
        <f aca="false">H57</f>
        <v>195136.953310417</v>
      </c>
      <c r="G58" s="9" t="n">
        <f aca="false">IF(VLOOKUP(A58,Parameters!$A$13:$B$22,2)-C58&gt;F58,F58,VLOOKUP(A58,Parameters!$A$13:$B$22,2)-C58)</f>
        <v>4330.2962042003</v>
      </c>
      <c r="H58" s="9" t="n">
        <f aca="false">F58-G58</f>
        <v>190806.657106216</v>
      </c>
      <c r="J58" s="26" t="n">
        <f aca="false">J57</f>
        <v>0.574949190489917</v>
      </c>
    </row>
    <row r="59" customFormat="false" ht="12.75" hidden="false" customHeight="false" outlineLevel="0" collapsed="false">
      <c r="A59" s="10" t="n">
        <v>37303</v>
      </c>
      <c r="B59" s="9" t="n">
        <f aca="false">D58</f>
        <v>76146.4350596817</v>
      </c>
      <c r="C59" s="25" t="n">
        <f aca="false">IF(VLOOKUP(A59,Parameters!$A$13:$B$22,2)*J59&gt;B59,B59,VLOOKUP(A59,Parameters!$A$13:$B$22,2)*J59)</f>
        <v>5857.41808151399</v>
      </c>
      <c r="D59" s="9" t="n">
        <f aca="false">B59-C59</f>
        <v>70289.0169781678</v>
      </c>
      <c r="F59" s="22" t="n">
        <f aca="false">H58</f>
        <v>190806.657106216</v>
      </c>
      <c r="G59" s="9" t="n">
        <f aca="false">IF(VLOOKUP(A59,Parameters!$A$13:$B$22,2)-C59&gt;F59,F59,VLOOKUP(A59,Parameters!$A$13:$B$22,2)-C59)</f>
        <v>4330.2962042003</v>
      </c>
      <c r="H59" s="9" t="n">
        <f aca="false">F59-G59</f>
        <v>186476.360902016</v>
      </c>
      <c r="J59" s="26" t="n">
        <f aca="false">J58</f>
        <v>0.574949190489917</v>
      </c>
    </row>
    <row r="60" customFormat="false" ht="12.75" hidden="false" customHeight="false" outlineLevel="0" collapsed="false">
      <c r="A60" s="10" t="n">
        <v>37304</v>
      </c>
      <c r="B60" s="9" t="n">
        <f aca="false">D59</f>
        <v>70289.0169781678</v>
      </c>
      <c r="C60" s="25" t="n">
        <f aca="false">IF(VLOOKUP(A60,Parameters!$A$13:$B$22,2)*J60&gt;B60,B60,VLOOKUP(A60,Parameters!$A$13:$B$22,2)*J60)</f>
        <v>5857.41808151399</v>
      </c>
      <c r="D60" s="9" t="n">
        <f aca="false">B60-C60</f>
        <v>64431.5988966538</v>
      </c>
      <c r="F60" s="22" t="n">
        <f aca="false">H59</f>
        <v>186476.360902016</v>
      </c>
      <c r="G60" s="9" t="n">
        <f aca="false">IF(VLOOKUP(A60,Parameters!$A$13:$B$22,2)-C60&gt;F60,F60,VLOOKUP(A60,Parameters!$A$13:$B$22,2)-C60)</f>
        <v>4330.2962042003</v>
      </c>
      <c r="H60" s="9" t="n">
        <f aca="false">F60-G60</f>
        <v>182146.064697816</v>
      </c>
      <c r="J60" s="26" t="n">
        <f aca="false">J59</f>
        <v>0.574949190489917</v>
      </c>
    </row>
    <row r="61" customFormat="false" ht="12.75" hidden="false" customHeight="false" outlineLevel="0" collapsed="false">
      <c r="A61" s="10" t="n">
        <v>37305</v>
      </c>
      <c r="B61" s="9" t="n">
        <f aca="false">D60</f>
        <v>64431.5988966538</v>
      </c>
      <c r="C61" s="25" t="n">
        <f aca="false">IF(VLOOKUP(A61,Parameters!$A$13:$B$22,2)*J61&gt;B61,B61,VLOOKUP(A61,Parameters!$A$13:$B$22,2)*J61)</f>
        <v>5857.41808151399</v>
      </c>
      <c r="D61" s="9" t="n">
        <f aca="false">B61-C61</f>
        <v>58574.1808151398</v>
      </c>
      <c r="F61" s="22" t="n">
        <f aca="false">H60</f>
        <v>182146.064697816</v>
      </c>
      <c r="G61" s="9" t="n">
        <f aca="false">IF(VLOOKUP(A61,Parameters!$A$13:$B$22,2)-C61&gt;F61,F61,VLOOKUP(A61,Parameters!$A$13:$B$22,2)-C61)</f>
        <v>4330.2962042003</v>
      </c>
      <c r="H61" s="9" t="n">
        <f aca="false">F61-G61</f>
        <v>177815.768493615</v>
      </c>
      <c r="J61" s="26" t="n">
        <f aca="false">J60</f>
        <v>0.574949190489917</v>
      </c>
    </row>
    <row r="62" customFormat="false" ht="12.75" hidden="false" customHeight="false" outlineLevel="0" collapsed="false">
      <c r="A62" s="10" t="n">
        <v>37306</v>
      </c>
      <c r="B62" s="9" t="n">
        <f aca="false">D61</f>
        <v>58574.1808151398</v>
      </c>
      <c r="C62" s="25" t="n">
        <f aca="false">IF(VLOOKUP(A62,Parameters!$A$13:$B$22,2)*J62&gt;B62,B62,VLOOKUP(A62,Parameters!$A$13:$B$22,2)*J62)</f>
        <v>5857.41808151399</v>
      </c>
      <c r="D62" s="9" t="n">
        <f aca="false">B62-C62</f>
        <v>52716.7627336258</v>
      </c>
      <c r="F62" s="22" t="n">
        <f aca="false">H61</f>
        <v>177815.768493615</v>
      </c>
      <c r="G62" s="9" t="n">
        <f aca="false">IF(VLOOKUP(A62,Parameters!$A$13:$B$22,2)-C62&gt;F62,F62,VLOOKUP(A62,Parameters!$A$13:$B$22,2)-C62)</f>
        <v>4330.2962042003</v>
      </c>
      <c r="H62" s="9" t="n">
        <f aca="false">F62-G62</f>
        <v>173485.472289415</v>
      </c>
      <c r="J62" s="26" t="n">
        <f aca="false">J61</f>
        <v>0.574949190489917</v>
      </c>
    </row>
    <row r="63" customFormat="false" ht="12.75" hidden="false" customHeight="false" outlineLevel="0" collapsed="false">
      <c r="A63" s="10" t="n">
        <v>37307</v>
      </c>
      <c r="B63" s="9" t="n">
        <f aca="false">D62</f>
        <v>52716.7627336258</v>
      </c>
      <c r="C63" s="25" t="n">
        <f aca="false">IF(VLOOKUP(A63,Parameters!$A$13:$B$22,2)*J63&gt;B63,B63,VLOOKUP(A63,Parameters!$A$13:$B$22,2)*J63)</f>
        <v>5857.41808151399</v>
      </c>
      <c r="D63" s="9" t="n">
        <f aca="false">B63-C63</f>
        <v>46859.3446521118</v>
      </c>
      <c r="F63" s="22" t="n">
        <f aca="false">H62</f>
        <v>173485.472289415</v>
      </c>
      <c r="G63" s="9" t="n">
        <f aca="false">IF(VLOOKUP(A63,Parameters!$A$13:$B$22,2)-C63&gt;F63,F63,VLOOKUP(A63,Parameters!$A$13:$B$22,2)-C63)</f>
        <v>4330.2962042003</v>
      </c>
      <c r="H63" s="9" t="n">
        <f aca="false">F63-G63</f>
        <v>169155.176085215</v>
      </c>
      <c r="J63" s="26" t="n">
        <f aca="false">J62</f>
        <v>0.574949190489917</v>
      </c>
    </row>
    <row r="64" customFormat="false" ht="12.75" hidden="false" customHeight="false" outlineLevel="0" collapsed="false">
      <c r="A64" s="10" t="n">
        <v>37308</v>
      </c>
      <c r="B64" s="9" t="n">
        <f aca="false">D63</f>
        <v>46859.3446521118</v>
      </c>
      <c r="C64" s="25" t="n">
        <f aca="false">IF(VLOOKUP(A64,Parameters!$A$13:$B$22,2)*J64&gt;B64,B64,VLOOKUP(A64,Parameters!$A$13:$B$22,2)*J64)</f>
        <v>5857.41808151399</v>
      </c>
      <c r="D64" s="9" t="n">
        <f aca="false">B64-C64</f>
        <v>41001.9265705978</v>
      </c>
      <c r="F64" s="22" t="n">
        <f aca="false">H63</f>
        <v>169155.176085215</v>
      </c>
      <c r="G64" s="9" t="n">
        <f aca="false">IF(VLOOKUP(A64,Parameters!$A$13:$B$22,2)-C64&gt;F64,F64,VLOOKUP(A64,Parameters!$A$13:$B$22,2)-C64)</f>
        <v>4330.2962042003</v>
      </c>
      <c r="H64" s="9" t="n">
        <f aca="false">F64-G64</f>
        <v>164824.879881014</v>
      </c>
      <c r="J64" s="26" t="n">
        <f aca="false">J63</f>
        <v>0.574949190489917</v>
      </c>
    </row>
    <row r="65" customFormat="false" ht="12.75" hidden="false" customHeight="false" outlineLevel="0" collapsed="false">
      <c r="A65" s="10" t="n">
        <v>37309</v>
      </c>
      <c r="B65" s="9" t="n">
        <f aca="false">D64</f>
        <v>41001.9265705978</v>
      </c>
      <c r="C65" s="25" t="n">
        <f aca="false">IF(VLOOKUP(A65,Parameters!$A$13:$B$22,2)*J65&gt;B65,B65,VLOOKUP(A65,Parameters!$A$13:$B$22,2)*J65)</f>
        <v>5857.41808151399</v>
      </c>
      <c r="D65" s="9" t="n">
        <f aca="false">B65-C65</f>
        <v>35144.5084890839</v>
      </c>
      <c r="F65" s="22" t="n">
        <f aca="false">H64</f>
        <v>164824.879881014</v>
      </c>
      <c r="G65" s="9" t="n">
        <f aca="false">IF(VLOOKUP(A65,Parameters!$A$13:$B$22,2)-C65&gt;F65,F65,VLOOKUP(A65,Parameters!$A$13:$B$22,2)-C65)</f>
        <v>4330.2962042003</v>
      </c>
      <c r="H65" s="9" t="n">
        <f aca="false">F65-G65</f>
        <v>160494.583676814</v>
      </c>
      <c r="J65" s="26" t="n">
        <f aca="false">J64</f>
        <v>0.574949190489917</v>
      </c>
    </row>
    <row r="66" customFormat="false" ht="12.75" hidden="false" customHeight="false" outlineLevel="0" collapsed="false">
      <c r="A66" s="10" t="n">
        <v>37310</v>
      </c>
      <c r="B66" s="9" t="n">
        <f aca="false">D65</f>
        <v>35144.5084890839</v>
      </c>
      <c r="C66" s="25" t="n">
        <f aca="false">IF(VLOOKUP(A66,Parameters!$A$13:$B$22,2)*J66&gt;B66,B66,VLOOKUP(A66,Parameters!$A$13:$B$22,2)*J66)</f>
        <v>5857.41808151399</v>
      </c>
      <c r="D66" s="9" t="n">
        <f aca="false">B66-C66</f>
        <v>29287.0904075699</v>
      </c>
      <c r="F66" s="22" t="n">
        <f aca="false">H65</f>
        <v>160494.583676814</v>
      </c>
      <c r="G66" s="9" t="n">
        <f aca="false">IF(VLOOKUP(A66,Parameters!$A$13:$B$22,2)-C66&gt;F66,F66,VLOOKUP(A66,Parameters!$A$13:$B$22,2)-C66)</f>
        <v>4330.2962042003</v>
      </c>
      <c r="H66" s="9" t="n">
        <f aca="false">F66-G66</f>
        <v>156164.287472614</v>
      </c>
      <c r="J66" s="26" t="n">
        <f aca="false">J65</f>
        <v>0.574949190489917</v>
      </c>
    </row>
    <row r="67" customFormat="false" ht="12.75" hidden="false" customHeight="false" outlineLevel="0" collapsed="false">
      <c r="A67" s="10" t="n">
        <v>37311</v>
      </c>
      <c r="B67" s="9" t="n">
        <f aca="false">D66</f>
        <v>29287.0904075699</v>
      </c>
      <c r="C67" s="25" t="n">
        <f aca="false">IF(VLOOKUP(A67,Parameters!$A$13:$B$22,2)*J67&gt;B67,B67,VLOOKUP(A67,Parameters!$A$13:$B$22,2)*J67)</f>
        <v>5857.41808151399</v>
      </c>
      <c r="D67" s="9" t="n">
        <f aca="false">B67-C67</f>
        <v>23429.6723260559</v>
      </c>
      <c r="F67" s="22" t="n">
        <f aca="false">H66</f>
        <v>156164.287472614</v>
      </c>
      <c r="G67" s="9" t="n">
        <f aca="false">IF(VLOOKUP(A67,Parameters!$A$13:$B$22,2)-C67&gt;F67,F67,VLOOKUP(A67,Parameters!$A$13:$B$22,2)-C67)</f>
        <v>4330.2962042003</v>
      </c>
      <c r="H67" s="9" t="n">
        <f aca="false">F67-G67</f>
        <v>151833.991268414</v>
      </c>
      <c r="J67" s="26" t="n">
        <f aca="false">J66</f>
        <v>0.574949190489917</v>
      </c>
    </row>
    <row r="68" customFormat="false" ht="12.75" hidden="false" customHeight="false" outlineLevel="0" collapsed="false">
      <c r="A68" s="10" t="n">
        <v>37312</v>
      </c>
      <c r="B68" s="9" t="n">
        <f aca="false">D67</f>
        <v>23429.6723260559</v>
      </c>
      <c r="C68" s="25" t="n">
        <f aca="false">IF(VLOOKUP(A68,Parameters!$A$13:$B$22,2)*J68&gt;B68,B68,VLOOKUP(A68,Parameters!$A$13:$B$22,2)*J68)</f>
        <v>5857.41808151399</v>
      </c>
      <c r="D68" s="9" t="n">
        <f aca="false">B68-C68</f>
        <v>17572.2542445419</v>
      </c>
      <c r="F68" s="22" t="n">
        <f aca="false">H67</f>
        <v>151833.991268414</v>
      </c>
      <c r="G68" s="9" t="n">
        <f aca="false">IF(VLOOKUP(A68,Parameters!$A$13:$B$22,2)-C68&gt;F68,F68,VLOOKUP(A68,Parameters!$A$13:$B$22,2)-C68)</f>
        <v>4330.2962042003</v>
      </c>
      <c r="H68" s="9" t="n">
        <f aca="false">F68-G68</f>
        <v>147503.695064213</v>
      </c>
      <c r="J68" s="26" t="n">
        <f aca="false">J67</f>
        <v>0.574949190489917</v>
      </c>
    </row>
    <row r="69" customFormat="false" ht="12.75" hidden="false" customHeight="false" outlineLevel="0" collapsed="false">
      <c r="A69" s="10" t="n">
        <v>37313</v>
      </c>
      <c r="B69" s="9" t="n">
        <f aca="false">D68</f>
        <v>17572.2542445419</v>
      </c>
      <c r="C69" s="25" t="n">
        <f aca="false">IF(VLOOKUP(A69,Parameters!$A$13:$B$22,2)*J69&gt;B69,B69,VLOOKUP(A69,Parameters!$A$13:$B$22,2)*J69)</f>
        <v>5857.41808151399</v>
      </c>
      <c r="D69" s="9" t="n">
        <f aca="false">B69-C69</f>
        <v>11714.8361630279</v>
      </c>
      <c r="F69" s="22" t="n">
        <f aca="false">H68</f>
        <v>147503.695064213</v>
      </c>
      <c r="G69" s="9" t="n">
        <f aca="false">IF(VLOOKUP(A69,Parameters!$A$13:$B$22,2)-C69&gt;F69,F69,VLOOKUP(A69,Parameters!$A$13:$B$22,2)-C69)</f>
        <v>4330.2962042003</v>
      </c>
      <c r="H69" s="9" t="n">
        <f aca="false">F69-G69</f>
        <v>143173.398860013</v>
      </c>
      <c r="J69" s="26" t="n">
        <f aca="false">J68</f>
        <v>0.574949190489917</v>
      </c>
    </row>
    <row r="70" customFormat="false" ht="12.75" hidden="false" customHeight="false" outlineLevel="0" collapsed="false">
      <c r="A70" s="10" t="n">
        <v>37314</v>
      </c>
      <c r="B70" s="9" t="n">
        <f aca="false">D69</f>
        <v>11714.8361630279</v>
      </c>
      <c r="C70" s="25" t="n">
        <f aca="false">IF(VLOOKUP(A70,Parameters!$A$13:$B$22,2)*J70&gt;B70,B70,VLOOKUP(A70,Parameters!$A$13:$B$22,2)*J70)</f>
        <v>5857.41808151399</v>
      </c>
      <c r="D70" s="9" t="n">
        <f aca="false">B70-C70</f>
        <v>5857.41808151391</v>
      </c>
      <c r="F70" s="22" t="n">
        <f aca="false">H69</f>
        <v>143173.398860013</v>
      </c>
      <c r="G70" s="9" t="n">
        <f aca="false">IF(VLOOKUP(A70,Parameters!$A$13:$B$22,2)-C70&gt;F70,F70,VLOOKUP(A70,Parameters!$A$13:$B$22,2)-C70)</f>
        <v>4330.2962042003</v>
      </c>
      <c r="H70" s="9" t="n">
        <f aca="false">F70-G70</f>
        <v>138843.102655813</v>
      </c>
      <c r="J70" s="26" t="n">
        <f aca="false">J69</f>
        <v>0.574949190489917</v>
      </c>
    </row>
    <row r="71" customFormat="false" ht="12.75" hidden="false" customHeight="false" outlineLevel="0" collapsed="false">
      <c r="A71" s="27" t="n">
        <v>37315</v>
      </c>
      <c r="B71" s="28" t="n">
        <f aca="false">D70</f>
        <v>5857.41808151391</v>
      </c>
      <c r="C71" s="29" t="n">
        <f aca="false">IF(VLOOKUP(A71,Parameters!$A$13:$B$22,2)*J71&gt;B71,B71,VLOOKUP(A71,Parameters!$A$13:$B$22,2)*J71)</f>
        <v>5857.41808151391</v>
      </c>
      <c r="D71" s="28" t="n">
        <f aca="false">B71-C71</f>
        <v>0</v>
      </c>
      <c r="E71" s="30"/>
      <c r="F71" s="31" t="n">
        <f aca="false">H70</f>
        <v>138843.102655813</v>
      </c>
      <c r="G71" s="28" t="n">
        <f aca="false">IF(VLOOKUP(A71,Parameters!$A$13:$B$22,2)-C71&gt;F71,F71,VLOOKUP(A71,Parameters!$A$13:$B$22,2)-C71)</f>
        <v>4330.29620420038</v>
      </c>
      <c r="H71" s="28" t="n">
        <f aca="false">F71-G71</f>
        <v>134512.806451612</v>
      </c>
      <c r="I71" s="30"/>
      <c r="J71" s="32" t="n">
        <f aca="false">J70</f>
        <v>0.574949190489917</v>
      </c>
    </row>
    <row r="72" customFormat="false" ht="12.75" hidden="false" customHeight="false" outlineLevel="0" collapsed="false">
      <c r="A72" s="10" t="n">
        <v>37316</v>
      </c>
      <c r="B72" s="9" t="n">
        <f aca="false">D71</f>
        <v>0</v>
      </c>
      <c r="C72" s="25" t="n">
        <f aca="false">IF(VLOOKUP(A72,Parameters!$A$13:$B$22,2)*J72&gt;B72,B72,VLOOKUP(A72,Parameters!$A$13:$B$22,2)*J72)</f>
        <v>0</v>
      </c>
      <c r="D72" s="9" t="n">
        <f aca="false">B72-C72</f>
        <v>0</v>
      </c>
      <c r="F72" s="22" t="n">
        <f aca="false">H71</f>
        <v>134512.806451612</v>
      </c>
      <c r="G72" s="9" t="n">
        <f aca="false">IF(VLOOKUP(A72,Parameters!$A$13:$B$22,2)-C72&gt;F72,F72,VLOOKUP(A72,Parameters!$A$13:$B$22,2)-C72)</f>
        <v>9177.32258064516</v>
      </c>
      <c r="H72" s="9" t="n">
        <f aca="false">F72-G72</f>
        <v>125335.483870967</v>
      </c>
      <c r="J72" s="26" t="n">
        <f aca="false">J71</f>
        <v>0.574949190489917</v>
      </c>
    </row>
    <row r="73" customFormat="false" ht="12.75" hidden="false" customHeight="false" outlineLevel="0" collapsed="false">
      <c r="A73" s="10" t="n">
        <v>37317</v>
      </c>
      <c r="B73" s="9" t="n">
        <f aca="false">D72</f>
        <v>0</v>
      </c>
      <c r="C73" s="25" t="n">
        <f aca="false">IF(VLOOKUP(A73,Parameters!$A$13:$B$22,2)*J73&gt;B73,B73,VLOOKUP(A73,Parameters!$A$13:$B$22,2)*J73)</f>
        <v>0</v>
      </c>
      <c r="D73" s="9" t="n">
        <f aca="false">B73-C73</f>
        <v>0</v>
      </c>
      <c r="F73" s="22" t="n">
        <f aca="false">H72</f>
        <v>125335.483870967</v>
      </c>
      <c r="G73" s="9" t="n">
        <f aca="false">IF(VLOOKUP(A73,Parameters!$A$13:$B$22,2)-C73&gt;F73,F73,VLOOKUP(A73,Parameters!$A$13:$B$22,2)-C73)</f>
        <v>9177.32258064516</v>
      </c>
      <c r="H73" s="9" t="n">
        <f aca="false">F73-G73</f>
        <v>116158.161290322</v>
      </c>
      <c r="J73" s="26" t="n">
        <f aca="false">J72</f>
        <v>0.574949190489917</v>
      </c>
    </row>
    <row r="74" customFormat="false" ht="12.75" hidden="false" customHeight="false" outlineLevel="0" collapsed="false">
      <c r="A74" s="10" t="n">
        <v>37318</v>
      </c>
      <c r="B74" s="9" t="n">
        <f aca="false">D73</f>
        <v>0</v>
      </c>
      <c r="C74" s="25" t="n">
        <f aca="false">IF(VLOOKUP(A74,Parameters!$A$13:$B$22,2)*J74&gt;B74,B74,VLOOKUP(A74,Parameters!$A$13:$B$22,2)*J74)</f>
        <v>0</v>
      </c>
      <c r="D74" s="9" t="n">
        <f aca="false">B74-C74</f>
        <v>0</v>
      </c>
      <c r="F74" s="22" t="n">
        <f aca="false">H73</f>
        <v>116158.161290322</v>
      </c>
      <c r="G74" s="9" t="n">
        <f aca="false">IF(VLOOKUP(A74,Parameters!$A$13:$B$22,2)-C74&gt;F74,F74,VLOOKUP(A74,Parameters!$A$13:$B$22,2)-C74)</f>
        <v>9177.32258064516</v>
      </c>
      <c r="H74" s="9" t="n">
        <f aca="false">F74-G74</f>
        <v>106980.838709677</v>
      </c>
      <c r="J74" s="26" t="n">
        <f aca="false">J73</f>
        <v>0.574949190489917</v>
      </c>
    </row>
    <row r="75" customFormat="false" ht="12.75" hidden="false" customHeight="false" outlineLevel="0" collapsed="false">
      <c r="A75" s="10" t="n">
        <v>37319</v>
      </c>
      <c r="B75" s="9" t="n">
        <f aca="false">D74</f>
        <v>0</v>
      </c>
      <c r="C75" s="25" t="n">
        <f aca="false">IF(VLOOKUP(A75,Parameters!$A$13:$B$22,2)*J75&gt;B75,B75,VLOOKUP(A75,Parameters!$A$13:$B$22,2)*J75)</f>
        <v>0</v>
      </c>
      <c r="D75" s="9" t="n">
        <f aca="false">B75-C75</f>
        <v>0</v>
      </c>
      <c r="F75" s="22" t="n">
        <f aca="false">H74</f>
        <v>106980.838709677</v>
      </c>
      <c r="G75" s="9" t="n">
        <f aca="false">IF(VLOOKUP(A75,Parameters!$A$13:$B$22,2)-C75&gt;F75,F75,VLOOKUP(A75,Parameters!$A$13:$B$22,2)-C75)</f>
        <v>9177.32258064516</v>
      </c>
      <c r="H75" s="9" t="n">
        <f aca="false">F75-G75</f>
        <v>97803.5161290315</v>
      </c>
      <c r="J75" s="26" t="n">
        <f aca="false">J74</f>
        <v>0.574949190489917</v>
      </c>
    </row>
    <row r="76" customFormat="false" ht="12.75" hidden="false" customHeight="false" outlineLevel="0" collapsed="false">
      <c r="A76" s="10" t="n">
        <v>37320</v>
      </c>
      <c r="B76" s="9" t="n">
        <f aca="false">D75</f>
        <v>0</v>
      </c>
      <c r="C76" s="25" t="n">
        <f aca="false">IF(VLOOKUP(A76,Parameters!$A$13:$B$22,2)*J76&gt;B76,B76,VLOOKUP(A76,Parameters!$A$13:$B$22,2)*J76)</f>
        <v>0</v>
      </c>
      <c r="D76" s="9" t="n">
        <f aca="false">B76-C76</f>
        <v>0</v>
      </c>
      <c r="F76" s="22" t="n">
        <f aca="false">H75</f>
        <v>97803.5161290315</v>
      </c>
      <c r="G76" s="9" t="n">
        <f aca="false">IF(VLOOKUP(A76,Parameters!$A$13:$B$22,2)-C76&gt;F76,F76,VLOOKUP(A76,Parameters!$A$13:$B$22,2)-C76)</f>
        <v>9177.32258064516</v>
      </c>
      <c r="H76" s="9" t="n">
        <f aca="false">F76-G76</f>
        <v>88626.1935483864</v>
      </c>
      <c r="J76" s="26" t="n">
        <f aca="false">J75</f>
        <v>0.574949190489917</v>
      </c>
    </row>
    <row r="77" customFormat="false" ht="12.75" hidden="false" customHeight="false" outlineLevel="0" collapsed="false">
      <c r="A77" s="10" t="n">
        <v>37321</v>
      </c>
      <c r="B77" s="9" t="n">
        <f aca="false">D76</f>
        <v>0</v>
      </c>
      <c r="C77" s="25" t="n">
        <f aca="false">IF(VLOOKUP(A77,Parameters!$A$13:$B$22,2)*J77&gt;B77,B77,VLOOKUP(A77,Parameters!$A$13:$B$22,2)*J77)</f>
        <v>0</v>
      </c>
      <c r="D77" s="9" t="n">
        <f aca="false">B77-C77</f>
        <v>0</v>
      </c>
      <c r="F77" s="22" t="n">
        <f aca="false">H76</f>
        <v>88626.1935483864</v>
      </c>
      <c r="G77" s="9" t="n">
        <f aca="false">IF(VLOOKUP(A77,Parameters!$A$13:$B$22,2)-C77&gt;F77,F77,VLOOKUP(A77,Parameters!$A$13:$B$22,2)-C77)</f>
        <v>9177.32258064516</v>
      </c>
      <c r="H77" s="9" t="n">
        <f aca="false">F77-G77</f>
        <v>79448.8709677412</v>
      </c>
      <c r="J77" s="26" t="n">
        <f aca="false">J76</f>
        <v>0.574949190489917</v>
      </c>
    </row>
    <row r="78" customFormat="false" ht="12.75" hidden="false" customHeight="false" outlineLevel="0" collapsed="false">
      <c r="A78" s="10" t="n">
        <v>37322</v>
      </c>
      <c r="B78" s="9" t="n">
        <f aca="false">D77</f>
        <v>0</v>
      </c>
      <c r="C78" s="25" t="n">
        <f aca="false">IF(VLOOKUP(A78,Parameters!$A$13:$B$22,2)*J78&gt;B78,B78,VLOOKUP(A78,Parameters!$A$13:$B$22,2)*J78)</f>
        <v>0</v>
      </c>
      <c r="D78" s="9" t="n">
        <f aca="false">B78-C78</f>
        <v>0</v>
      </c>
      <c r="F78" s="22" t="n">
        <f aca="false">H77</f>
        <v>79448.8709677412</v>
      </c>
      <c r="G78" s="9" t="n">
        <f aca="false">IF(VLOOKUP(A78,Parameters!$A$13:$B$22,2)-C78&gt;F78,F78,VLOOKUP(A78,Parameters!$A$13:$B$22,2)-C78)</f>
        <v>9177.32258064516</v>
      </c>
      <c r="H78" s="9" t="n">
        <f aca="false">F78-G78</f>
        <v>70271.5483870961</v>
      </c>
      <c r="J78" s="26" t="n">
        <f aca="false">J77</f>
        <v>0.574949190489917</v>
      </c>
    </row>
    <row r="79" customFormat="false" ht="12.75" hidden="false" customHeight="false" outlineLevel="0" collapsed="false">
      <c r="A79" s="10" t="n">
        <v>37323</v>
      </c>
      <c r="B79" s="9" t="n">
        <f aca="false">D78</f>
        <v>0</v>
      </c>
      <c r="C79" s="25" t="n">
        <f aca="false">IF(VLOOKUP(A79,Parameters!$A$13:$B$22,2)*J79&gt;B79,B79,VLOOKUP(A79,Parameters!$A$13:$B$22,2)*J79)</f>
        <v>0</v>
      </c>
      <c r="D79" s="9" t="n">
        <f aca="false">B79-C79</f>
        <v>0</v>
      </c>
      <c r="F79" s="22" t="n">
        <f aca="false">H78</f>
        <v>70271.5483870961</v>
      </c>
      <c r="G79" s="9" t="n">
        <f aca="false">IF(VLOOKUP(A79,Parameters!$A$13:$B$22,2)-C79&gt;F79,F79,VLOOKUP(A79,Parameters!$A$13:$B$22,2)-C79)</f>
        <v>9177.32258064516</v>
      </c>
      <c r="H79" s="9" t="n">
        <f aca="false">F79-G79</f>
        <v>61094.2258064509</v>
      </c>
      <c r="J79" s="26" t="n">
        <f aca="false">J78</f>
        <v>0.574949190489917</v>
      </c>
    </row>
    <row r="80" customFormat="false" ht="12.75" hidden="false" customHeight="false" outlineLevel="0" collapsed="false">
      <c r="A80" s="10" t="n">
        <v>37324</v>
      </c>
      <c r="B80" s="9" t="n">
        <f aca="false">D79</f>
        <v>0</v>
      </c>
      <c r="C80" s="25" t="n">
        <f aca="false">IF(VLOOKUP(A80,Parameters!$A$13:$B$22,2)*J80&gt;B80,B80,VLOOKUP(A80,Parameters!$A$13:$B$22,2)*J80)</f>
        <v>0</v>
      </c>
      <c r="D80" s="9" t="n">
        <f aca="false">B80-C80</f>
        <v>0</v>
      </c>
      <c r="F80" s="22" t="n">
        <f aca="false">H79</f>
        <v>61094.2258064509</v>
      </c>
      <c r="G80" s="9" t="n">
        <f aca="false">IF(VLOOKUP(A80,Parameters!$A$13:$B$22,2)-C80&gt;F80,F80,VLOOKUP(A80,Parameters!$A$13:$B$22,2)-C80)</f>
        <v>9177.32258064516</v>
      </c>
      <c r="H80" s="9" t="n">
        <f aca="false">F80-G80</f>
        <v>51916.9032258057</v>
      </c>
      <c r="J80" s="26" t="n">
        <f aca="false">J79</f>
        <v>0.574949190489917</v>
      </c>
    </row>
    <row r="81" customFormat="false" ht="12.75" hidden="false" customHeight="false" outlineLevel="0" collapsed="false">
      <c r="A81" s="10" t="n">
        <v>37325</v>
      </c>
      <c r="B81" s="9" t="n">
        <f aca="false">D80</f>
        <v>0</v>
      </c>
      <c r="C81" s="25" t="n">
        <f aca="false">IF(VLOOKUP(A81,Parameters!$A$13:$B$22,2)*J81&gt;B81,B81,VLOOKUP(A81,Parameters!$A$13:$B$22,2)*J81)</f>
        <v>0</v>
      </c>
      <c r="D81" s="9" t="n">
        <f aca="false">B81-C81</f>
        <v>0</v>
      </c>
      <c r="F81" s="22" t="n">
        <f aca="false">H80</f>
        <v>51916.9032258057</v>
      </c>
      <c r="G81" s="9" t="n">
        <f aca="false">IF(VLOOKUP(A81,Parameters!$A$13:$B$22,2)-C81&gt;F81,F81,VLOOKUP(A81,Parameters!$A$13:$B$22,2)-C81)</f>
        <v>9177.32258064516</v>
      </c>
      <c r="H81" s="9" t="n">
        <f aca="false">F81-G81</f>
        <v>42739.5806451606</v>
      </c>
      <c r="J81" s="26" t="n">
        <f aca="false">J80</f>
        <v>0.574949190489917</v>
      </c>
    </row>
    <row r="82" customFormat="false" ht="12.75" hidden="false" customHeight="false" outlineLevel="0" collapsed="false">
      <c r="A82" s="10" t="n">
        <v>37326</v>
      </c>
      <c r="B82" s="9" t="n">
        <f aca="false">D81</f>
        <v>0</v>
      </c>
      <c r="C82" s="25" t="n">
        <f aca="false">IF(VLOOKUP(A82,Parameters!$A$13:$B$22,2)*J82&gt;B82,B82,VLOOKUP(A82,Parameters!$A$13:$B$22,2)*J82)</f>
        <v>0</v>
      </c>
      <c r="D82" s="9" t="n">
        <f aca="false">B82-C82</f>
        <v>0</v>
      </c>
      <c r="F82" s="22" t="n">
        <f aca="false">H81</f>
        <v>42739.5806451606</v>
      </c>
      <c r="G82" s="9" t="n">
        <f aca="false">IF(VLOOKUP(A82,Parameters!$A$13:$B$22,2)-C82&gt;F82,F82,VLOOKUP(A82,Parameters!$A$13:$B$22,2)-C82)</f>
        <v>9177.32258064516</v>
      </c>
      <c r="H82" s="9" t="n">
        <f aca="false">F82-G82</f>
        <v>33562.2580645154</v>
      </c>
      <c r="J82" s="26" t="n">
        <f aca="false">J81</f>
        <v>0.574949190489917</v>
      </c>
    </row>
    <row r="83" customFormat="false" ht="12.75" hidden="false" customHeight="false" outlineLevel="0" collapsed="false">
      <c r="A83" s="10" t="n">
        <v>37327</v>
      </c>
      <c r="B83" s="9" t="n">
        <f aca="false">D82</f>
        <v>0</v>
      </c>
      <c r="C83" s="25" t="n">
        <f aca="false">IF(VLOOKUP(A83,Parameters!$A$13:$B$22,2)*J83&gt;B83,B83,VLOOKUP(A83,Parameters!$A$13:$B$22,2)*J83)</f>
        <v>0</v>
      </c>
      <c r="D83" s="9" t="n">
        <f aca="false">B83-C83</f>
        <v>0</v>
      </c>
      <c r="F83" s="22" t="n">
        <f aca="false">H82</f>
        <v>33562.2580645154</v>
      </c>
      <c r="G83" s="9" t="n">
        <f aca="false">IF(VLOOKUP(A83,Parameters!$A$13:$B$22,2)-C83&gt;F83,F83,VLOOKUP(A83,Parameters!$A$13:$B$22,2)-C83)</f>
        <v>9177.32258064516</v>
      </c>
      <c r="H83" s="9" t="n">
        <f aca="false">F83-G83</f>
        <v>24384.9354838703</v>
      </c>
      <c r="J83" s="26" t="n">
        <f aca="false">J82</f>
        <v>0.574949190489917</v>
      </c>
    </row>
    <row r="84" customFormat="false" ht="12.75" hidden="false" customHeight="false" outlineLevel="0" collapsed="false">
      <c r="A84" s="10" t="n">
        <v>37328</v>
      </c>
      <c r="B84" s="9" t="n">
        <f aca="false">D83</f>
        <v>0</v>
      </c>
      <c r="C84" s="25" t="n">
        <f aca="false">IF(VLOOKUP(A84,Parameters!$A$13:$B$22,2)*J84&gt;B84,B84,VLOOKUP(A84,Parameters!$A$13:$B$22,2)*J84)</f>
        <v>0</v>
      </c>
      <c r="D84" s="9" t="n">
        <f aca="false">B84-C84</f>
        <v>0</v>
      </c>
      <c r="F84" s="22" t="n">
        <f aca="false">H83</f>
        <v>24384.9354838703</v>
      </c>
      <c r="G84" s="9" t="n">
        <f aca="false">IF(VLOOKUP(A84,Parameters!$A$13:$B$22,2)-C84&gt;F84,F84,VLOOKUP(A84,Parameters!$A$13:$B$22,2)-C84)</f>
        <v>9177.32258064516</v>
      </c>
      <c r="H84" s="9" t="n">
        <f aca="false">F84-G84</f>
        <v>15207.6129032251</v>
      </c>
      <c r="J84" s="26" t="n">
        <f aca="false">J83</f>
        <v>0.574949190489917</v>
      </c>
    </row>
    <row r="85" customFormat="false" ht="12.75" hidden="false" customHeight="false" outlineLevel="0" collapsed="false">
      <c r="A85" s="10" t="n">
        <v>37329</v>
      </c>
      <c r="B85" s="9" t="n">
        <f aca="false">D84</f>
        <v>0</v>
      </c>
      <c r="C85" s="25" t="n">
        <f aca="false">IF(VLOOKUP(A85,Parameters!$A$13:$B$22,2)*J85&gt;B85,B85,VLOOKUP(A85,Parameters!$A$13:$B$22,2)*J85)</f>
        <v>0</v>
      </c>
      <c r="D85" s="9" t="n">
        <f aca="false">B85-C85</f>
        <v>0</v>
      </c>
      <c r="F85" s="22" t="n">
        <f aca="false">H84</f>
        <v>15207.6129032251</v>
      </c>
      <c r="G85" s="9" t="n">
        <f aca="false">IF(VLOOKUP(A85,Parameters!$A$13:$B$22,2)-C85&gt;F85,F85,VLOOKUP(A85,Parameters!$A$13:$B$22,2)-C85)</f>
        <v>9177.32258064516</v>
      </c>
      <c r="H85" s="9" t="n">
        <f aca="false">F85-G85</f>
        <v>6030.29032257993</v>
      </c>
      <c r="J85" s="26" t="n">
        <f aca="false">J84</f>
        <v>0.574949190489917</v>
      </c>
    </row>
    <row r="86" customFormat="false" ht="12.75" hidden="false" customHeight="false" outlineLevel="0" collapsed="false">
      <c r="A86" s="10" t="n">
        <v>37330</v>
      </c>
      <c r="B86" s="9" t="n">
        <f aca="false">D85</f>
        <v>0</v>
      </c>
      <c r="C86" s="25" t="n">
        <f aca="false">IF(VLOOKUP(A86,Parameters!$A$13:$B$22,2)*J86&gt;B86,B86,VLOOKUP(A86,Parameters!$A$13:$B$22,2)*J86)</f>
        <v>0</v>
      </c>
      <c r="D86" s="9" t="n">
        <f aca="false">B86-C86</f>
        <v>0</v>
      </c>
      <c r="F86" s="22" t="n">
        <f aca="false">H85</f>
        <v>6030.29032257993</v>
      </c>
      <c r="G86" s="9" t="n">
        <f aca="false">IF(VLOOKUP(A86,Parameters!$A$13:$B$22,2)-C86&gt;F86,F86,VLOOKUP(A86,Parameters!$A$13:$B$22,2)-C86)</f>
        <v>6030.29032257993</v>
      </c>
      <c r="H86" s="9" t="n">
        <f aca="false">F86-G86</f>
        <v>0</v>
      </c>
      <c r="J86" s="26" t="n">
        <f aca="false">J85</f>
        <v>0.574949190489917</v>
      </c>
    </row>
    <row r="87" customFormat="false" ht="12.75" hidden="false" customHeight="false" outlineLevel="0" collapsed="false">
      <c r="A87" s="10" t="n">
        <v>37331</v>
      </c>
      <c r="B87" s="9" t="n">
        <f aca="false">D86</f>
        <v>0</v>
      </c>
      <c r="C87" s="25" t="n">
        <f aca="false">IF(VLOOKUP(A87,Parameters!$A$13:$B$22,2)*J87&gt;B87,B87,VLOOKUP(A87,Parameters!$A$13:$B$22,2)*J87)</f>
        <v>0</v>
      </c>
      <c r="D87" s="9" t="n">
        <f aca="false">B87-C87</f>
        <v>0</v>
      </c>
      <c r="F87" s="22" t="n">
        <f aca="false">H86</f>
        <v>0</v>
      </c>
      <c r="G87" s="9" t="n">
        <f aca="false">IF(VLOOKUP(A87,Parameters!$A$13:$B$22,2)-C87&gt;F87,F87,VLOOKUP(A87,Parameters!$A$13:$B$22,2)-C87)</f>
        <v>0</v>
      </c>
      <c r="H87" s="9" t="n">
        <f aca="false">F87-G87</f>
        <v>0</v>
      </c>
      <c r="J87" s="26" t="n">
        <f aca="false">J86</f>
        <v>0.574949190489917</v>
      </c>
    </row>
    <row r="88" customFormat="false" ht="12.75" hidden="false" customHeight="false" outlineLevel="0" collapsed="false">
      <c r="A88" s="10" t="n">
        <v>37332</v>
      </c>
      <c r="B88" s="9" t="n">
        <f aca="false">D87</f>
        <v>0</v>
      </c>
      <c r="C88" s="25" t="n">
        <f aca="false">IF(VLOOKUP(A88,Parameters!$A$13:$B$22,2)*J88&gt;B88,B88,VLOOKUP(A88,Parameters!$A$13:$B$22,2)*J88)</f>
        <v>0</v>
      </c>
      <c r="D88" s="9" t="n">
        <f aca="false">B88-C88</f>
        <v>0</v>
      </c>
      <c r="F88" s="22" t="n">
        <f aca="false">H87</f>
        <v>0</v>
      </c>
      <c r="G88" s="9" t="n">
        <f aca="false">IF(VLOOKUP(A88,Parameters!$A$13:$B$22,2)-C88&gt;F88,F88,VLOOKUP(A88,Parameters!$A$13:$B$22,2)-C88)</f>
        <v>0</v>
      </c>
      <c r="H88" s="9" t="n">
        <f aca="false">F88-G88</f>
        <v>0</v>
      </c>
      <c r="J88" s="26" t="n">
        <f aca="false">J87</f>
        <v>0.574949190489917</v>
      </c>
    </row>
    <row r="89" customFormat="false" ht="12.75" hidden="false" customHeight="false" outlineLevel="0" collapsed="false">
      <c r="A89" s="10" t="n">
        <v>37333</v>
      </c>
      <c r="B89" s="9" t="n">
        <f aca="false">D88</f>
        <v>0</v>
      </c>
      <c r="C89" s="25" t="n">
        <f aca="false">IF(VLOOKUP(A89,Parameters!$A$13:$B$22,2)*J89&gt;B89,B89,VLOOKUP(A89,Parameters!$A$13:$B$22,2)*J89)</f>
        <v>0</v>
      </c>
      <c r="D89" s="9" t="n">
        <f aca="false">B89-C89</f>
        <v>0</v>
      </c>
      <c r="F89" s="22" t="n">
        <f aca="false">H88</f>
        <v>0</v>
      </c>
      <c r="G89" s="9" t="n">
        <f aca="false">IF(VLOOKUP(A89,Parameters!$A$13:$B$22,2)-C89&gt;F89,F89,VLOOKUP(A89,Parameters!$A$13:$B$22,2)-C89)</f>
        <v>0</v>
      </c>
      <c r="H89" s="9" t="n">
        <f aca="false">F89-G89</f>
        <v>0</v>
      </c>
      <c r="J89" s="26" t="n">
        <f aca="false">J88</f>
        <v>0.574949190489917</v>
      </c>
    </row>
    <row r="90" customFormat="false" ht="12.75" hidden="false" customHeight="false" outlineLevel="0" collapsed="false">
      <c r="A90" s="10" t="n">
        <v>37334</v>
      </c>
      <c r="B90" s="9" t="n">
        <f aca="false">D89</f>
        <v>0</v>
      </c>
      <c r="C90" s="25" t="n">
        <f aca="false">IF(VLOOKUP(A90,Parameters!$A$13:$B$22,2)*J90&gt;B90,B90,VLOOKUP(A90,Parameters!$A$13:$B$22,2)*J90)</f>
        <v>0</v>
      </c>
      <c r="D90" s="9" t="n">
        <f aca="false">B90-C90</f>
        <v>0</v>
      </c>
      <c r="F90" s="22" t="n">
        <f aca="false">H89</f>
        <v>0</v>
      </c>
      <c r="G90" s="9" t="n">
        <f aca="false">IF(VLOOKUP(A90,Parameters!$A$13:$B$22,2)-C90&gt;F90,F90,VLOOKUP(A90,Parameters!$A$13:$B$22,2)-C90)</f>
        <v>0</v>
      </c>
      <c r="H90" s="9" t="n">
        <f aca="false">F90-G90</f>
        <v>0</v>
      </c>
      <c r="J90" s="26" t="n">
        <f aca="false">J89</f>
        <v>0.574949190489917</v>
      </c>
    </row>
    <row r="91" customFormat="false" ht="12.75" hidden="false" customHeight="false" outlineLevel="0" collapsed="false">
      <c r="A91" s="10" t="n">
        <v>37335</v>
      </c>
      <c r="B91" s="9" t="n">
        <f aca="false">D90</f>
        <v>0</v>
      </c>
      <c r="C91" s="25" t="n">
        <f aca="false">IF(VLOOKUP(A91,Parameters!$A$13:$B$22,2)*J91&gt;B91,B91,VLOOKUP(A91,Parameters!$A$13:$B$22,2)*J91)</f>
        <v>0</v>
      </c>
      <c r="D91" s="9" t="n">
        <f aca="false">B91-C91</f>
        <v>0</v>
      </c>
      <c r="F91" s="22" t="n">
        <f aca="false">H90</f>
        <v>0</v>
      </c>
      <c r="G91" s="9" t="n">
        <f aca="false">IF(VLOOKUP(A91,Parameters!$A$13:$B$22,2)-C91&gt;F91,F91,VLOOKUP(A91,Parameters!$A$13:$B$22,2)-C91)</f>
        <v>0</v>
      </c>
      <c r="H91" s="9" t="n">
        <f aca="false">F91-G91</f>
        <v>0</v>
      </c>
      <c r="J91" s="26" t="n">
        <f aca="false">J90</f>
        <v>0.574949190489917</v>
      </c>
    </row>
    <row r="92" customFormat="false" ht="12.75" hidden="false" customHeight="false" outlineLevel="0" collapsed="false">
      <c r="A92" s="10" t="n">
        <v>37336</v>
      </c>
      <c r="B92" s="9" t="n">
        <f aca="false">D91</f>
        <v>0</v>
      </c>
      <c r="C92" s="25" t="n">
        <f aca="false">IF(VLOOKUP(A92,Parameters!$A$13:$B$22,2)*J92&gt;B92,B92,VLOOKUP(A92,Parameters!$A$13:$B$22,2)*J92)</f>
        <v>0</v>
      </c>
      <c r="D92" s="9" t="n">
        <f aca="false">B92-C92</f>
        <v>0</v>
      </c>
      <c r="F92" s="22" t="n">
        <f aca="false">H91</f>
        <v>0</v>
      </c>
      <c r="G92" s="9" t="n">
        <f aca="false">IF(VLOOKUP(A92,Parameters!$A$13:$B$22,2)-C92&gt;F92,F92,VLOOKUP(A92,Parameters!$A$13:$B$22,2)-C92)</f>
        <v>0</v>
      </c>
      <c r="H92" s="9" t="n">
        <f aca="false">F92-G92</f>
        <v>0</v>
      </c>
      <c r="J92" s="26" t="n">
        <f aca="false">J91</f>
        <v>0.574949190489917</v>
      </c>
    </row>
    <row r="93" customFormat="false" ht="12.75" hidden="false" customHeight="false" outlineLevel="0" collapsed="false">
      <c r="A93" s="10" t="n">
        <v>37337</v>
      </c>
      <c r="B93" s="9" t="n">
        <f aca="false">D92</f>
        <v>0</v>
      </c>
      <c r="C93" s="25" t="n">
        <f aca="false">IF(VLOOKUP(A93,Parameters!$A$13:$B$22,2)*J93&gt;B93,B93,VLOOKUP(A93,Parameters!$A$13:$B$22,2)*J93)</f>
        <v>0</v>
      </c>
      <c r="D93" s="9" t="n">
        <f aca="false">B93-C93</f>
        <v>0</v>
      </c>
      <c r="F93" s="22" t="n">
        <f aca="false">H92</f>
        <v>0</v>
      </c>
      <c r="G93" s="9" t="n">
        <f aca="false">IF(VLOOKUP(A93,Parameters!$A$13:$B$22,2)-C93&gt;F93,F93,VLOOKUP(A93,Parameters!$A$13:$B$22,2)-C93)</f>
        <v>0</v>
      </c>
      <c r="H93" s="9" t="n">
        <f aca="false">F93-G93</f>
        <v>0</v>
      </c>
      <c r="J93" s="26" t="n">
        <f aca="false">J92</f>
        <v>0.574949190489917</v>
      </c>
    </row>
    <row r="94" customFormat="false" ht="12.75" hidden="false" customHeight="false" outlineLevel="0" collapsed="false">
      <c r="A94" s="10" t="n">
        <v>37338</v>
      </c>
      <c r="B94" s="9" t="n">
        <f aca="false">D93</f>
        <v>0</v>
      </c>
      <c r="C94" s="25" t="n">
        <f aca="false">IF(VLOOKUP(A94,Parameters!$A$13:$B$22,2)*J94&gt;B94,B94,VLOOKUP(A94,Parameters!$A$13:$B$22,2)*J94)</f>
        <v>0</v>
      </c>
      <c r="D94" s="9" t="n">
        <f aca="false">B94-C94</f>
        <v>0</v>
      </c>
      <c r="F94" s="22" t="n">
        <f aca="false">H93</f>
        <v>0</v>
      </c>
      <c r="G94" s="9" t="n">
        <f aca="false">IF(VLOOKUP(A94,Parameters!$A$13:$B$22,2)-C94&gt;F94,F94,VLOOKUP(A94,Parameters!$A$13:$B$22,2)-C94)</f>
        <v>0</v>
      </c>
      <c r="H94" s="9" t="n">
        <f aca="false">F94-G94</f>
        <v>0</v>
      </c>
      <c r="J94" s="26" t="n">
        <f aca="false">J93</f>
        <v>0.574949190489917</v>
      </c>
    </row>
    <row r="95" customFormat="false" ht="12.75" hidden="false" customHeight="false" outlineLevel="0" collapsed="false">
      <c r="A95" s="10" t="n">
        <v>37339</v>
      </c>
      <c r="B95" s="9" t="n">
        <f aca="false">D94</f>
        <v>0</v>
      </c>
      <c r="C95" s="25" t="n">
        <f aca="false">IF(VLOOKUP(A95,Parameters!$A$13:$B$22,2)*J95&gt;B95,B95,VLOOKUP(A95,Parameters!$A$13:$B$22,2)*J95)</f>
        <v>0</v>
      </c>
      <c r="D95" s="9" t="n">
        <f aca="false">B95-C95</f>
        <v>0</v>
      </c>
      <c r="F95" s="22" t="n">
        <f aca="false">H94</f>
        <v>0</v>
      </c>
      <c r="G95" s="9" t="n">
        <f aca="false">IF(VLOOKUP(A95,Parameters!$A$13:$B$22,2)-C95&gt;F95,F95,VLOOKUP(A95,Parameters!$A$13:$B$22,2)-C95)</f>
        <v>0</v>
      </c>
      <c r="H95" s="9" t="n">
        <f aca="false">F95-G95</f>
        <v>0</v>
      </c>
      <c r="J95" s="26" t="n">
        <f aca="false">J94</f>
        <v>0.574949190489917</v>
      </c>
    </row>
    <row r="96" customFormat="false" ht="12.75" hidden="false" customHeight="false" outlineLevel="0" collapsed="false">
      <c r="A96" s="10" t="n">
        <v>37340</v>
      </c>
      <c r="B96" s="9" t="n">
        <f aca="false">D95</f>
        <v>0</v>
      </c>
      <c r="C96" s="25" t="n">
        <f aca="false">IF(VLOOKUP(A96,Parameters!$A$13:$B$22,2)*J96&gt;B96,B96,VLOOKUP(A96,Parameters!$A$13:$B$22,2)*J96)</f>
        <v>0</v>
      </c>
      <c r="D96" s="9" t="n">
        <f aca="false">B96-C96</f>
        <v>0</v>
      </c>
      <c r="F96" s="22" t="n">
        <f aca="false">H95</f>
        <v>0</v>
      </c>
      <c r="G96" s="9" t="n">
        <f aca="false">IF(VLOOKUP(A96,Parameters!$A$13:$B$22,2)-C96&gt;F96,F96,VLOOKUP(A96,Parameters!$A$13:$B$22,2)-C96)</f>
        <v>0</v>
      </c>
      <c r="H96" s="9" t="n">
        <f aca="false">F96-G96</f>
        <v>0</v>
      </c>
      <c r="J96" s="26" t="n">
        <f aca="false">J95</f>
        <v>0.574949190489917</v>
      </c>
    </row>
    <row r="97" customFormat="false" ht="12.75" hidden="false" customHeight="false" outlineLevel="0" collapsed="false">
      <c r="A97" s="10" t="n">
        <v>37341</v>
      </c>
      <c r="B97" s="9" t="n">
        <f aca="false">D96</f>
        <v>0</v>
      </c>
      <c r="C97" s="25" t="n">
        <f aca="false">IF(VLOOKUP(A97,Parameters!$A$13:$B$22,2)*J97&gt;B97,B97,VLOOKUP(A97,Parameters!$A$13:$B$22,2)*J97)</f>
        <v>0</v>
      </c>
      <c r="D97" s="9" t="n">
        <f aca="false">B97-C97</f>
        <v>0</v>
      </c>
      <c r="F97" s="22" t="n">
        <f aca="false">H96</f>
        <v>0</v>
      </c>
      <c r="G97" s="9" t="n">
        <f aca="false">IF(VLOOKUP(A97,Parameters!$A$13:$B$22,2)-C97&gt;F97,F97,VLOOKUP(A97,Parameters!$A$13:$B$22,2)-C97)</f>
        <v>0</v>
      </c>
      <c r="H97" s="9" t="n">
        <f aca="false">F97-G97</f>
        <v>0</v>
      </c>
      <c r="J97" s="26" t="n">
        <f aca="false">J96</f>
        <v>0.574949190489917</v>
      </c>
    </row>
    <row r="98" customFormat="false" ht="12.75" hidden="false" customHeight="false" outlineLevel="0" collapsed="false">
      <c r="A98" s="10" t="n">
        <v>37342</v>
      </c>
      <c r="B98" s="9" t="n">
        <f aca="false">D97</f>
        <v>0</v>
      </c>
      <c r="C98" s="25" t="n">
        <f aca="false">IF(VLOOKUP(A98,Parameters!$A$13:$B$22,2)*J98&gt;B98,B98,VLOOKUP(A98,Parameters!$A$13:$B$22,2)*J98)</f>
        <v>0</v>
      </c>
      <c r="D98" s="9" t="n">
        <f aca="false">B98-C98</f>
        <v>0</v>
      </c>
      <c r="F98" s="22" t="n">
        <f aca="false">H97</f>
        <v>0</v>
      </c>
      <c r="G98" s="9" t="n">
        <f aca="false">IF(VLOOKUP(A98,Parameters!$A$13:$B$22,2)-C98&gt;F98,F98,VLOOKUP(A98,Parameters!$A$13:$B$22,2)-C98)</f>
        <v>0</v>
      </c>
      <c r="H98" s="9" t="n">
        <f aca="false">F98-G98</f>
        <v>0</v>
      </c>
      <c r="J98" s="26" t="n">
        <f aca="false">J97</f>
        <v>0.574949190489917</v>
      </c>
    </row>
    <row r="99" customFormat="false" ht="12.75" hidden="false" customHeight="false" outlineLevel="0" collapsed="false">
      <c r="A99" s="10" t="n">
        <v>37343</v>
      </c>
      <c r="B99" s="9" t="n">
        <f aca="false">D98</f>
        <v>0</v>
      </c>
      <c r="C99" s="25" t="n">
        <f aca="false">IF(VLOOKUP(A99,Parameters!$A$13:$B$22,2)*J99&gt;B99,B99,VLOOKUP(A99,Parameters!$A$13:$B$22,2)*J99)</f>
        <v>0</v>
      </c>
      <c r="D99" s="9" t="n">
        <f aca="false">B99-C99</f>
        <v>0</v>
      </c>
      <c r="F99" s="22" t="n">
        <f aca="false">H98</f>
        <v>0</v>
      </c>
      <c r="G99" s="9" t="n">
        <f aca="false">IF(VLOOKUP(A99,Parameters!$A$13:$B$22,2)-C99&gt;F99,F99,VLOOKUP(A99,Parameters!$A$13:$B$22,2)-C99)</f>
        <v>0</v>
      </c>
      <c r="H99" s="9" t="n">
        <f aca="false">F99-G99</f>
        <v>0</v>
      </c>
      <c r="J99" s="26" t="n">
        <f aca="false">J98</f>
        <v>0.574949190489917</v>
      </c>
    </row>
    <row r="100" customFormat="false" ht="12.75" hidden="false" customHeight="false" outlineLevel="0" collapsed="false">
      <c r="A100" s="10" t="n">
        <v>37344</v>
      </c>
      <c r="B100" s="9" t="n">
        <f aca="false">D99</f>
        <v>0</v>
      </c>
      <c r="C100" s="25" t="n">
        <f aca="false">IF(VLOOKUP(A100,Parameters!$A$13:$B$22,2)*J100&gt;B100,B100,VLOOKUP(A100,Parameters!$A$13:$B$22,2)*J100)</f>
        <v>0</v>
      </c>
      <c r="D100" s="9" t="n">
        <f aca="false">B100-C100</f>
        <v>0</v>
      </c>
      <c r="F100" s="22" t="n">
        <f aca="false">H99</f>
        <v>0</v>
      </c>
      <c r="G100" s="9" t="n">
        <f aca="false">IF(VLOOKUP(A100,Parameters!$A$13:$B$22,2)-C100&gt;F100,F100,VLOOKUP(A100,Parameters!$A$13:$B$22,2)-C100)</f>
        <v>0</v>
      </c>
      <c r="H100" s="9" t="n">
        <f aca="false">F100-G100</f>
        <v>0</v>
      </c>
      <c r="J100" s="26" t="n">
        <f aca="false">J99</f>
        <v>0.574949190489917</v>
      </c>
    </row>
    <row r="101" customFormat="false" ht="12.75" hidden="false" customHeight="false" outlineLevel="0" collapsed="false">
      <c r="A101" s="10" t="n">
        <v>37345</v>
      </c>
      <c r="B101" s="9" t="n">
        <f aca="false">D100</f>
        <v>0</v>
      </c>
      <c r="C101" s="25" t="n">
        <f aca="false">IF(VLOOKUP(A101,Parameters!$A$13:$B$22,2)*J101&gt;B101,B101,VLOOKUP(A101,Parameters!$A$13:$B$22,2)*J101)</f>
        <v>0</v>
      </c>
      <c r="D101" s="9" t="n">
        <f aca="false">B101-C101</f>
        <v>0</v>
      </c>
      <c r="F101" s="22" t="n">
        <f aca="false">H100</f>
        <v>0</v>
      </c>
      <c r="G101" s="9" t="n">
        <f aca="false">IF(VLOOKUP(A101,Parameters!$A$13:$B$22,2)-C101&gt;F101,F101,VLOOKUP(A101,Parameters!$A$13:$B$22,2)-C101)</f>
        <v>0</v>
      </c>
      <c r="H101" s="9" t="n">
        <f aca="false">F101-G101</f>
        <v>0</v>
      </c>
      <c r="J101" s="26" t="n">
        <f aca="false">J100</f>
        <v>0.574949190489917</v>
      </c>
    </row>
    <row r="102" customFormat="false" ht="12.75" hidden="false" customHeight="false" outlineLevel="0" collapsed="false">
      <c r="A102" s="10" t="n">
        <v>37346</v>
      </c>
      <c r="B102" s="9" t="n">
        <f aca="false">D101</f>
        <v>0</v>
      </c>
      <c r="C102" s="25" t="n">
        <f aca="false">IF(VLOOKUP(A102,Parameters!$A$13:$B$22,2)*J102&gt;B102,B102,VLOOKUP(A102,Parameters!$A$13:$B$22,2)*J102)</f>
        <v>0</v>
      </c>
      <c r="D102" s="9" t="n">
        <f aca="false">B102-C102</f>
        <v>0</v>
      </c>
      <c r="F102" s="22" t="n">
        <f aca="false">H101</f>
        <v>0</v>
      </c>
      <c r="G102" s="9" t="n">
        <f aca="false">IF(VLOOKUP(A102,Parameters!$A$13:$B$22,2)-C102&gt;F102,F102,VLOOKUP(A102,Parameters!$A$13:$B$22,2)-C102)</f>
        <v>0</v>
      </c>
      <c r="H102" s="9" t="n">
        <f aca="false">F102-G102</f>
        <v>0</v>
      </c>
      <c r="J102" s="26" t="n">
        <f aca="false">J101</f>
        <v>0.574949190489917</v>
      </c>
    </row>
    <row r="103" customFormat="false" ht="12.75" hidden="false" customHeight="false" outlineLevel="0" collapsed="false">
      <c r="A103" s="10" t="n">
        <v>37347</v>
      </c>
      <c r="B103" s="9" t="n">
        <f aca="false">D102</f>
        <v>0</v>
      </c>
      <c r="C103" s="25" t="n">
        <f aca="false">IF(VLOOKUP(A103,Parameters!$A$13:$B$22,2)*J103&gt;B103,B103,VLOOKUP(A103,Parameters!$A$13:$B$22,2)*J103)</f>
        <v>0</v>
      </c>
      <c r="D103" s="9" t="n">
        <f aca="false">B103-C103</f>
        <v>0</v>
      </c>
      <c r="F103" s="22" t="n">
        <f aca="false">H102</f>
        <v>0</v>
      </c>
      <c r="G103" s="9" t="n">
        <f aca="false">IF(VLOOKUP(A103,Parameters!$A$13:$B$22,2)-C103&gt;F103,F103,VLOOKUP(A103,Parameters!$A$13:$B$22,2)-C103)</f>
        <v>0</v>
      </c>
      <c r="H103" s="9" t="n">
        <f aca="false">F103-G103</f>
        <v>0</v>
      </c>
      <c r="J103" s="26" t="n">
        <f aca="false">J102</f>
        <v>0.574949190489917</v>
      </c>
    </row>
    <row r="104" customFormat="false" ht="12.75" hidden="false" customHeight="false" outlineLevel="0" collapsed="false">
      <c r="A104" s="10" t="n">
        <v>37348</v>
      </c>
      <c r="B104" s="9" t="n">
        <f aca="false">D103</f>
        <v>0</v>
      </c>
      <c r="C104" s="25" t="n">
        <f aca="false">IF(VLOOKUP(A104,Parameters!$A$13:$B$22,2)*J104&gt;B104,B104,VLOOKUP(A104,Parameters!$A$13:$B$22,2)*J104)</f>
        <v>0</v>
      </c>
      <c r="D104" s="9" t="n">
        <f aca="false">B104-C104</f>
        <v>0</v>
      </c>
      <c r="F104" s="22" t="n">
        <f aca="false">H103</f>
        <v>0</v>
      </c>
      <c r="G104" s="9" t="n">
        <f aca="false">IF(VLOOKUP(A104,Parameters!$A$13:$B$22,2)-C104&gt;F104,F104,VLOOKUP(A104,Parameters!$A$13:$B$22,2)-C104)</f>
        <v>0</v>
      </c>
      <c r="H104" s="9" t="n">
        <f aca="false">F104-G104</f>
        <v>0</v>
      </c>
      <c r="J104" s="26" t="n">
        <f aca="false">J103</f>
        <v>0.574949190489917</v>
      </c>
    </row>
    <row r="105" customFormat="false" ht="12.75" hidden="false" customHeight="false" outlineLevel="0" collapsed="false">
      <c r="A105" s="10" t="n">
        <v>37349</v>
      </c>
      <c r="B105" s="9" t="n">
        <f aca="false">D104</f>
        <v>0</v>
      </c>
      <c r="C105" s="25" t="n">
        <f aca="false">IF(VLOOKUP(A105,Parameters!$A$13:$B$22,2)*J105&gt;B105,B105,VLOOKUP(A105,Parameters!$A$13:$B$22,2)*J105)</f>
        <v>0</v>
      </c>
      <c r="D105" s="9" t="n">
        <f aca="false">B105-C105</f>
        <v>0</v>
      </c>
      <c r="F105" s="22" t="n">
        <f aca="false">H104</f>
        <v>0</v>
      </c>
      <c r="G105" s="9" t="n">
        <f aca="false">IF(VLOOKUP(A105,Parameters!$A$13:$B$22,2)-C105&gt;F105,F105,VLOOKUP(A105,Parameters!$A$13:$B$22,2)-C105)</f>
        <v>0</v>
      </c>
      <c r="H105" s="9" t="n">
        <f aca="false">F105-G105</f>
        <v>0</v>
      </c>
      <c r="J105" s="26" t="n">
        <f aca="false">J104</f>
        <v>0.574949190489917</v>
      </c>
    </row>
    <row r="106" customFormat="false" ht="12.75" hidden="false" customHeight="false" outlineLevel="0" collapsed="false">
      <c r="A106" s="10" t="n">
        <v>37350</v>
      </c>
      <c r="B106" s="9" t="n">
        <f aca="false">D105</f>
        <v>0</v>
      </c>
      <c r="C106" s="25" t="n">
        <f aca="false">IF(VLOOKUP(A106,Parameters!$A$13:$B$22,2)*J106&gt;B106,B106,VLOOKUP(A106,Parameters!$A$13:$B$22,2)*J106)</f>
        <v>0</v>
      </c>
      <c r="D106" s="9" t="n">
        <f aca="false">B106-C106</f>
        <v>0</v>
      </c>
      <c r="F106" s="22" t="n">
        <f aca="false">H105</f>
        <v>0</v>
      </c>
      <c r="G106" s="9" t="n">
        <f aca="false">IF(VLOOKUP(A106,Parameters!$A$13:$B$22,2)-C106&gt;F106,F106,VLOOKUP(A106,Parameters!$A$13:$B$22,2)-C106)</f>
        <v>0</v>
      </c>
      <c r="H106" s="9" t="n">
        <f aca="false">F106-G106</f>
        <v>0</v>
      </c>
      <c r="J106" s="26" t="n">
        <f aca="false">J105</f>
        <v>0.574949190489917</v>
      </c>
    </row>
    <row r="107" customFormat="false" ht="12.75" hidden="false" customHeight="false" outlineLevel="0" collapsed="false">
      <c r="A107" s="10" t="n">
        <v>37351</v>
      </c>
      <c r="B107" s="9" t="n">
        <f aca="false">D106</f>
        <v>0</v>
      </c>
      <c r="C107" s="25" t="n">
        <f aca="false">IF(VLOOKUP(A107,Parameters!$A$13:$B$22,2)*J107&gt;B107,B107,VLOOKUP(A107,Parameters!$A$13:$B$22,2)*J107)</f>
        <v>0</v>
      </c>
      <c r="D107" s="9" t="n">
        <f aca="false">B107-C107</f>
        <v>0</v>
      </c>
      <c r="F107" s="22" t="n">
        <f aca="false">H106</f>
        <v>0</v>
      </c>
      <c r="G107" s="9" t="n">
        <f aca="false">IF(VLOOKUP(A107,Parameters!$A$13:$B$22,2)-C107&gt;F107,F107,VLOOKUP(A107,Parameters!$A$13:$B$22,2)-C107)</f>
        <v>0</v>
      </c>
      <c r="H107" s="9" t="n">
        <f aca="false">F107-G107</f>
        <v>0</v>
      </c>
      <c r="J107" s="26" t="n">
        <f aca="false">J106</f>
        <v>0.574949190489917</v>
      </c>
    </row>
    <row r="108" customFormat="false" ht="12.75" hidden="false" customHeight="false" outlineLevel="0" collapsed="false">
      <c r="A108" s="10" t="n">
        <v>37352</v>
      </c>
      <c r="B108" s="9" t="n">
        <f aca="false">D107</f>
        <v>0</v>
      </c>
      <c r="C108" s="25" t="n">
        <f aca="false">IF(VLOOKUP(A108,Parameters!$A$13:$B$22,2)*J108&gt;B108,B108,VLOOKUP(A108,Parameters!$A$13:$B$22,2)*J108)</f>
        <v>0</v>
      </c>
      <c r="D108" s="9" t="n">
        <f aca="false">B108-C108</f>
        <v>0</v>
      </c>
      <c r="F108" s="22" t="n">
        <f aca="false">H107</f>
        <v>0</v>
      </c>
      <c r="G108" s="9" t="n">
        <f aca="false">IF(VLOOKUP(A108,Parameters!$A$13:$B$22,2)-C108&gt;F108,F108,VLOOKUP(A108,Parameters!$A$13:$B$22,2)-C108)</f>
        <v>0</v>
      </c>
      <c r="H108" s="9" t="n">
        <f aca="false">F108-G108</f>
        <v>0</v>
      </c>
      <c r="J108" s="26" t="n">
        <f aca="false">J107</f>
        <v>0.574949190489917</v>
      </c>
    </row>
    <row r="109" customFormat="false" ht="12.75" hidden="false" customHeight="false" outlineLevel="0" collapsed="false">
      <c r="A109" s="10" t="n">
        <v>37353</v>
      </c>
      <c r="B109" s="9" t="n">
        <f aca="false">D108</f>
        <v>0</v>
      </c>
      <c r="C109" s="25" t="n">
        <f aca="false">IF(VLOOKUP(A109,Parameters!$A$13:$B$22,2)*J109&gt;B109,B109,VLOOKUP(A109,Parameters!$A$13:$B$22,2)*J109)</f>
        <v>0</v>
      </c>
      <c r="D109" s="9" t="n">
        <f aca="false">B109-C109</f>
        <v>0</v>
      </c>
      <c r="F109" s="22" t="n">
        <f aca="false">H108</f>
        <v>0</v>
      </c>
      <c r="G109" s="9" t="n">
        <f aca="false">IF(VLOOKUP(A109,Parameters!$A$13:$B$22,2)-C109&gt;F109,F109,VLOOKUP(A109,Parameters!$A$13:$B$22,2)-C109)</f>
        <v>0</v>
      </c>
      <c r="H109" s="9" t="n">
        <f aca="false">F109-G109</f>
        <v>0</v>
      </c>
      <c r="J109" s="26" t="n">
        <f aca="false">J108</f>
        <v>0.574949190489917</v>
      </c>
    </row>
    <row r="110" customFormat="false" ht="12.75" hidden="false" customHeight="false" outlineLevel="0" collapsed="false">
      <c r="A110" s="10" t="n">
        <v>37354</v>
      </c>
      <c r="B110" s="9" t="n">
        <f aca="false">D109</f>
        <v>0</v>
      </c>
      <c r="C110" s="25" t="n">
        <f aca="false">IF(VLOOKUP(A110,Parameters!$A$13:$B$22,2)*J110&gt;B110,B110,VLOOKUP(A110,Parameters!$A$13:$B$22,2)*J110)</f>
        <v>0</v>
      </c>
      <c r="D110" s="9" t="n">
        <f aca="false">B110-C110</f>
        <v>0</v>
      </c>
      <c r="F110" s="22" t="n">
        <f aca="false">H109</f>
        <v>0</v>
      </c>
      <c r="G110" s="9" t="n">
        <f aca="false">IF(VLOOKUP(A110,Parameters!$A$13:$B$22,2)-C110&gt;F110,F110,VLOOKUP(A110,Parameters!$A$13:$B$22,2)-C110)</f>
        <v>0</v>
      </c>
      <c r="H110" s="9" t="n">
        <f aca="false">F110-G110</f>
        <v>0</v>
      </c>
      <c r="J110" s="26" t="n">
        <f aca="false">J109</f>
        <v>0.574949190489917</v>
      </c>
    </row>
    <row r="111" customFormat="false" ht="12.75" hidden="false" customHeight="false" outlineLevel="0" collapsed="false">
      <c r="A111" s="10" t="n">
        <v>37355</v>
      </c>
      <c r="B111" s="9" t="n">
        <f aca="false">D110</f>
        <v>0</v>
      </c>
      <c r="C111" s="25" t="n">
        <f aca="false">IF(VLOOKUP(A111,Parameters!$A$13:$B$22,2)*J111&gt;B111,B111,VLOOKUP(A111,Parameters!$A$13:$B$22,2)*J111)</f>
        <v>0</v>
      </c>
      <c r="D111" s="9" t="n">
        <f aca="false">B111-C111</f>
        <v>0</v>
      </c>
      <c r="F111" s="22" t="n">
        <f aca="false">H110</f>
        <v>0</v>
      </c>
      <c r="G111" s="9" t="n">
        <f aca="false">IF(VLOOKUP(A111,Parameters!$A$13:$B$22,2)-C111&gt;F111,F111,VLOOKUP(A111,Parameters!$A$13:$B$22,2)-C111)</f>
        <v>0</v>
      </c>
      <c r="H111" s="9" t="n">
        <f aca="false">F111-G111</f>
        <v>0</v>
      </c>
      <c r="J111" s="26" t="n">
        <f aca="false">J110</f>
        <v>0.574949190489917</v>
      </c>
    </row>
    <row r="112" customFormat="false" ht="12.75" hidden="false" customHeight="false" outlineLevel="0" collapsed="false">
      <c r="A112" s="10" t="n">
        <v>37356</v>
      </c>
      <c r="B112" s="9" t="n">
        <f aca="false">D111</f>
        <v>0</v>
      </c>
      <c r="C112" s="25" t="n">
        <f aca="false">IF(VLOOKUP(A112,Parameters!$A$13:$B$22,2)*J112&gt;B112,B112,VLOOKUP(A112,Parameters!$A$13:$B$22,2)*J112)</f>
        <v>0</v>
      </c>
      <c r="D112" s="9" t="n">
        <f aca="false">B112-C112</f>
        <v>0</v>
      </c>
      <c r="F112" s="22" t="n">
        <f aca="false">H111</f>
        <v>0</v>
      </c>
      <c r="G112" s="9" t="n">
        <f aca="false">IF(VLOOKUP(A112,Parameters!$A$13:$B$22,2)-C112&gt;F112,F112,VLOOKUP(A112,Parameters!$A$13:$B$22,2)-C112)</f>
        <v>0</v>
      </c>
      <c r="H112" s="9" t="n">
        <f aca="false">F112-G112</f>
        <v>0</v>
      </c>
      <c r="J112" s="26" t="n">
        <f aca="false">J111</f>
        <v>0.574949190489917</v>
      </c>
    </row>
    <row r="113" customFormat="false" ht="12.75" hidden="false" customHeight="false" outlineLevel="0" collapsed="false">
      <c r="A113" s="10" t="n">
        <v>37357</v>
      </c>
      <c r="B113" s="9" t="n">
        <f aca="false">D112</f>
        <v>0</v>
      </c>
      <c r="C113" s="25" t="n">
        <f aca="false">IF(VLOOKUP(A113,Parameters!$A$13:$B$22,2)*J113&gt;B113,B113,VLOOKUP(A113,Parameters!$A$13:$B$22,2)*J113)</f>
        <v>0</v>
      </c>
      <c r="D113" s="9" t="n">
        <f aca="false">B113-C113</f>
        <v>0</v>
      </c>
      <c r="F113" s="22" t="n">
        <f aca="false">H112</f>
        <v>0</v>
      </c>
      <c r="G113" s="9" t="n">
        <f aca="false">IF(VLOOKUP(A113,Parameters!$A$13:$B$22,2)-C113&gt;F113,F113,VLOOKUP(A113,Parameters!$A$13:$B$22,2)-C113)</f>
        <v>0</v>
      </c>
      <c r="H113" s="9" t="n">
        <f aca="false">F113-G113</f>
        <v>0</v>
      </c>
      <c r="J113" s="26" t="n">
        <f aca="false">J112</f>
        <v>0.574949190489917</v>
      </c>
    </row>
    <row r="114" customFormat="false" ht="12.75" hidden="false" customHeight="false" outlineLevel="0" collapsed="false">
      <c r="A114" s="10" t="n">
        <v>37358</v>
      </c>
      <c r="B114" s="9" t="n">
        <f aca="false">D113</f>
        <v>0</v>
      </c>
      <c r="C114" s="25" t="n">
        <f aca="false">IF(VLOOKUP(A114,Parameters!$A$13:$B$22,2)*J114&gt;B114,B114,VLOOKUP(A114,Parameters!$A$13:$B$22,2)*J114)</f>
        <v>0</v>
      </c>
      <c r="D114" s="9" t="n">
        <f aca="false">B114-C114</f>
        <v>0</v>
      </c>
      <c r="F114" s="22" t="n">
        <f aca="false">H113</f>
        <v>0</v>
      </c>
      <c r="G114" s="9" t="n">
        <f aca="false">IF(VLOOKUP(A114,Parameters!$A$13:$B$22,2)-C114&gt;F114,F114,VLOOKUP(A114,Parameters!$A$13:$B$22,2)-C114)</f>
        <v>0</v>
      </c>
      <c r="H114" s="9" t="n">
        <f aca="false">F114-G114</f>
        <v>0</v>
      </c>
      <c r="J114" s="26" t="n">
        <f aca="false">J113</f>
        <v>0.574949190489917</v>
      </c>
    </row>
    <row r="115" customFormat="false" ht="12.75" hidden="false" customHeight="false" outlineLevel="0" collapsed="false">
      <c r="A115" s="10" t="n">
        <v>37359</v>
      </c>
      <c r="B115" s="9" t="n">
        <f aca="false">D114</f>
        <v>0</v>
      </c>
      <c r="C115" s="25" t="n">
        <f aca="false">IF(VLOOKUP(A115,Parameters!$A$13:$B$22,2)*J115&gt;B115,B115,VLOOKUP(A115,Parameters!$A$13:$B$22,2)*J115)</f>
        <v>0</v>
      </c>
      <c r="D115" s="9" t="n">
        <f aca="false">B115-C115</f>
        <v>0</v>
      </c>
      <c r="F115" s="22" t="n">
        <f aca="false">H114</f>
        <v>0</v>
      </c>
      <c r="G115" s="9" t="n">
        <f aca="false">IF(VLOOKUP(A115,Parameters!$A$13:$B$22,2)-C115&gt;F115,F115,VLOOKUP(A115,Parameters!$A$13:$B$22,2)-C115)</f>
        <v>0</v>
      </c>
      <c r="H115" s="9" t="n">
        <f aca="false">F115-G115</f>
        <v>0</v>
      </c>
      <c r="J115" s="26" t="n">
        <f aca="false">J114</f>
        <v>0.574949190489917</v>
      </c>
    </row>
    <row r="116" customFormat="false" ht="12.75" hidden="false" customHeight="false" outlineLevel="0" collapsed="false">
      <c r="A116" s="10" t="n">
        <v>37360</v>
      </c>
      <c r="B116" s="9" t="n">
        <f aca="false">D115</f>
        <v>0</v>
      </c>
      <c r="C116" s="25" t="n">
        <f aca="false">IF(VLOOKUP(A116,Parameters!$A$13:$B$22,2)*J116&gt;B116,B116,VLOOKUP(A116,Parameters!$A$13:$B$22,2)*J116)</f>
        <v>0</v>
      </c>
      <c r="D116" s="9" t="n">
        <f aca="false">B116-C116</f>
        <v>0</v>
      </c>
      <c r="F116" s="22" t="n">
        <f aca="false">H115</f>
        <v>0</v>
      </c>
      <c r="G116" s="9" t="n">
        <f aca="false">IF(VLOOKUP(A116,Parameters!$A$13:$B$22,2)-C116&gt;F116,F116,VLOOKUP(A116,Parameters!$A$13:$B$22,2)-C116)</f>
        <v>0</v>
      </c>
      <c r="H116" s="9" t="n">
        <f aca="false">F116-G116</f>
        <v>0</v>
      </c>
      <c r="J116" s="26" t="n">
        <f aca="false">J115</f>
        <v>0.574949190489917</v>
      </c>
    </row>
    <row r="117" customFormat="false" ht="12.75" hidden="false" customHeight="false" outlineLevel="0" collapsed="false">
      <c r="A117" s="10" t="n">
        <v>37361</v>
      </c>
      <c r="B117" s="9" t="n">
        <f aca="false">D116</f>
        <v>0</v>
      </c>
      <c r="C117" s="25" t="n">
        <f aca="false">IF(VLOOKUP(A117,Parameters!$A$13:$B$22,2)*J117&gt;B117,B117,VLOOKUP(A117,Parameters!$A$13:$B$22,2)*J117)</f>
        <v>0</v>
      </c>
      <c r="D117" s="9" t="n">
        <f aca="false">B117-C117</f>
        <v>0</v>
      </c>
      <c r="F117" s="22" t="n">
        <f aca="false">H116</f>
        <v>0</v>
      </c>
      <c r="G117" s="9" t="n">
        <f aca="false">IF(VLOOKUP(A117,Parameters!$A$13:$B$22,2)-C117&gt;F117,F117,VLOOKUP(A117,Parameters!$A$13:$B$22,2)-C117)</f>
        <v>0</v>
      </c>
      <c r="H117" s="9" t="n">
        <f aca="false">F117-G117</f>
        <v>0</v>
      </c>
      <c r="J117" s="26" t="n">
        <f aca="false">J116</f>
        <v>0.574949190489917</v>
      </c>
    </row>
    <row r="118" customFormat="false" ht="12.75" hidden="false" customHeight="false" outlineLevel="0" collapsed="false">
      <c r="A118" s="10" t="n">
        <v>37362</v>
      </c>
      <c r="B118" s="9" t="n">
        <f aca="false">D117</f>
        <v>0</v>
      </c>
      <c r="C118" s="25" t="n">
        <f aca="false">IF(VLOOKUP(A118,Parameters!$A$13:$B$22,2)*J118&gt;B118,B118,VLOOKUP(A118,Parameters!$A$13:$B$22,2)*J118)</f>
        <v>0</v>
      </c>
      <c r="D118" s="9" t="n">
        <f aca="false">B118-C118</f>
        <v>0</v>
      </c>
      <c r="F118" s="22" t="n">
        <f aca="false">H117</f>
        <v>0</v>
      </c>
      <c r="G118" s="9" t="n">
        <f aca="false">IF(VLOOKUP(A118,Parameters!$A$13:$B$22,2)-C118&gt;F118,F118,VLOOKUP(A118,Parameters!$A$13:$B$22,2)-C118)</f>
        <v>0</v>
      </c>
      <c r="H118" s="9" t="n">
        <f aca="false">F118-G118</f>
        <v>0</v>
      </c>
      <c r="J118" s="26" t="n">
        <f aca="false">J117</f>
        <v>0.574949190489917</v>
      </c>
    </row>
    <row r="119" customFormat="false" ht="12.75" hidden="false" customHeight="false" outlineLevel="0" collapsed="false">
      <c r="A119" s="10" t="n">
        <v>37363</v>
      </c>
      <c r="B119" s="9" t="n">
        <f aca="false">D118</f>
        <v>0</v>
      </c>
      <c r="C119" s="25" t="n">
        <f aca="false">IF(VLOOKUP(A119,Parameters!$A$13:$B$22,2)*J119&gt;B119,B119,VLOOKUP(A119,Parameters!$A$13:$B$22,2)*J119)</f>
        <v>0</v>
      </c>
      <c r="D119" s="9" t="n">
        <f aca="false">B119-C119</f>
        <v>0</v>
      </c>
      <c r="F119" s="22" t="n">
        <f aca="false">H118</f>
        <v>0</v>
      </c>
      <c r="G119" s="9" t="n">
        <f aca="false">IF(VLOOKUP(A119,Parameters!$A$13:$B$22,2)-C119&gt;F119,F119,VLOOKUP(A119,Parameters!$A$13:$B$22,2)-C119)</f>
        <v>0</v>
      </c>
      <c r="H119" s="9" t="n">
        <f aca="false">F119-G119</f>
        <v>0</v>
      </c>
      <c r="J119" s="26" t="n">
        <f aca="false">J118</f>
        <v>0.574949190489917</v>
      </c>
    </row>
    <row r="120" customFormat="false" ht="12.75" hidden="false" customHeight="false" outlineLevel="0" collapsed="false">
      <c r="A120" s="10" t="n">
        <v>37364</v>
      </c>
      <c r="B120" s="9" t="n">
        <f aca="false">D119</f>
        <v>0</v>
      </c>
      <c r="C120" s="25" t="n">
        <f aca="false">IF(VLOOKUP(A120,Parameters!$A$13:$B$22,2)*J120&gt;B120,B120,VLOOKUP(A120,Parameters!$A$13:$B$22,2)*J120)</f>
        <v>0</v>
      </c>
      <c r="D120" s="9" t="n">
        <f aca="false">B120-C120</f>
        <v>0</v>
      </c>
      <c r="F120" s="22" t="n">
        <f aca="false">H119</f>
        <v>0</v>
      </c>
      <c r="G120" s="9" t="n">
        <f aca="false">IF(VLOOKUP(A120,Parameters!$A$13:$B$22,2)-C120&gt;F120,F120,VLOOKUP(A120,Parameters!$A$13:$B$22,2)-C120)</f>
        <v>0</v>
      </c>
      <c r="H120" s="9" t="n">
        <f aca="false">F120-G120</f>
        <v>0</v>
      </c>
      <c r="J120" s="26" t="n">
        <f aca="false">J119</f>
        <v>0.574949190489917</v>
      </c>
    </row>
    <row r="121" customFormat="false" ht="12.75" hidden="false" customHeight="false" outlineLevel="0" collapsed="false">
      <c r="A121" s="10" t="n">
        <v>37365</v>
      </c>
      <c r="B121" s="9" t="n">
        <f aca="false">D120</f>
        <v>0</v>
      </c>
      <c r="C121" s="25" t="n">
        <f aca="false">IF(VLOOKUP(A121,Parameters!$A$13:$B$22,2)*J121&gt;B121,B121,VLOOKUP(A121,Parameters!$A$13:$B$22,2)*J121)</f>
        <v>0</v>
      </c>
      <c r="D121" s="9" t="n">
        <f aca="false">B121-C121</f>
        <v>0</v>
      </c>
      <c r="F121" s="22" t="n">
        <f aca="false">H120</f>
        <v>0</v>
      </c>
      <c r="G121" s="9" t="n">
        <f aca="false">IF(VLOOKUP(A121,Parameters!$A$13:$B$22,2)-C121&gt;F121,F121,VLOOKUP(A121,Parameters!$A$13:$B$22,2)-C121)</f>
        <v>0</v>
      </c>
      <c r="H121" s="9" t="n">
        <f aca="false">F121-G121</f>
        <v>0</v>
      </c>
      <c r="J121" s="26" t="n">
        <f aca="false">J120</f>
        <v>0.574949190489917</v>
      </c>
    </row>
    <row r="122" customFormat="false" ht="12.75" hidden="false" customHeight="false" outlineLevel="0" collapsed="false">
      <c r="A122" s="10" t="n">
        <v>37366</v>
      </c>
      <c r="B122" s="9" t="n">
        <f aca="false">D121</f>
        <v>0</v>
      </c>
      <c r="C122" s="25" t="n">
        <f aca="false">IF(VLOOKUP(A122,Parameters!$A$13:$B$22,2)*J122&gt;B122,B122,VLOOKUP(A122,Parameters!$A$13:$B$22,2)*J122)</f>
        <v>0</v>
      </c>
      <c r="D122" s="9" t="n">
        <f aca="false">B122-C122</f>
        <v>0</v>
      </c>
      <c r="F122" s="22" t="n">
        <f aca="false">H121</f>
        <v>0</v>
      </c>
      <c r="G122" s="9" t="n">
        <f aca="false">IF(VLOOKUP(A122,Parameters!$A$13:$B$22,2)-C122&gt;F122,F122,VLOOKUP(A122,Parameters!$A$13:$B$22,2)-C122)</f>
        <v>0</v>
      </c>
      <c r="H122" s="9" t="n">
        <f aca="false">F122-G122</f>
        <v>0</v>
      </c>
      <c r="J122" s="26" t="n">
        <f aca="false">J121</f>
        <v>0.574949190489917</v>
      </c>
    </row>
    <row r="123" customFormat="false" ht="12.75" hidden="false" customHeight="false" outlineLevel="0" collapsed="false">
      <c r="A123" s="10" t="n">
        <v>37367</v>
      </c>
      <c r="B123" s="9" t="n">
        <f aca="false">D122</f>
        <v>0</v>
      </c>
      <c r="C123" s="25" t="n">
        <f aca="false">IF(VLOOKUP(A123,Parameters!$A$13:$B$22,2)*J123&gt;B123,B123,VLOOKUP(A123,Parameters!$A$13:$B$22,2)*J123)</f>
        <v>0</v>
      </c>
      <c r="D123" s="9" t="n">
        <f aca="false">B123-C123</f>
        <v>0</v>
      </c>
      <c r="F123" s="22" t="n">
        <f aca="false">H122</f>
        <v>0</v>
      </c>
      <c r="G123" s="9" t="n">
        <f aca="false">IF(VLOOKUP(A123,Parameters!$A$13:$B$22,2)-C123&gt;F123,F123,VLOOKUP(A123,Parameters!$A$13:$B$22,2)-C123)</f>
        <v>0</v>
      </c>
      <c r="H123" s="9" t="n">
        <f aca="false">F123-G123</f>
        <v>0</v>
      </c>
      <c r="J123" s="26" t="n">
        <f aca="false">J122</f>
        <v>0.574949190489917</v>
      </c>
    </row>
    <row r="124" customFormat="false" ht="12.75" hidden="false" customHeight="false" outlineLevel="0" collapsed="false">
      <c r="A124" s="10" t="n">
        <v>37368</v>
      </c>
      <c r="B124" s="9" t="n">
        <f aca="false">D123</f>
        <v>0</v>
      </c>
      <c r="C124" s="25" t="n">
        <f aca="false">IF(VLOOKUP(A124,Parameters!$A$13:$B$22,2)*J124&gt;B124,B124,VLOOKUP(A124,Parameters!$A$13:$B$22,2)*J124)</f>
        <v>0</v>
      </c>
      <c r="D124" s="9" t="n">
        <f aca="false">B124-C124</f>
        <v>0</v>
      </c>
      <c r="F124" s="22" t="n">
        <f aca="false">H123</f>
        <v>0</v>
      </c>
      <c r="G124" s="9" t="n">
        <f aca="false">IF(VLOOKUP(A124,Parameters!$A$13:$B$22,2)-C124&gt;F124,F124,VLOOKUP(A124,Parameters!$A$13:$B$22,2)-C124)</f>
        <v>0</v>
      </c>
      <c r="H124" s="9" t="n">
        <f aca="false">F124-G124</f>
        <v>0</v>
      </c>
      <c r="J124" s="26" t="n">
        <f aca="false">J123</f>
        <v>0.574949190489917</v>
      </c>
    </row>
    <row r="125" customFormat="false" ht="12.75" hidden="false" customHeight="false" outlineLevel="0" collapsed="false">
      <c r="A125" s="10" t="n">
        <v>37369</v>
      </c>
      <c r="B125" s="9" t="n">
        <f aca="false">D124</f>
        <v>0</v>
      </c>
      <c r="C125" s="25" t="n">
        <f aca="false">IF(VLOOKUP(A125,Parameters!$A$13:$B$22,2)*J125&gt;B125,B125,VLOOKUP(A125,Parameters!$A$13:$B$22,2)*J125)</f>
        <v>0</v>
      </c>
      <c r="D125" s="9" t="n">
        <f aca="false">B125-C125</f>
        <v>0</v>
      </c>
      <c r="F125" s="22" t="n">
        <f aca="false">H124</f>
        <v>0</v>
      </c>
      <c r="G125" s="9" t="n">
        <f aca="false">IF(VLOOKUP(A125,Parameters!$A$13:$B$22,2)-C125&gt;F125,F125,VLOOKUP(A125,Parameters!$A$13:$B$22,2)-C125)</f>
        <v>0</v>
      </c>
      <c r="H125" s="9" t="n">
        <f aca="false">F125-G125</f>
        <v>0</v>
      </c>
      <c r="J125" s="26" t="n">
        <f aca="false">J124</f>
        <v>0.574949190489917</v>
      </c>
    </row>
    <row r="126" customFormat="false" ht="12.75" hidden="false" customHeight="false" outlineLevel="0" collapsed="false">
      <c r="A126" s="10" t="n">
        <v>37370</v>
      </c>
      <c r="B126" s="9" t="n">
        <f aca="false">D125</f>
        <v>0</v>
      </c>
      <c r="C126" s="25" t="n">
        <f aca="false">IF(VLOOKUP(A126,Parameters!$A$13:$B$22,2)*J126&gt;B126,B126,VLOOKUP(A126,Parameters!$A$13:$B$22,2)*J126)</f>
        <v>0</v>
      </c>
      <c r="D126" s="9" t="n">
        <f aca="false">B126-C126</f>
        <v>0</v>
      </c>
      <c r="F126" s="22" t="n">
        <f aca="false">H125</f>
        <v>0</v>
      </c>
      <c r="G126" s="9" t="n">
        <f aca="false">IF(VLOOKUP(A126,Parameters!$A$13:$B$22,2)-C126&gt;F126,F126,VLOOKUP(A126,Parameters!$A$13:$B$22,2)-C126)</f>
        <v>0</v>
      </c>
      <c r="H126" s="9" t="n">
        <f aca="false">F126-G126</f>
        <v>0</v>
      </c>
      <c r="J126" s="26" t="n">
        <f aca="false">J125</f>
        <v>0.574949190489917</v>
      </c>
    </row>
    <row r="127" customFormat="false" ht="12.75" hidden="false" customHeight="false" outlineLevel="0" collapsed="false">
      <c r="A127" s="10" t="n">
        <v>37371</v>
      </c>
      <c r="B127" s="9" t="n">
        <f aca="false">D126</f>
        <v>0</v>
      </c>
      <c r="C127" s="25" t="n">
        <f aca="false">IF(VLOOKUP(A127,Parameters!$A$13:$B$22,2)*J127&gt;B127,B127,VLOOKUP(A127,Parameters!$A$13:$B$22,2)*J127)</f>
        <v>0</v>
      </c>
      <c r="D127" s="9" t="n">
        <f aca="false">B127-C127</f>
        <v>0</v>
      </c>
      <c r="F127" s="22" t="n">
        <f aca="false">H126</f>
        <v>0</v>
      </c>
      <c r="G127" s="9" t="n">
        <f aca="false">IF(VLOOKUP(A127,Parameters!$A$13:$B$22,2)-C127&gt;F127,F127,VLOOKUP(A127,Parameters!$A$13:$B$22,2)-C127)</f>
        <v>0</v>
      </c>
      <c r="H127" s="9" t="n">
        <f aca="false">F127-G127</f>
        <v>0</v>
      </c>
      <c r="J127" s="26" t="n">
        <f aca="false">J126</f>
        <v>0.574949190489917</v>
      </c>
    </row>
    <row r="128" customFormat="false" ht="12.75" hidden="false" customHeight="false" outlineLevel="0" collapsed="false">
      <c r="A128" s="10" t="n">
        <v>37372</v>
      </c>
      <c r="B128" s="9" t="n">
        <f aca="false">D127</f>
        <v>0</v>
      </c>
      <c r="C128" s="25" t="n">
        <f aca="false">IF(VLOOKUP(A128,Parameters!$A$13:$B$22,2)*J128&gt;B128,B128,VLOOKUP(A128,Parameters!$A$13:$B$22,2)*J128)</f>
        <v>0</v>
      </c>
      <c r="D128" s="9" t="n">
        <f aca="false">B128-C128</f>
        <v>0</v>
      </c>
      <c r="F128" s="22" t="n">
        <f aca="false">H127</f>
        <v>0</v>
      </c>
      <c r="G128" s="9" t="n">
        <f aca="false">IF(VLOOKUP(A128,Parameters!$A$13:$B$22,2)-C128&gt;F128,F128,VLOOKUP(A128,Parameters!$A$13:$B$22,2)-C128)</f>
        <v>0</v>
      </c>
      <c r="H128" s="9" t="n">
        <f aca="false">F128-G128</f>
        <v>0</v>
      </c>
      <c r="J128" s="26" t="n">
        <f aca="false">J127</f>
        <v>0.574949190489917</v>
      </c>
    </row>
    <row r="129" customFormat="false" ht="12.75" hidden="false" customHeight="false" outlineLevel="0" collapsed="false">
      <c r="A129" s="10" t="n">
        <v>37373</v>
      </c>
      <c r="B129" s="9" t="n">
        <f aca="false">D128</f>
        <v>0</v>
      </c>
      <c r="C129" s="25" t="n">
        <f aca="false">IF(VLOOKUP(A129,Parameters!$A$13:$B$22,2)*J129&gt;B129,B129,VLOOKUP(A129,Parameters!$A$13:$B$22,2)*J129)</f>
        <v>0</v>
      </c>
      <c r="D129" s="9" t="n">
        <f aca="false">B129-C129</f>
        <v>0</v>
      </c>
      <c r="F129" s="22" t="n">
        <f aca="false">H128</f>
        <v>0</v>
      </c>
      <c r="G129" s="9" t="n">
        <f aca="false">IF(VLOOKUP(A129,Parameters!$A$13:$B$22,2)-C129&gt;F129,F129,VLOOKUP(A129,Parameters!$A$13:$B$22,2)-C129)</f>
        <v>0</v>
      </c>
      <c r="H129" s="9" t="n">
        <f aca="false">F129-G129</f>
        <v>0</v>
      </c>
      <c r="J129" s="26" t="n">
        <f aca="false">J128</f>
        <v>0.574949190489917</v>
      </c>
    </row>
    <row r="130" customFormat="false" ht="12.75" hidden="false" customHeight="false" outlineLevel="0" collapsed="false">
      <c r="A130" s="10" t="n">
        <v>37374</v>
      </c>
      <c r="B130" s="9" t="n">
        <f aca="false">D129</f>
        <v>0</v>
      </c>
      <c r="C130" s="25" t="n">
        <f aca="false">IF(VLOOKUP(A130,Parameters!$A$13:$B$22,2)*J130&gt;B130,B130,VLOOKUP(A130,Parameters!$A$13:$B$22,2)*J130)</f>
        <v>0</v>
      </c>
      <c r="D130" s="9" t="n">
        <f aca="false">B130-C130</f>
        <v>0</v>
      </c>
      <c r="F130" s="22" t="n">
        <f aca="false">H129</f>
        <v>0</v>
      </c>
      <c r="G130" s="9" t="n">
        <f aca="false">IF(VLOOKUP(A130,Parameters!$A$13:$B$22,2)-C130&gt;F130,F130,VLOOKUP(A130,Parameters!$A$13:$B$22,2)-C130)</f>
        <v>0</v>
      </c>
      <c r="H130" s="9" t="n">
        <f aca="false">F130-G130</f>
        <v>0</v>
      </c>
      <c r="J130" s="26" t="n">
        <f aca="false">J129</f>
        <v>0.574949190489917</v>
      </c>
    </row>
    <row r="131" customFormat="false" ht="12.75" hidden="false" customHeight="false" outlineLevel="0" collapsed="false">
      <c r="A131" s="10" t="n">
        <v>37375</v>
      </c>
      <c r="B131" s="9" t="n">
        <f aca="false">D130</f>
        <v>0</v>
      </c>
      <c r="C131" s="25" t="n">
        <f aca="false">IF(VLOOKUP(A131,Parameters!$A$13:$B$22,2)*J131&gt;B131,B131,VLOOKUP(A131,Parameters!$A$13:$B$22,2)*J131)</f>
        <v>0</v>
      </c>
      <c r="D131" s="9" t="n">
        <f aca="false">B131-C131</f>
        <v>0</v>
      </c>
      <c r="F131" s="22" t="n">
        <f aca="false">H130</f>
        <v>0</v>
      </c>
      <c r="G131" s="9" t="n">
        <f aca="false">IF(VLOOKUP(A131,Parameters!$A$13:$B$22,2)-C131&gt;F131,F131,VLOOKUP(A131,Parameters!$A$13:$B$22,2)-C131)</f>
        <v>0</v>
      </c>
      <c r="H131" s="9" t="n">
        <f aca="false">F131-G131</f>
        <v>0</v>
      </c>
      <c r="J131" s="26" t="n">
        <f aca="false">J130</f>
        <v>0.574949190489917</v>
      </c>
    </row>
    <row r="132" customFormat="false" ht="12.75" hidden="false" customHeight="false" outlineLevel="0" collapsed="false">
      <c r="A132" s="10" t="n">
        <v>37376</v>
      </c>
      <c r="B132" s="9" t="n">
        <f aca="false">D131</f>
        <v>0</v>
      </c>
      <c r="C132" s="25" t="n">
        <f aca="false">IF(VLOOKUP(A132,Parameters!$A$13:$B$22,2)*J132&gt;B132,B132,VLOOKUP(A132,Parameters!$A$13:$B$22,2)*J132)</f>
        <v>0</v>
      </c>
      <c r="D132" s="9" t="n">
        <f aca="false">B132-C132</f>
        <v>0</v>
      </c>
      <c r="F132" s="22" t="n">
        <f aca="false">H131</f>
        <v>0</v>
      </c>
      <c r="G132" s="9" t="n">
        <f aca="false">IF(VLOOKUP(A132,Parameters!$A$13:$B$22,2)-C132&gt;F132,F132,VLOOKUP(A132,Parameters!$A$13:$B$22,2)-C132)</f>
        <v>0</v>
      </c>
      <c r="H132" s="9" t="n">
        <f aca="false">F132-G132</f>
        <v>0</v>
      </c>
      <c r="J132" s="26" t="n">
        <f aca="false">J131</f>
        <v>0.574949190489917</v>
      </c>
    </row>
    <row r="133" customFormat="false" ht="12.75" hidden="false" customHeight="false" outlineLevel="0" collapsed="false">
      <c r="A133" s="10" t="n">
        <v>37377</v>
      </c>
      <c r="B133" s="9" t="n">
        <f aca="false">D132</f>
        <v>0</v>
      </c>
      <c r="C133" s="25" t="n">
        <f aca="false">IF(VLOOKUP(A133,Parameters!$A$13:$B$22,2)*J133&gt;B133,B133,VLOOKUP(A133,Parameters!$A$13:$B$22,2)*J133)</f>
        <v>0</v>
      </c>
      <c r="D133" s="9" t="n">
        <f aca="false">B133-C133</f>
        <v>0</v>
      </c>
      <c r="F133" s="22" t="n">
        <f aca="false">H132</f>
        <v>0</v>
      </c>
      <c r="G133" s="9" t="n">
        <f aca="false">IF(VLOOKUP(A133,Parameters!$A$13:$B$22,2)-C133&gt;F133,F133,VLOOKUP(A133,Parameters!$A$13:$B$22,2)-C133)</f>
        <v>0</v>
      </c>
      <c r="H133" s="9" t="n">
        <f aca="false">F133-G133</f>
        <v>0</v>
      </c>
      <c r="J133" s="26" t="n">
        <f aca="false">J132</f>
        <v>0.574949190489917</v>
      </c>
    </row>
    <row r="134" customFormat="false" ht="12.75" hidden="false" customHeight="false" outlineLevel="0" collapsed="false">
      <c r="A134" s="10" t="n">
        <v>37378</v>
      </c>
      <c r="B134" s="9" t="n">
        <f aca="false">D133</f>
        <v>0</v>
      </c>
      <c r="C134" s="25" t="n">
        <f aca="false">IF(VLOOKUP(A134,Parameters!$A$13:$B$22,2)*J134&gt;B134,B134,VLOOKUP(A134,Parameters!$A$13:$B$22,2)*J134)</f>
        <v>0</v>
      </c>
      <c r="D134" s="9" t="n">
        <f aca="false">B134-C134</f>
        <v>0</v>
      </c>
      <c r="F134" s="22" t="n">
        <f aca="false">H133</f>
        <v>0</v>
      </c>
      <c r="G134" s="9" t="n">
        <f aca="false">IF(VLOOKUP(A134,Parameters!$A$13:$B$22,2)-C134&gt;F134,F134,VLOOKUP(A134,Parameters!$A$13:$B$22,2)-C134)</f>
        <v>0</v>
      </c>
      <c r="H134" s="9" t="n">
        <f aca="false">F134-G134</f>
        <v>0</v>
      </c>
      <c r="J134" s="26" t="n">
        <f aca="false">J133</f>
        <v>0.574949190489917</v>
      </c>
    </row>
    <row r="135" customFormat="false" ht="12.75" hidden="false" customHeight="false" outlineLevel="0" collapsed="false">
      <c r="A135" s="10" t="n">
        <v>37379</v>
      </c>
      <c r="B135" s="9" t="n">
        <f aca="false">D134</f>
        <v>0</v>
      </c>
      <c r="C135" s="25" t="n">
        <f aca="false">IF(VLOOKUP(A135,Parameters!$A$13:$B$22,2)*J135&gt;B135,B135,VLOOKUP(A135,Parameters!$A$13:$B$22,2)*J135)</f>
        <v>0</v>
      </c>
      <c r="D135" s="9" t="n">
        <f aca="false">B135-C135</f>
        <v>0</v>
      </c>
      <c r="F135" s="22" t="n">
        <f aca="false">H134</f>
        <v>0</v>
      </c>
      <c r="G135" s="9" t="n">
        <f aca="false">IF(VLOOKUP(A135,Parameters!$A$13:$B$22,2)-C135&gt;F135,F135,VLOOKUP(A135,Parameters!$A$13:$B$22,2)-C135)</f>
        <v>0</v>
      </c>
      <c r="H135" s="9" t="n">
        <f aca="false">F135-G135</f>
        <v>0</v>
      </c>
      <c r="J135" s="26" t="n">
        <f aca="false">J134</f>
        <v>0.574949190489917</v>
      </c>
    </row>
    <row r="136" customFormat="false" ht="12.75" hidden="false" customHeight="false" outlineLevel="0" collapsed="false">
      <c r="A136" s="10" t="n">
        <v>37380</v>
      </c>
      <c r="B136" s="9" t="n">
        <f aca="false">D135</f>
        <v>0</v>
      </c>
      <c r="C136" s="25" t="n">
        <f aca="false">IF(VLOOKUP(A136,Parameters!$A$13:$B$22,2)*J136&gt;B136,B136,VLOOKUP(A136,Parameters!$A$13:$B$22,2)*J136)</f>
        <v>0</v>
      </c>
      <c r="D136" s="9" t="n">
        <f aca="false">B136-C136</f>
        <v>0</v>
      </c>
      <c r="F136" s="22" t="n">
        <f aca="false">H135</f>
        <v>0</v>
      </c>
      <c r="G136" s="9" t="n">
        <f aca="false">IF(VLOOKUP(A136,Parameters!$A$13:$B$22,2)-C136&gt;F136,F136,VLOOKUP(A136,Parameters!$A$13:$B$22,2)-C136)</f>
        <v>0</v>
      </c>
      <c r="H136" s="9" t="n">
        <f aca="false">F136-G136</f>
        <v>0</v>
      </c>
      <c r="J136" s="26" t="n">
        <f aca="false">J135</f>
        <v>0.574949190489917</v>
      </c>
    </row>
    <row r="137" customFormat="false" ht="12.75" hidden="false" customHeight="false" outlineLevel="0" collapsed="false">
      <c r="A137" s="10" t="n">
        <v>37381</v>
      </c>
      <c r="B137" s="9" t="n">
        <f aca="false">D136</f>
        <v>0</v>
      </c>
      <c r="C137" s="25" t="n">
        <f aca="false">IF(VLOOKUP(A137,Parameters!$A$13:$B$22,2)*J137&gt;B137,B137,VLOOKUP(A137,Parameters!$A$13:$B$22,2)*J137)</f>
        <v>0</v>
      </c>
      <c r="D137" s="9" t="n">
        <f aca="false">B137-C137</f>
        <v>0</v>
      </c>
      <c r="F137" s="22" t="n">
        <f aca="false">H136</f>
        <v>0</v>
      </c>
      <c r="G137" s="9" t="n">
        <f aca="false">IF(VLOOKUP(A137,Parameters!$A$13:$B$22,2)-C137&gt;F137,F137,VLOOKUP(A137,Parameters!$A$13:$B$22,2)-C137)</f>
        <v>0</v>
      </c>
      <c r="H137" s="9" t="n">
        <f aca="false">F137-G137</f>
        <v>0</v>
      </c>
      <c r="J137" s="26" t="n">
        <f aca="false">J136</f>
        <v>0.574949190489917</v>
      </c>
    </row>
    <row r="138" customFormat="false" ht="12.75" hidden="false" customHeight="false" outlineLevel="0" collapsed="false">
      <c r="A138" s="10" t="n">
        <v>37382</v>
      </c>
      <c r="B138" s="9" t="n">
        <f aca="false">D137</f>
        <v>0</v>
      </c>
      <c r="C138" s="25" t="n">
        <f aca="false">IF(VLOOKUP(A138,Parameters!$A$13:$B$22,2)*J138&gt;B138,B138,VLOOKUP(A138,Parameters!$A$13:$B$22,2)*J138)</f>
        <v>0</v>
      </c>
      <c r="D138" s="9" t="n">
        <f aca="false">B138-C138</f>
        <v>0</v>
      </c>
      <c r="F138" s="22" t="n">
        <f aca="false">H137</f>
        <v>0</v>
      </c>
      <c r="G138" s="9" t="n">
        <f aca="false">IF(VLOOKUP(A138,Parameters!$A$13:$B$22,2)-C138&gt;F138,F138,VLOOKUP(A138,Parameters!$A$13:$B$22,2)-C138)</f>
        <v>0</v>
      </c>
      <c r="H138" s="9" t="n">
        <f aca="false">F138-G138</f>
        <v>0</v>
      </c>
      <c r="J138" s="26" t="n">
        <f aca="false">J137</f>
        <v>0.574949190489917</v>
      </c>
    </row>
    <row r="139" customFormat="false" ht="12.75" hidden="false" customHeight="false" outlineLevel="0" collapsed="false">
      <c r="A139" s="10" t="n">
        <v>37383</v>
      </c>
      <c r="B139" s="9" t="n">
        <f aca="false">D138</f>
        <v>0</v>
      </c>
      <c r="C139" s="25" t="n">
        <f aca="false">IF(VLOOKUP(A139,Parameters!$A$13:$B$22,2)*J139&gt;B139,B139,VLOOKUP(A139,Parameters!$A$13:$B$22,2)*J139)</f>
        <v>0</v>
      </c>
      <c r="D139" s="9" t="n">
        <f aca="false">B139-C139</f>
        <v>0</v>
      </c>
      <c r="F139" s="22" t="n">
        <f aca="false">H138</f>
        <v>0</v>
      </c>
      <c r="G139" s="9" t="n">
        <f aca="false">IF(VLOOKUP(A139,Parameters!$A$13:$B$22,2)-C139&gt;F139,F139,VLOOKUP(A139,Parameters!$A$13:$B$22,2)-C139)</f>
        <v>0</v>
      </c>
      <c r="H139" s="9" t="n">
        <f aca="false">F139-G139</f>
        <v>0</v>
      </c>
      <c r="J139" s="26" t="n">
        <f aca="false">J138</f>
        <v>0.574949190489917</v>
      </c>
    </row>
    <row r="140" customFormat="false" ht="12.75" hidden="false" customHeight="false" outlineLevel="0" collapsed="false">
      <c r="A140" s="10" t="n">
        <v>37384</v>
      </c>
      <c r="B140" s="9" t="n">
        <f aca="false">D139</f>
        <v>0</v>
      </c>
      <c r="C140" s="25" t="n">
        <f aca="false">IF(VLOOKUP(A140,Parameters!$A$13:$B$22,2)*J140&gt;B140,B140,VLOOKUP(A140,Parameters!$A$13:$B$22,2)*J140)</f>
        <v>0</v>
      </c>
      <c r="D140" s="9" t="n">
        <f aca="false">B140-C140</f>
        <v>0</v>
      </c>
      <c r="F140" s="22" t="n">
        <f aca="false">H139</f>
        <v>0</v>
      </c>
      <c r="G140" s="9" t="n">
        <f aca="false">IF(VLOOKUP(A140,Parameters!$A$13:$B$22,2)-C140&gt;F140,F140,VLOOKUP(A140,Parameters!$A$13:$B$22,2)-C140)</f>
        <v>0</v>
      </c>
      <c r="H140" s="9" t="n">
        <f aca="false">F140-G140</f>
        <v>0</v>
      </c>
      <c r="J140" s="26" t="n">
        <f aca="false">J139</f>
        <v>0.574949190489917</v>
      </c>
    </row>
    <row r="141" customFormat="false" ht="12.75" hidden="false" customHeight="false" outlineLevel="0" collapsed="false">
      <c r="A141" s="10" t="n">
        <v>37385</v>
      </c>
      <c r="B141" s="9" t="n">
        <f aca="false">D140</f>
        <v>0</v>
      </c>
      <c r="C141" s="25" t="n">
        <f aca="false">IF(VLOOKUP(A141,Parameters!$A$13:$B$22,2)*J141&gt;B141,B141,VLOOKUP(A141,Parameters!$A$13:$B$22,2)*J141)</f>
        <v>0</v>
      </c>
      <c r="D141" s="9" t="n">
        <f aca="false">B141-C141</f>
        <v>0</v>
      </c>
      <c r="F141" s="22" t="n">
        <f aca="false">H140</f>
        <v>0</v>
      </c>
      <c r="G141" s="9" t="n">
        <f aca="false">IF(VLOOKUP(A141,Parameters!$A$13:$B$22,2)-C141&gt;F141,F141,VLOOKUP(A141,Parameters!$A$13:$B$22,2)-C141)</f>
        <v>0</v>
      </c>
      <c r="H141" s="9" t="n">
        <f aca="false">F141-G141</f>
        <v>0</v>
      </c>
      <c r="J141" s="26" t="n">
        <f aca="false">J140</f>
        <v>0.574949190489917</v>
      </c>
    </row>
    <row r="142" customFormat="false" ht="12.75" hidden="false" customHeight="false" outlineLevel="0" collapsed="false">
      <c r="A142" s="10" t="n">
        <v>37386</v>
      </c>
      <c r="B142" s="9" t="n">
        <f aca="false">D141</f>
        <v>0</v>
      </c>
      <c r="C142" s="25" t="n">
        <f aca="false">IF(VLOOKUP(A142,Parameters!$A$13:$B$22,2)*J142&gt;B142,B142,VLOOKUP(A142,Parameters!$A$13:$B$22,2)*J142)</f>
        <v>0</v>
      </c>
      <c r="D142" s="9" t="n">
        <f aca="false">B142-C142</f>
        <v>0</v>
      </c>
      <c r="F142" s="22" t="n">
        <f aca="false">H141</f>
        <v>0</v>
      </c>
      <c r="G142" s="9" t="n">
        <f aca="false">IF(VLOOKUP(A142,Parameters!$A$13:$B$22,2)-C142&gt;F142,F142,VLOOKUP(A142,Parameters!$A$13:$B$22,2)-C142)</f>
        <v>0</v>
      </c>
      <c r="H142" s="9" t="n">
        <f aca="false">F142-G142</f>
        <v>0</v>
      </c>
      <c r="J142" s="26" t="n">
        <f aca="false">J141</f>
        <v>0.574949190489917</v>
      </c>
    </row>
    <row r="143" customFormat="false" ht="12.75" hidden="false" customHeight="false" outlineLevel="0" collapsed="false">
      <c r="A143" s="10" t="n">
        <v>37387</v>
      </c>
      <c r="B143" s="9" t="n">
        <f aca="false">D142</f>
        <v>0</v>
      </c>
      <c r="C143" s="25" t="n">
        <f aca="false">IF(VLOOKUP(A143,Parameters!$A$13:$B$22,2)*J143&gt;B143,B143,VLOOKUP(A143,Parameters!$A$13:$B$22,2)*J143)</f>
        <v>0</v>
      </c>
      <c r="D143" s="9" t="n">
        <f aca="false">B143-C143</f>
        <v>0</v>
      </c>
      <c r="F143" s="22" t="n">
        <f aca="false">H142</f>
        <v>0</v>
      </c>
      <c r="G143" s="9" t="n">
        <f aca="false">IF(VLOOKUP(A143,Parameters!$A$13:$B$22,2)-C143&gt;F143,F143,VLOOKUP(A143,Parameters!$A$13:$B$22,2)-C143)</f>
        <v>0</v>
      </c>
      <c r="H143" s="9" t="n">
        <f aca="false">F143-G143</f>
        <v>0</v>
      </c>
      <c r="J143" s="26" t="n">
        <f aca="false">J142</f>
        <v>0.574949190489917</v>
      </c>
    </row>
    <row r="144" customFormat="false" ht="12.75" hidden="false" customHeight="false" outlineLevel="0" collapsed="false">
      <c r="A144" s="10" t="n">
        <v>37388</v>
      </c>
      <c r="B144" s="9" t="n">
        <f aca="false">D143</f>
        <v>0</v>
      </c>
      <c r="C144" s="25" t="n">
        <f aca="false">IF(VLOOKUP(A144,Parameters!$A$13:$B$22,2)*J144&gt;B144,B144,VLOOKUP(A144,Parameters!$A$13:$B$22,2)*J144)</f>
        <v>0</v>
      </c>
      <c r="D144" s="9" t="n">
        <f aca="false">B144-C144</f>
        <v>0</v>
      </c>
      <c r="F144" s="22" t="n">
        <f aca="false">H143</f>
        <v>0</v>
      </c>
      <c r="G144" s="9" t="n">
        <f aca="false">IF(VLOOKUP(A144,Parameters!$A$13:$B$22,2)-C144&gt;F144,F144,VLOOKUP(A144,Parameters!$A$13:$B$22,2)-C144)</f>
        <v>0</v>
      </c>
      <c r="H144" s="9" t="n">
        <f aca="false">F144-G144</f>
        <v>0</v>
      </c>
      <c r="J144" s="26" t="n">
        <f aca="false">J143</f>
        <v>0.574949190489917</v>
      </c>
    </row>
    <row r="145" customFormat="false" ht="12.75" hidden="false" customHeight="false" outlineLevel="0" collapsed="false">
      <c r="A145" s="10" t="n">
        <v>37389</v>
      </c>
      <c r="B145" s="9" t="n">
        <f aca="false">D144</f>
        <v>0</v>
      </c>
      <c r="C145" s="25" t="n">
        <f aca="false">IF(VLOOKUP(A145,Parameters!$A$13:$B$22,2)*J145&gt;B145,B145,VLOOKUP(A145,Parameters!$A$13:$B$22,2)*J145)</f>
        <v>0</v>
      </c>
      <c r="D145" s="9" t="n">
        <f aca="false">B145-C145</f>
        <v>0</v>
      </c>
      <c r="F145" s="22" t="n">
        <f aca="false">H144</f>
        <v>0</v>
      </c>
      <c r="G145" s="9" t="n">
        <f aca="false">IF(VLOOKUP(A145,Parameters!$A$13:$B$22,2)-C145&gt;F145,F145,VLOOKUP(A145,Parameters!$A$13:$B$22,2)-C145)</f>
        <v>0</v>
      </c>
      <c r="H145" s="9" t="n">
        <f aca="false">F145-G145</f>
        <v>0</v>
      </c>
      <c r="J145" s="26" t="n">
        <f aca="false">J144</f>
        <v>0.574949190489917</v>
      </c>
    </row>
    <row r="146" customFormat="false" ht="12.75" hidden="false" customHeight="false" outlineLevel="0" collapsed="false">
      <c r="A146" s="10" t="n">
        <v>37390</v>
      </c>
      <c r="B146" s="9" t="n">
        <f aca="false">D145</f>
        <v>0</v>
      </c>
      <c r="C146" s="25" t="n">
        <f aca="false">IF(VLOOKUP(A146,Parameters!$A$13:$B$22,2)*J146&gt;B146,B146,VLOOKUP(A146,Parameters!$A$13:$B$22,2)*J146)</f>
        <v>0</v>
      </c>
      <c r="D146" s="9" t="n">
        <f aca="false">B146-C146</f>
        <v>0</v>
      </c>
      <c r="F146" s="22" t="n">
        <f aca="false">H145</f>
        <v>0</v>
      </c>
      <c r="G146" s="9" t="n">
        <f aca="false">IF(VLOOKUP(A146,Parameters!$A$13:$B$22,2)-C146&gt;F146,F146,VLOOKUP(A146,Parameters!$A$13:$B$22,2)-C146)</f>
        <v>0</v>
      </c>
      <c r="H146" s="9" t="n">
        <f aca="false">F146-G146</f>
        <v>0</v>
      </c>
      <c r="J146" s="26" t="n">
        <f aca="false">J145</f>
        <v>0.574949190489917</v>
      </c>
    </row>
    <row r="147" customFormat="false" ht="12.75" hidden="false" customHeight="false" outlineLevel="0" collapsed="false">
      <c r="A147" s="10" t="n">
        <v>37391</v>
      </c>
      <c r="B147" s="9" t="n">
        <f aca="false">D146</f>
        <v>0</v>
      </c>
      <c r="C147" s="25" t="n">
        <f aca="false">IF(VLOOKUP(A147,Parameters!$A$13:$B$22,2)*J147&gt;B147,B147,VLOOKUP(A147,Parameters!$A$13:$B$22,2)*J147)</f>
        <v>0</v>
      </c>
      <c r="D147" s="9" t="n">
        <f aca="false">B147-C147</f>
        <v>0</v>
      </c>
      <c r="F147" s="22" t="n">
        <f aca="false">H146</f>
        <v>0</v>
      </c>
      <c r="G147" s="9" t="n">
        <f aca="false">IF(VLOOKUP(A147,Parameters!$A$13:$B$22,2)-C147&gt;F147,F147,VLOOKUP(A147,Parameters!$A$13:$B$22,2)-C147)</f>
        <v>0</v>
      </c>
      <c r="H147" s="9" t="n">
        <f aca="false">F147-G147</f>
        <v>0</v>
      </c>
      <c r="J147" s="26" t="n">
        <f aca="false">J146</f>
        <v>0.574949190489917</v>
      </c>
    </row>
    <row r="148" customFormat="false" ht="12.75" hidden="false" customHeight="false" outlineLevel="0" collapsed="false">
      <c r="A148" s="10" t="n">
        <v>37392</v>
      </c>
      <c r="B148" s="9" t="n">
        <f aca="false">D147</f>
        <v>0</v>
      </c>
      <c r="C148" s="25" t="n">
        <f aca="false">IF(VLOOKUP(A148,Parameters!$A$13:$B$22,2)*J148&gt;B148,B148,VLOOKUP(A148,Parameters!$A$13:$B$22,2)*J148)</f>
        <v>0</v>
      </c>
      <c r="D148" s="9" t="n">
        <f aca="false">B148-C148</f>
        <v>0</v>
      </c>
      <c r="F148" s="22" t="n">
        <f aca="false">H147</f>
        <v>0</v>
      </c>
      <c r="G148" s="9" t="n">
        <f aca="false">IF(VLOOKUP(A148,Parameters!$A$13:$B$22,2)-C148&gt;F148,F148,VLOOKUP(A148,Parameters!$A$13:$B$22,2)-C148)</f>
        <v>0</v>
      </c>
      <c r="H148" s="9" t="n">
        <f aca="false">F148-G148</f>
        <v>0</v>
      </c>
      <c r="J148" s="26" t="n">
        <f aca="false">J147</f>
        <v>0.574949190489917</v>
      </c>
    </row>
    <row r="149" customFormat="false" ht="12.75" hidden="false" customHeight="false" outlineLevel="0" collapsed="false">
      <c r="A149" s="10" t="n">
        <v>37393</v>
      </c>
      <c r="B149" s="9" t="n">
        <f aca="false">D148</f>
        <v>0</v>
      </c>
      <c r="C149" s="25" t="n">
        <f aca="false">IF(VLOOKUP(A149,Parameters!$A$13:$B$22,2)*J149&gt;B149,B149,VLOOKUP(A149,Parameters!$A$13:$B$22,2)*J149)</f>
        <v>0</v>
      </c>
      <c r="D149" s="9" t="n">
        <f aca="false">B149-C149</f>
        <v>0</v>
      </c>
      <c r="F149" s="22" t="n">
        <f aca="false">H148</f>
        <v>0</v>
      </c>
      <c r="G149" s="9" t="n">
        <f aca="false">IF(VLOOKUP(A149,Parameters!$A$13:$B$22,2)-C149&gt;F149,F149,VLOOKUP(A149,Parameters!$A$13:$B$22,2)-C149)</f>
        <v>0</v>
      </c>
      <c r="H149" s="9" t="n">
        <f aca="false">F149-G149</f>
        <v>0</v>
      </c>
      <c r="J149" s="26" t="n">
        <f aca="false">J148</f>
        <v>0.574949190489917</v>
      </c>
    </row>
    <row r="150" customFormat="false" ht="12.75" hidden="false" customHeight="false" outlineLevel="0" collapsed="false">
      <c r="A150" s="10" t="n">
        <v>37394</v>
      </c>
      <c r="B150" s="9" t="n">
        <f aca="false">D149</f>
        <v>0</v>
      </c>
      <c r="C150" s="25" t="n">
        <f aca="false">IF(VLOOKUP(A150,Parameters!$A$13:$B$22,2)*J150&gt;B150,B150,VLOOKUP(A150,Parameters!$A$13:$B$22,2)*J150)</f>
        <v>0</v>
      </c>
      <c r="D150" s="9" t="n">
        <f aca="false">B150-C150</f>
        <v>0</v>
      </c>
      <c r="F150" s="22" t="n">
        <f aca="false">H149</f>
        <v>0</v>
      </c>
      <c r="G150" s="9" t="n">
        <f aca="false">IF(VLOOKUP(A150,Parameters!$A$13:$B$22,2)-C150&gt;F150,F150,VLOOKUP(A150,Parameters!$A$13:$B$22,2)-C150)</f>
        <v>0</v>
      </c>
      <c r="H150" s="9" t="n">
        <f aca="false">F150-G150</f>
        <v>0</v>
      </c>
      <c r="J150" s="26" t="n">
        <f aca="false">J149</f>
        <v>0.574949190489917</v>
      </c>
    </row>
    <row r="151" customFormat="false" ht="12.75" hidden="false" customHeight="false" outlineLevel="0" collapsed="false">
      <c r="A151" s="10" t="n">
        <v>37395</v>
      </c>
      <c r="B151" s="9" t="n">
        <f aca="false">D150</f>
        <v>0</v>
      </c>
      <c r="C151" s="25" t="n">
        <f aca="false">IF(VLOOKUP(A151,Parameters!$A$13:$B$22,2)*J151&gt;B151,B151,VLOOKUP(A151,Parameters!$A$13:$B$22,2)*J151)</f>
        <v>0</v>
      </c>
      <c r="D151" s="9" t="n">
        <f aca="false">B151-C151</f>
        <v>0</v>
      </c>
      <c r="F151" s="22" t="n">
        <f aca="false">H150</f>
        <v>0</v>
      </c>
      <c r="G151" s="9" t="n">
        <f aca="false">IF(VLOOKUP(A151,Parameters!$A$13:$B$22,2)-C151&gt;F151,F151,VLOOKUP(A151,Parameters!$A$13:$B$22,2)-C151)</f>
        <v>0</v>
      </c>
      <c r="H151" s="9" t="n">
        <f aca="false">F151-G151</f>
        <v>0</v>
      </c>
      <c r="J151" s="26" t="n">
        <f aca="false">J150</f>
        <v>0.574949190489917</v>
      </c>
    </row>
    <row r="152" customFormat="false" ht="12.75" hidden="false" customHeight="false" outlineLevel="0" collapsed="false">
      <c r="A152" s="10" t="n">
        <v>37396</v>
      </c>
      <c r="B152" s="9" t="n">
        <f aca="false">D151</f>
        <v>0</v>
      </c>
      <c r="C152" s="25" t="n">
        <f aca="false">IF(VLOOKUP(A152,Parameters!$A$13:$B$22,2)*J152&gt;B152,B152,VLOOKUP(A152,Parameters!$A$13:$B$22,2)*J152)</f>
        <v>0</v>
      </c>
      <c r="D152" s="9" t="n">
        <f aca="false">B152-C152</f>
        <v>0</v>
      </c>
      <c r="F152" s="22" t="n">
        <f aca="false">H151</f>
        <v>0</v>
      </c>
      <c r="G152" s="9" t="n">
        <f aca="false">IF(VLOOKUP(A152,Parameters!$A$13:$B$22,2)-C152&gt;F152,F152,VLOOKUP(A152,Parameters!$A$13:$B$22,2)-C152)</f>
        <v>0</v>
      </c>
      <c r="H152" s="9" t="n">
        <f aca="false">F152-G152</f>
        <v>0</v>
      </c>
      <c r="J152" s="26" t="n">
        <f aca="false">J151</f>
        <v>0.574949190489917</v>
      </c>
    </row>
    <row r="153" customFormat="false" ht="12.75" hidden="false" customHeight="false" outlineLevel="0" collapsed="false">
      <c r="A153" s="10" t="n">
        <v>37397</v>
      </c>
      <c r="B153" s="9" t="n">
        <f aca="false">D152</f>
        <v>0</v>
      </c>
      <c r="C153" s="25" t="n">
        <f aca="false">IF(VLOOKUP(A153,Parameters!$A$13:$B$22,2)*J153&gt;B153,B153,VLOOKUP(A153,Parameters!$A$13:$B$22,2)*J153)</f>
        <v>0</v>
      </c>
      <c r="D153" s="9" t="n">
        <f aca="false">B153-C153</f>
        <v>0</v>
      </c>
      <c r="F153" s="22" t="n">
        <f aca="false">H152</f>
        <v>0</v>
      </c>
      <c r="G153" s="9" t="n">
        <f aca="false">IF(VLOOKUP(A153,Parameters!$A$13:$B$22,2)-C153&gt;F153,F153,VLOOKUP(A153,Parameters!$A$13:$B$22,2)-C153)</f>
        <v>0</v>
      </c>
      <c r="H153" s="9" t="n">
        <f aca="false">F153-G153</f>
        <v>0</v>
      </c>
      <c r="J153" s="26" t="n">
        <f aca="false">J152</f>
        <v>0.574949190489917</v>
      </c>
    </row>
    <row r="154" customFormat="false" ht="12.75" hidden="false" customHeight="false" outlineLevel="0" collapsed="false">
      <c r="A154" s="10" t="n">
        <v>37398</v>
      </c>
      <c r="B154" s="9" t="n">
        <f aca="false">D153</f>
        <v>0</v>
      </c>
      <c r="C154" s="25" t="n">
        <f aca="false">IF(VLOOKUP(A154,Parameters!$A$13:$B$22,2)*J154&gt;B154,B154,VLOOKUP(A154,Parameters!$A$13:$B$22,2)*J154)</f>
        <v>0</v>
      </c>
      <c r="D154" s="9" t="n">
        <f aca="false">B154-C154</f>
        <v>0</v>
      </c>
      <c r="F154" s="22" t="n">
        <f aca="false">H153</f>
        <v>0</v>
      </c>
      <c r="G154" s="9" t="n">
        <f aca="false">IF(VLOOKUP(A154,Parameters!$A$13:$B$22,2)-C154&gt;F154,F154,VLOOKUP(A154,Parameters!$A$13:$B$22,2)-C154)</f>
        <v>0</v>
      </c>
      <c r="H154" s="9" t="n">
        <f aca="false">F154-G154</f>
        <v>0</v>
      </c>
      <c r="J154" s="26" t="n">
        <f aca="false">J153</f>
        <v>0.574949190489917</v>
      </c>
    </row>
    <row r="155" customFormat="false" ht="12.75" hidden="false" customHeight="false" outlineLevel="0" collapsed="false">
      <c r="A155" s="10" t="n">
        <v>37399</v>
      </c>
      <c r="B155" s="9" t="n">
        <f aca="false">D154</f>
        <v>0</v>
      </c>
      <c r="C155" s="25" t="n">
        <f aca="false">IF(VLOOKUP(A155,Parameters!$A$13:$B$22,2)*J155&gt;B155,B155,VLOOKUP(A155,Parameters!$A$13:$B$22,2)*J155)</f>
        <v>0</v>
      </c>
      <c r="D155" s="9" t="n">
        <f aca="false">B155-C155</f>
        <v>0</v>
      </c>
      <c r="F155" s="22" t="n">
        <f aca="false">H154</f>
        <v>0</v>
      </c>
      <c r="G155" s="9" t="n">
        <f aca="false">IF(VLOOKUP(A155,Parameters!$A$13:$B$22,2)-C155&gt;F155,F155,VLOOKUP(A155,Parameters!$A$13:$B$22,2)-C155)</f>
        <v>0</v>
      </c>
      <c r="H155" s="9" t="n">
        <f aca="false">F155-G155</f>
        <v>0</v>
      </c>
      <c r="J155" s="26" t="n">
        <f aca="false">J154</f>
        <v>0.574949190489917</v>
      </c>
    </row>
    <row r="156" customFormat="false" ht="12.75" hidden="false" customHeight="false" outlineLevel="0" collapsed="false">
      <c r="A156" s="10" t="n">
        <v>37400</v>
      </c>
      <c r="B156" s="9" t="n">
        <f aca="false">D155</f>
        <v>0</v>
      </c>
      <c r="C156" s="25" t="n">
        <f aca="false">IF(VLOOKUP(A156,Parameters!$A$13:$B$22,2)*J156&gt;B156,B156,VLOOKUP(A156,Parameters!$A$13:$B$22,2)*J156)</f>
        <v>0</v>
      </c>
      <c r="D156" s="9" t="n">
        <f aca="false">B156-C156</f>
        <v>0</v>
      </c>
      <c r="F156" s="22" t="n">
        <f aca="false">H155</f>
        <v>0</v>
      </c>
      <c r="G156" s="9" t="n">
        <f aca="false">IF(VLOOKUP(A156,Parameters!$A$13:$B$22,2)-C156&gt;F156,F156,VLOOKUP(A156,Parameters!$A$13:$B$22,2)-C156)</f>
        <v>0</v>
      </c>
      <c r="H156" s="9" t="n">
        <f aca="false">F156-G156</f>
        <v>0</v>
      </c>
      <c r="J156" s="26" t="n">
        <f aca="false">J155</f>
        <v>0.574949190489917</v>
      </c>
    </row>
    <row r="157" customFormat="false" ht="12.75" hidden="false" customHeight="false" outlineLevel="0" collapsed="false">
      <c r="A157" s="10" t="n">
        <v>37401</v>
      </c>
      <c r="B157" s="9" t="n">
        <f aca="false">D156</f>
        <v>0</v>
      </c>
      <c r="C157" s="25" t="n">
        <f aca="false">IF(VLOOKUP(A157,Parameters!$A$13:$B$22,2)*J157&gt;B157,B157,VLOOKUP(A157,Parameters!$A$13:$B$22,2)*J157)</f>
        <v>0</v>
      </c>
      <c r="D157" s="9" t="n">
        <f aca="false">B157-C157</f>
        <v>0</v>
      </c>
      <c r="F157" s="22" t="n">
        <f aca="false">H156</f>
        <v>0</v>
      </c>
      <c r="G157" s="9" t="n">
        <f aca="false">IF(VLOOKUP(A157,Parameters!$A$13:$B$22,2)-C157&gt;F157,F157,VLOOKUP(A157,Parameters!$A$13:$B$22,2)-C157)</f>
        <v>0</v>
      </c>
      <c r="H157" s="9" t="n">
        <f aca="false">F157-G157</f>
        <v>0</v>
      </c>
      <c r="J157" s="26" t="n">
        <f aca="false">J156</f>
        <v>0.574949190489917</v>
      </c>
    </row>
    <row r="158" customFormat="false" ht="12.75" hidden="false" customHeight="false" outlineLevel="0" collapsed="false">
      <c r="A158" s="10" t="n">
        <v>37402</v>
      </c>
      <c r="B158" s="9" t="n">
        <f aca="false">D157</f>
        <v>0</v>
      </c>
      <c r="C158" s="25" t="n">
        <f aca="false">IF(VLOOKUP(A158,Parameters!$A$13:$B$22,2)*J158&gt;B158,B158,VLOOKUP(A158,Parameters!$A$13:$B$22,2)*J158)</f>
        <v>0</v>
      </c>
      <c r="D158" s="9" t="n">
        <f aca="false">B158-C158</f>
        <v>0</v>
      </c>
      <c r="F158" s="22" t="n">
        <f aca="false">H157</f>
        <v>0</v>
      </c>
      <c r="G158" s="9" t="n">
        <f aca="false">IF(VLOOKUP(A158,Parameters!$A$13:$B$22,2)-C158&gt;F158,F158,VLOOKUP(A158,Parameters!$A$13:$B$22,2)-C158)</f>
        <v>0</v>
      </c>
      <c r="H158" s="9" t="n">
        <f aca="false">F158-G158</f>
        <v>0</v>
      </c>
      <c r="J158" s="26" t="n">
        <f aca="false">J157</f>
        <v>0.574949190489917</v>
      </c>
    </row>
    <row r="159" customFormat="false" ht="12.75" hidden="false" customHeight="false" outlineLevel="0" collapsed="false">
      <c r="A159" s="10" t="n">
        <v>37403</v>
      </c>
      <c r="B159" s="9" t="n">
        <f aca="false">D158</f>
        <v>0</v>
      </c>
      <c r="C159" s="25" t="n">
        <f aca="false">IF(VLOOKUP(A159,Parameters!$A$13:$B$22,2)*J159&gt;B159,B159,VLOOKUP(A159,Parameters!$A$13:$B$22,2)*J159)</f>
        <v>0</v>
      </c>
      <c r="D159" s="9" t="n">
        <f aca="false">B159-C159</f>
        <v>0</v>
      </c>
      <c r="F159" s="22" t="n">
        <f aca="false">H158</f>
        <v>0</v>
      </c>
      <c r="G159" s="9" t="n">
        <f aca="false">IF(VLOOKUP(A159,Parameters!$A$13:$B$22,2)-C159&gt;F159,F159,VLOOKUP(A159,Parameters!$A$13:$B$22,2)-C159)</f>
        <v>0</v>
      </c>
      <c r="H159" s="9" t="n">
        <f aca="false">F159-G159</f>
        <v>0</v>
      </c>
      <c r="J159" s="26" t="n">
        <f aca="false">J158</f>
        <v>0.574949190489917</v>
      </c>
    </row>
    <row r="160" customFormat="false" ht="12.75" hidden="false" customHeight="false" outlineLevel="0" collapsed="false">
      <c r="A160" s="10" t="n">
        <v>37404</v>
      </c>
      <c r="B160" s="9" t="n">
        <f aca="false">D159</f>
        <v>0</v>
      </c>
      <c r="C160" s="25" t="n">
        <f aca="false">IF(VLOOKUP(A160,Parameters!$A$13:$B$22,2)*J160&gt;B160,B160,VLOOKUP(A160,Parameters!$A$13:$B$22,2)*J160)</f>
        <v>0</v>
      </c>
      <c r="D160" s="9" t="n">
        <f aca="false">B160-C160</f>
        <v>0</v>
      </c>
      <c r="F160" s="22" t="n">
        <f aca="false">H159</f>
        <v>0</v>
      </c>
      <c r="G160" s="9" t="n">
        <f aca="false">IF(VLOOKUP(A160,Parameters!$A$13:$B$22,2)-C160&gt;F160,F160,VLOOKUP(A160,Parameters!$A$13:$B$22,2)-C160)</f>
        <v>0</v>
      </c>
      <c r="H160" s="9" t="n">
        <f aca="false">F160-G160</f>
        <v>0</v>
      </c>
      <c r="J160" s="26" t="n">
        <f aca="false">J159</f>
        <v>0.574949190489917</v>
      </c>
    </row>
    <row r="161" customFormat="false" ht="12.75" hidden="false" customHeight="false" outlineLevel="0" collapsed="false">
      <c r="A161" s="10" t="n">
        <v>37405</v>
      </c>
      <c r="B161" s="9" t="n">
        <f aca="false">D160</f>
        <v>0</v>
      </c>
      <c r="C161" s="25" t="n">
        <f aca="false">IF(VLOOKUP(A161,Parameters!$A$13:$B$22,2)*J161&gt;B161,B161,VLOOKUP(A161,Parameters!$A$13:$B$22,2)*J161)</f>
        <v>0</v>
      </c>
      <c r="D161" s="9" t="n">
        <f aca="false">B161-C161</f>
        <v>0</v>
      </c>
      <c r="F161" s="22" t="n">
        <f aca="false">H160</f>
        <v>0</v>
      </c>
      <c r="G161" s="9" t="n">
        <f aca="false">IF(VLOOKUP(A161,Parameters!$A$13:$B$22,2)-C161&gt;F161,F161,VLOOKUP(A161,Parameters!$A$13:$B$22,2)-C161)</f>
        <v>0</v>
      </c>
      <c r="H161" s="9" t="n">
        <f aca="false">F161-G161</f>
        <v>0</v>
      </c>
      <c r="J161" s="26" t="n">
        <f aca="false">J160</f>
        <v>0.574949190489917</v>
      </c>
    </row>
    <row r="162" customFormat="false" ht="12.75" hidden="false" customHeight="false" outlineLevel="0" collapsed="false">
      <c r="A162" s="10" t="n">
        <v>37406</v>
      </c>
      <c r="B162" s="9" t="n">
        <f aca="false">D161</f>
        <v>0</v>
      </c>
      <c r="C162" s="25" t="n">
        <f aca="false">IF(VLOOKUP(A162,Parameters!$A$13:$B$22,2)*J162&gt;B162,B162,VLOOKUP(A162,Parameters!$A$13:$B$22,2)*J162)</f>
        <v>0</v>
      </c>
      <c r="D162" s="9" t="n">
        <f aca="false">B162-C162</f>
        <v>0</v>
      </c>
      <c r="F162" s="22" t="n">
        <f aca="false">H161</f>
        <v>0</v>
      </c>
      <c r="G162" s="9" t="n">
        <f aca="false">IF(VLOOKUP(A162,Parameters!$A$13:$B$22,2)-C162&gt;F162,F162,VLOOKUP(A162,Parameters!$A$13:$B$22,2)-C162)</f>
        <v>0</v>
      </c>
      <c r="H162" s="9" t="n">
        <f aca="false">F162-G162</f>
        <v>0</v>
      </c>
      <c r="J162" s="26" t="n">
        <f aca="false">J161</f>
        <v>0.574949190489917</v>
      </c>
    </row>
    <row r="163" customFormat="false" ht="12.75" hidden="false" customHeight="false" outlineLevel="0" collapsed="false">
      <c r="A163" s="10" t="n">
        <v>37407</v>
      </c>
      <c r="B163" s="9" t="n">
        <f aca="false">D162</f>
        <v>0</v>
      </c>
      <c r="C163" s="25" t="n">
        <f aca="false">IF(VLOOKUP(A163,Parameters!$A$13:$B$22,2)*J163&gt;B163,B163,VLOOKUP(A163,Parameters!$A$13:$B$22,2)*J163)</f>
        <v>0</v>
      </c>
      <c r="D163" s="9" t="n">
        <f aca="false">B163-C163</f>
        <v>0</v>
      </c>
      <c r="F163" s="22" t="n">
        <f aca="false">H162</f>
        <v>0</v>
      </c>
      <c r="G163" s="9" t="n">
        <f aca="false">IF(VLOOKUP(A163,Parameters!$A$13:$B$22,2)-C163&gt;F163,F163,VLOOKUP(A163,Parameters!$A$13:$B$22,2)-C163)</f>
        <v>0</v>
      </c>
      <c r="H163" s="9" t="n">
        <f aca="false">F163-G163</f>
        <v>0</v>
      </c>
      <c r="J163" s="26" t="n">
        <f aca="false">J162</f>
        <v>0.574949190489917</v>
      </c>
    </row>
    <row r="164" customFormat="false" ht="12.75" hidden="false" customHeight="false" outlineLevel="0" collapsed="false">
      <c r="A164" s="10" t="n">
        <v>37408</v>
      </c>
      <c r="B164" s="9" t="n">
        <f aca="false">D163</f>
        <v>0</v>
      </c>
      <c r="C164" s="25" t="n">
        <f aca="false">IF(VLOOKUP(A164,Parameters!$A$13:$B$22,2)*J164&gt;B164,B164,VLOOKUP(A164,Parameters!$A$13:$B$22,2)*J164)</f>
        <v>0</v>
      </c>
      <c r="D164" s="9" t="n">
        <f aca="false">B164-C164</f>
        <v>0</v>
      </c>
      <c r="F164" s="22" t="n">
        <f aca="false">H163</f>
        <v>0</v>
      </c>
      <c r="G164" s="9" t="n">
        <f aca="false">IF(VLOOKUP(A164,Parameters!$A$13:$B$22,2)-C164&gt;F164,F164,VLOOKUP(A164,Parameters!$A$13:$B$22,2)-C164)</f>
        <v>0</v>
      </c>
      <c r="H164" s="9" t="n">
        <f aca="false">F164-G164</f>
        <v>0</v>
      </c>
      <c r="J164" s="26" t="n">
        <f aca="false">J163</f>
        <v>0.574949190489917</v>
      </c>
    </row>
    <row r="165" customFormat="false" ht="12.75" hidden="false" customHeight="false" outlineLevel="0" collapsed="false">
      <c r="A165" s="10" t="n">
        <v>37409</v>
      </c>
      <c r="B165" s="9" t="n">
        <f aca="false">D164</f>
        <v>0</v>
      </c>
      <c r="C165" s="25" t="n">
        <f aca="false">IF(VLOOKUP(A165,Parameters!$A$13:$B$22,2)*J165&gt;B165,B165,VLOOKUP(A165,Parameters!$A$13:$B$22,2)*J165)</f>
        <v>0</v>
      </c>
      <c r="D165" s="9" t="n">
        <f aca="false">B165-C165</f>
        <v>0</v>
      </c>
      <c r="F165" s="22" t="n">
        <f aca="false">H164</f>
        <v>0</v>
      </c>
      <c r="G165" s="9" t="n">
        <f aca="false">IF(VLOOKUP(A165,Parameters!$A$13:$B$22,2)-C165&gt;F165,F165,VLOOKUP(A165,Parameters!$A$13:$B$22,2)-C165)</f>
        <v>0</v>
      </c>
      <c r="H165" s="9" t="n">
        <f aca="false">F165-G165</f>
        <v>0</v>
      </c>
      <c r="J165" s="26" t="n">
        <f aca="false">J164</f>
        <v>0.574949190489917</v>
      </c>
    </row>
    <row r="166" customFormat="false" ht="12.75" hidden="false" customHeight="false" outlineLevel="0" collapsed="false">
      <c r="A166" s="10" t="n">
        <v>37410</v>
      </c>
      <c r="B166" s="9" t="n">
        <f aca="false">D165</f>
        <v>0</v>
      </c>
      <c r="C166" s="25" t="n">
        <f aca="false">IF(VLOOKUP(A166,Parameters!$A$13:$B$22,2)*J166&gt;B166,B166,VLOOKUP(A166,Parameters!$A$13:$B$22,2)*J166)</f>
        <v>0</v>
      </c>
      <c r="D166" s="9" t="n">
        <f aca="false">B166-C166</f>
        <v>0</v>
      </c>
      <c r="F166" s="22" t="n">
        <f aca="false">H165</f>
        <v>0</v>
      </c>
      <c r="G166" s="9" t="n">
        <f aca="false">IF(VLOOKUP(A166,Parameters!$A$13:$B$22,2)-C166&gt;F166,F166,VLOOKUP(A166,Parameters!$A$13:$B$22,2)-C166)</f>
        <v>0</v>
      </c>
      <c r="H166" s="9" t="n">
        <f aca="false">F166-G166</f>
        <v>0</v>
      </c>
      <c r="J166" s="26" t="n">
        <f aca="false">J165</f>
        <v>0.574949190489917</v>
      </c>
    </row>
    <row r="167" customFormat="false" ht="12.75" hidden="false" customHeight="false" outlineLevel="0" collapsed="false">
      <c r="A167" s="10" t="n">
        <v>37411</v>
      </c>
      <c r="B167" s="9" t="n">
        <f aca="false">D166</f>
        <v>0</v>
      </c>
      <c r="C167" s="25" t="n">
        <f aca="false">IF(VLOOKUP(A167,Parameters!$A$13:$B$22,2)*J167&gt;B167,B167,VLOOKUP(A167,Parameters!$A$13:$B$22,2)*J167)</f>
        <v>0</v>
      </c>
      <c r="D167" s="9" t="n">
        <f aca="false">B167-C167</f>
        <v>0</v>
      </c>
      <c r="F167" s="22" t="n">
        <f aca="false">H166</f>
        <v>0</v>
      </c>
      <c r="G167" s="9" t="n">
        <f aca="false">IF(VLOOKUP(A167,Parameters!$A$13:$B$22,2)-C167&gt;F167,F167,VLOOKUP(A167,Parameters!$A$13:$B$22,2)-C167)</f>
        <v>0</v>
      </c>
      <c r="H167" s="9" t="n">
        <f aca="false">F167-G167</f>
        <v>0</v>
      </c>
      <c r="J167" s="26" t="n">
        <f aca="false">J166</f>
        <v>0.574949190489917</v>
      </c>
    </row>
    <row r="168" customFormat="false" ht="12.75" hidden="false" customHeight="false" outlineLevel="0" collapsed="false">
      <c r="A168" s="10" t="n">
        <v>37412</v>
      </c>
      <c r="B168" s="9" t="n">
        <f aca="false">D167</f>
        <v>0</v>
      </c>
      <c r="C168" s="25" t="n">
        <f aca="false">IF(VLOOKUP(A168,Parameters!$A$13:$B$22,2)*J168&gt;B168,B168,VLOOKUP(A168,Parameters!$A$13:$B$22,2)*J168)</f>
        <v>0</v>
      </c>
      <c r="D168" s="9" t="n">
        <f aca="false">B168-C168</f>
        <v>0</v>
      </c>
      <c r="F168" s="22" t="n">
        <f aca="false">H167</f>
        <v>0</v>
      </c>
      <c r="G168" s="9" t="n">
        <f aca="false">IF(VLOOKUP(A168,Parameters!$A$13:$B$22,2)-C168&gt;F168,F168,VLOOKUP(A168,Parameters!$A$13:$B$22,2)-C168)</f>
        <v>0</v>
      </c>
      <c r="H168" s="9" t="n">
        <f aca="false">F168-G168</f>
        <v>0</v>
      </c>
      <c r="J168" s="26" t="n">
        <f aca="false">J167</f>
        <v>0.574949190489917</v>
      </c>
    </row>
    <row r="169" customFormat="false" ht="12.75" hidden="false" customHeight="false" outlineLevel="0" collapsed="false">
      <c r="A169" s="10" t="n">
        <v>37413</v>
      </c>
      <c r="B169" s="9" t="n">
        <f aca="false">D168</f>
        <v>0</v>
      </c>
      <c r="C169" s="25" t="n">
        <f aca="false">IF(VLOOKUP(A169,Parameters!$A$13:$B$22,2)*J169&gt;B169,B169,VLOOKUP(A169,Parameters!$A$13:$B$22,2)*J169)</f>
        <v>0</v>
      </c>
      <c r="D169" s="9" t="n">
        <f aca="false">B169-C169</f>
        <v>0</v>
      </c>
      <c r="F169" s="22" t="n">
        <f aca="false">H168</f>
        <v>0</v>
      </c>
      <c r="G169" s="9" t="n">
        <f aca="false">IF(VLOOKUP(A169,Parameters!$A$13:$B$22,2)-C169&gt;F169,F169,VLOOKUP(A169,Parameters!$A$13:$B$22,2)-C169)</f>
        <v>0</v>
      </c>
      <c r="H169" s="9" t="n">
        <f aca="false">F169-G169</f>
        <v>0</v>
      </c>
      <c r="J169" s="26" t="n">
        <f aca="false">J168</f>
        <v>0.574949190489917</v>
      </c>
    </row>
    <row r="170" customFormat="false" ht="12.75" hidden="false" customHeight="false" outlineLevel="0" collapsed="false">
      <c r="A170" s="10" t="n">
        <v>37414</v>
      </c>
      <c r="B170" s="9" t="n">
        <f aca="false">D169</f>
        <v>0</v>
      </c>
      <c r="C170" s="25" t="n">
        <f aca="false">IF(VLOOKUP(A170,Parameters!$A$13:$B$22,2)*J170&gt;B170,B170,VLOOKUP(A170,Parameters!$A$13:$B$22,2)*J170)</f>
        <v>0</v>
      </c>
      <c r="D170" s="9" t="n">
        <f aca="false">B170-C170</f>
        <v>0</v>
      </c>
      <c r="F170" s="22" t="n">
        <f aca="false">H169</f>
        <v>0</v>
      </c>
      <c r="G170" s="9" t="n">
        <f aca="false">IF(VLOOKUP(A170,Parameters!$A$13:$B$22,2)-C170&gt;F170,F170,VLOOKUP(A170,Parameters!$A$13:$B$22,2)-C170)</f>
        <v>0</v>
      </c>
      <c r="H170" s="9" t="n">
        <f aca="false">F170-G170</f>
        <v>0</v>
      </c>
      <c r="J170" s="26" t="n">
        <f aca="false">J169</f>
        <v>0.574949190489917</v>
      </c>
    </row>
    <row r="171" customFormat="false" ht="12.75" hidden="false" customHeight="false" outlineLevel="0" collapsed="false">
      <c r="A171" s="10" t="n">
        <v>37415</v>
      </c>
      <c r="B171" s="9" t="n">
        <f aca="false">D170</f>
        <v>0</v>
      </c>
      <c r="C171" s="25" t="n">
        <f aca="false">IF(VLOOKUP(A171,Parameters!$A$13:$B$22,2)*J171&gt;B171,B171,VLOOKUP(A171,Parameters!$A$13:$B$22,2)*J171)</f>
        <v>0</v>
      </c>
      <c r="D171" s="9" t="n">
        <f aca="false">B171-C171</f>
        <v>0</v>
      </c>
      <c r="F171" s="22" t="n">
        <f aca="false">H170</f>
        <v>0</v>
      </c>
      <c r="G171" s="9" t="n">
        <f aca="false">IF(VLOOKUP(A171,Parameters!$A$13:$B$22,2)-C171&gt;F171,F171,VLOOKUP(A171,Parameters!$A$13:$B$22,2)-C171)</f>
        <v>0</v>
      </c>
      <c r="H171" s="9" t="n">
        <f aca="false">F171-G171</f>
        <v>0</v>
      </c>
      <c r="J171" s="26" t="n">
        <f aca="false">J170</f>
        <v>0.574949190489917</v>
      </c>
    </row>
    <row r="172" customFormat="false" ht="12.75" hidden="false" customHeight="false" outlineLevel="0" collapsed="false">
      <c r="A172" s="10" t="n">
        <v>37416</v>
      </c>
      <c r="B172" s="9" t="n">
        <f aca="false">D171</f>
        <v>0</v>
      </c>
      <c r="C172" s="25" t="n">
        <f aca="false">IF(VLOOKUP(A172,Parameters!$A$13:$B$22,2)*J172&gt;B172,B172,VLOOKUP(A172,Parameters!$A$13:$B$22,2)*J172)</f>
        <v>0</v>
      </c>
      <c r="D172" s="9" t="n">
        <f aca="false">B172-C172</f>
        <v>0</v>
      </c>
      <c r="F172" s="22" t="n">
        <f aca="false">H171</f>
        <v>0</v>
      </c>
      <c r="G172" s="9" t="n">
        <f aca="false">IF(VLOOKUP(A172,Parameters!$A$13:$B$22,2)-C172&gt;F172,F172,VLOOKUP(A172,Parameters!$A$13:$B$22,2)-C172)</f>
        <v>0</v>
      </c>
      <c r="H172" s="9" t="n">
        <f aca="false">F172-G172</f>
        <v>0</v>
      </c>
      <c r="J172" s="26" t="n">
        <f aca="false">J171</f>
        <v>0.574949190489917</v>
      </c>
    </row>
    <row r="173" customFormat="false" ht="12.75" hidden="false" customHeight="false" outlineLevel="0" collapsed="false">
      <c r="A173" s="10" t="n">
        <v>37417</v>
      </c>
      <c r="B173" s="9" t="n">
        <f aca="false">D172</f>
        <v>0</v>
      </c>
      <c r="C173" s="25" t="n">
        <f aca="false">IF(VLOOKUP(A173,Parameters!$A$13:$B$22,2)*J173&gt;B173,B173,VLOOKUP(A173,Parameters!$A$13:$B$22,2)*J173)</f>
        <v>0</v>
      </c>
      <c r="D173" s="9" t="n">
        <f aca="false">B173-C173</f>
        <v>0</v>
      </c>
      <c r="F173" s="22" t="n">
        <f aca="false">H172</f>
        <v>0</v>
      </c>
      <c r="G173" s="9" t="n">
        <f aca="false">IF(VLOOKUP(A173,Parameters!$A$13:$B$22,2)-C173&gt;F173,F173,VLOOKUP(A173,Parameters!$A$13:$B$22,2)-C173)</f>
        <v>0</v>
      </c>
      <c r="H173" s="9" t="n">
        <f aca="false">F173-G173</f>
        <v>0</v>
      </c>
      <c r="J173" s="26" t="n">
        <f aca="false">J172</f>
        <v>0.574949190489917</v>
      </c>
    </row>
    <row r="174" customFormat="false" ht="12.75" hidden="false" customHeight="false" outlineLevel="0" collapsed="false">
      <c r="A174" s="10" t="n">
        <v>37418</v>
      </c>
      <c r="B174" s="9" t="n">
        <f aca="false">D173</f>
        <v>0</v>
      </c>
      <c r="C174" s="25" t="n">
        <f aca="false">IF(VLOOKUP(A174,Parameters!$A$13:$B$22,2)*J174&gt;B174,B174,VLOOKUP(A174,Parameters!$A$13:$B$22,2)*J174)</f>
        <v>0</v>
      </c>
      <c r="D174" s="9" t="n">
        <f aca="false">B174-C174</f>
        <v>0</v>
      </c>
      <c r="F174" s="22" t="n">
        <f aca="false">H173</f>
        <v>0</v>
      </c>
      <c r="G174" s="9" t="n">
        <f aca="false">IF(VLOOKUP(A174,Parameters!$A$13:$B$22,2)-C174&gt;F174,F174,VLOOKUP(A174,Parameters!$A$13:$B$22,2)-C174)</f>
        <v>0</v>
      </c>
      <c r="H174" s="9" t="n">
        <f aca="false">F174-G174</f>
        <v>0</v>
      </c>
      <c r="J174" s="26" t="n">
        <f aca="false">J173</f>
        <v>0.574949190489917</v>
      </c>
    </row>
    <row r="175" customFormat="false" ht="12.75" hidden="false" customHeight="false" outlineLevel="0" collapsed="false">
      <c r="A175" s="10" t="n">
        <v>37419</v>
      </c>
      <c r="B175" s="9" t="n">
        <f aca="false">D174</f>
        <v>0</v>
      </c>
      <c r="C175" s="25" t="n">
        <f aca="false">IF(VLOOKUP(A175,Parameters!$A$13:$B$22,2)*J175&gt;B175,B175,VLOOKUP(A175,Parameters!$A$13:$B$22,2)*J175)</f>
        <v>0</v>
      </c>
      <c r="D175" s="9" t="n">
        <f aca="false">B175-C175</f>
        <v>0</v>
      </c>
      <c r="F175" s="22" t="n">
        <f aca="false">H174</f>
        <v>0</v>
      </c>
      <c r="G175" s="9" t="n">
        <f aca="false">IF(VLOOKUP(A175,Parameters!$A$13:$B$22,2)-C175&gt;F175,F175,VLOOKUP(A175,Parameters!$A$13:$B$22,2)-C175)</f>
        <v>0</v>
      </c>
      <c r="H175" s="9" t="n">
        <f aca="false">F175-G175</f>
        <v>0</v>
      </c>
      <c r="J175" s="26" t="n">
        <f aca="false">J174</f>
        <v>0.574949190489917</v>
      </c>
    </row>
    <row r="176" customFormat="false" ht="12.75" hidden="false" customHeight="false" outlineLevel="0" collapsed="false">
      <c r="A176" s="10" t="n">
        <v>37420</v>
      </c>
      <c r="B176" s="9" t="n">
        <f aca="false">D175</f>
        <v>0</v>
      </c>
      <c r="C176" s="25" t="n">
        <f aca="false">IF(VLOOKUP(A176,Parameters!$A$13:$B$22,2)*J176&gt;B176,B176,VLOOKUP(A176,Parameters!$A$13:$B$22,2)*J176)</f>
        <v>0</v>
      </c>
      <c r="D176" s="9" t="n">
        <f aca="false">B176-C176</f>
        <v>0</v>
      </c>
      <c r="F176" s="22" t="n">
        <f aca="false">H175</f>
        <v>0</v>
      </c>
      <c r="G176" s="9" t="n">
        <f aca="false">IF(VLOOKUP(A176,Parameters!$A$13:$B$22,2)-C176&gt;F176,F176,VLOOKUP(A176,Parameters!$A$13:$B$22,2)-C176)</f>
        <v>0</v>
      </c>
      <c r="H176" s="9" t="n">
        <f aca="false">F176-G176</f>
        <v>0</v>
      </c>
      <c r="J176" s="26" t="n">
        <f aca="false">J175</f>
        <v>0.574949190489917</v>
      </c>
    </row>
    <row r="177" customFormat="false" ht="12.75" hidden="false" customHeight="false" outlineLevel="0" collapsed="false">
      <c r="A177" s="10" t="n">
        <v>37421</v>
      </c>
      <c r="B177" s="9" t="n">
        <f aca="false">D176</f>
        <v>0</v>
      </c>
      <c r="C177" s="25" t="n">
        <f aca="false">IF(VLOOKUP(A177,Parameters!$A$13:$B$22,2)*J177&gt;B177,B177,VLOOKUP(A177,Parameters!$A$13:$B$22,2)*J177)</f>
        <v>0</v>
      </c>
      <c r="D177" s="9" t="n">
        <f aca="false">B177-C177</f>
        <v>0</v>
      </c>
      <c r="F177" s="22" t="n">
        <f aca="false">H176</f>
        <v>0</v>
      </c>
      <c r="G177" s="9" t="n">
        <f aca="false">IF(VLOOKUP(A177,Parameters!$A$13:$B$22,2)-C177&gt;F177,F177,VLOOKUP(A177,Parameters!$A$13:$B$22,2)-C177)</f>
        <v>0</v>
      </c>
      <c r="H177" s="9" t="n">
        <f aca="false">F177-G177</f>
        <v>0</v>
      </c>
      <c r="J177" s="26" t="n">
        <f aca="false">J176</f>
        <v>0.574949190489917</v>
      </c>
    </row>
    <row r="178" customFormat="false" ht="12.75" hidden="false" customHeight="false" outlineLevel="0" collapsed="false">
      <c r="A178" s="10" t="n">
        <v>37422</v>
      </c>
      <c r="B178" s="9" t="n">
        <f aca="false">D177</f>
        <v>0</v>
      </c>
      <c r="C178" s="25" t="n">
        <f aca="false">IF(VLOOKUP(A178,Parameters!$A$13:$B$22,2)*J178&gt;B178,B178,VLOOKUP(A178,Parameters!$A$13:$B$22,2)*J178)</f>
        <v>0</v>
      </c>
      <c r="D178" s="9" t="n">
        <f aca="false">B178-C178</f>
        <v>0</v>
      </c>
      <c r="F178" s="22" t="n">
        <f aca="false">H177</f>
        <v>0</v>
      </c>
      <c r="G178" s="9" t="n">
        <f aca="false">IF(VLOOKUP(A178,Parameters!$A$13:$B$22,2)-C178&gt;F178,F178,VLOOKUP(A178,Parameters!$A$13:$B$22,2)-C178)</f>
        <v>0</v>
      </c>
      <c r="H178" s="9" t="n">
        <f aca="false">F178-G178</f>
        <v>0</v>
      </c>
      <c r="J178" s="26" t="n">
        <f aca="false">J177</f>
        <v>0.574949190489917</v>
      </c>
    </row>
    <row r="179" customFormat="false" ht="12.75" hidden="false" customHeight="false" outlineLevel="0" collapsed="false">
      <c r="A179" s="10" t="n">
        <v>37423</v>
      </c>
      <c r="B179" s="9" t="n">
        <f aca="false">D178</f>
        <v>0</v>
      </c>
      <c r="C179" s="25" t="n">
        <f aca="false">IF(VLOOKUP(A179,Parameters!$A$13:$B$22,2)*J179&gt;B179,B179,VLOOKUP(A179,Parameters!$A$13:$B$22,2)*J179)</f>
        <v>0</v>
      </c>
      <c r="D179" s="9" t="n">
        <f aca="false">B179-C179</f>
        <v>0</v>
      </c>
      <c r="F179" s="22" t="n">
        <f aca="false">H178</f>
        <v>0</v>
      </c>
      <c r="G179" s="9" t="n">
        <f aca="false">IF(VLOOKUP(A179,Parameters!$A$13:$B$22,2)-C179&gt;F179,F179,VLOOKUP(A179,Parameters!$A$13:$B$22,2)-C179)</f>
        <v>0</v>
      </c>
      <c r="H179" s="9" t="n">
        <f aca="false">F179-G179</f>
        <v>0</v>
      </c>
      <c r="J179" s="26" t="n">
        <f aca="false">J178</f>
        <v>0.574949190489917</v>
      </c>
    </row>
    <row r="180" customFormat="false" ht="12.75" hidden="false" customHeight="false" outlineLevel="0" collapsed="false">
      <c r="A180" s="10" t="n">
        <v>37424</v>
      </c>
      <c r="B180" s="9" t="n">
        <f aca="false">D179</f>
        <v>0</v>
      </c>
      <c r="C180" s="25" t="n">
        <f aca="false">IF(VLOOKUP(A180,Parameters!$A$13:$B$22,2)*J180&gt;B180,B180,VLOOKUP(A180,Parameters!$A$13:$B$22,2)*J180)</f>
        <v>0</v>
      </c>
      <c r="D180" s="9" t="n">
        <f aca="false">B180-C180</f>
        <v>0</v>
      </c>
      <c r="F180" s="22" t="n">
        <f aca="false">H179</f>
        <v>0</v>
      </c>
      <c r="G180" s="9" t="n">
        <f aca="false">IF(VLOOKUP(A180,Parameters!$A$13:$B$22,2)-C180&gt;F180,F180,VLOOKUP(A180,Parameters!$A$13:$B$22,2)-C180)</f>
        <v>0</v>
      </c>
      <c r="H180" s="9" t="n">
        <f aca="false">F180-G180</f>
        <v>0</v>
      </c>
      <c r="J180" s="26" t="n">
        <f aca="false">J179</f>
        <v>0.574949190489917</v>
      </c>
    </row>
    <row r="181" customFormat="false" ht="12.75" hidden="false" customHeight="false" outlineLevel="0" collapsed="false">
      <c r="A181" s="10" t="n">
        <v>37425</v>
      </c>
      <c r="B181" s="9" t="n">
        <f aca="false">D180</f>
        <v>0</v>
      </c>
      <c r="C181" s="25" t="n">
        <f aca="false">IF(VLOOKUP(A181,Parameters!$A$13:$B$22,2)*J181&gt;B181,B181,VLOOKUP(A181,Parameters!$A$13:$B$22,2)*J181)</f>
        <v>0</v>
      </c>
      <c r="D181" s="9" t="n">
        <f aca="false">B181-C181</f>
        <v>0</v>
      </c>
      <c r="F181" s="22" t="n">
        <f aca="false">H180</f>
        <v>0</v>
      </c>
      <c r="G181" s="9" t="n">
        <f aca="false">IF(VLOOKUP(A181,Parameters!$A$13:$B$22,2)-C181&gt;F181,F181,VLOOKUP(A181,Parameters!$A$13:$B$22,2)-C181)</f>
        <v>0</v>
      </c>
      <c r="H181" s="9" t="n">
        <f aca="false">F181-G181</f>
        <v>0</v>
      </c>
      <c r="J181" s="26" t="n">
        <f aca="false">J180</f>
        <v>0.574949190489917</v>
      </c>
    </row>
    <row r="182" customFormat="false" ht="12.75" hidden="false" customHeight="false" outlineLevel="0" collapsed="false">
      <c r="A182" s="10" t="n">
        <v>37426</v>
      </c>
      <c r="B182" s="9" t="n">
        <f aca="false">D181</f>
        <v>0</v>
      </c>
      <c r="C182" s="25" t="n">
        <f aca="false">IF(VLOOKUP(A182,Parameters!$A$13:$B$22,2)*J182&gt;B182,B182,VLOOKUP(A182,Parameters!$A$13:$B$22,2)*J182)</f>
        <v>0</v>
      </c>
      <c r="D182" s="9" t="n">
        <f aca="false">B182-C182</f>
        <v>0</v>
      </c>
      <c r="F182" s="22" t="n">
        <f aca="false">H181</f>
        <v>0</v>
      </c>
      <c r="G182" s="9" t="n">
        <f aca="false">IF(VLOOKUP(A182,Parameters!$A$13:$B$22,2)-C182&gt;F182,F182,VLOOKUP(A182,Parameters!$A$13:$B$22,2)-C182)</f>
        <v>0</v>
      </c>
      <c r="H182" s="9" t="n">
        <f aca="false">F182-G182</f>
        <v>0</v>
      </c>
      <c r="J182" s="26" t="n">
        <f aca="false">J181</f>
        <v>0.574949190489917</v>
      </c>
    </row>
    <row r="183" customFormat="false" ht="12.75" hidden="false" customHeight="false" outlineLevel="0" collapsed="false">
      <c r="A183" s="10" t="n">
        <v>37427</v>
      </c>
      <c r="B183" s="9" t="n">
        <f aca="false">D182</f>
        <v>0</v>
      </c>
      <c r="C183" s="25" t="n">
        <f aca="false">IF(VLOOKUP(A183,Parameters!$A$13:$B$22,2)*J183&gt;B183,B183,VLOOKUP(A183,Parameters!$A$13:$B$22,2)*J183)</f>
        <v>0</v>
      </c>
      <c r="D183" s="9" t="n">
        <f aca="false">B183-C183</f>
        <v>0</v>
      </c>
      <c r="F183" s="22" t="n">
        <f aca="false">H182</f>
        <v>0</v>
      </c>
      <c r="G183" s="9" t="n">
        <f aca="false">IF(VLOOKUP(A183,Parameters!$A$13:$B$22,2)-C183&gt;F183,F183,VLOOKUP(A183,Parameters!$A$13:$B$22,2)-C183)</f>
        <v>0</v>
      </c>
      <c r="H183" s="9" t="n">
        <f aca="false">F183-G183</f>
        <v>0</v>
      </c>
      <c r="J183" s="26" t="n">
        <f aca="false">J182</f>
        <v>0.574949190489917</v>
      </c>
    </row>
    <row r="184" customFormat="false" ht="12.75" hidden="false" customHeight="false" outlineLevel="0" collapsed="false">
      <c r="A184" s="10" t="n">
        <v>37428</v>
      </c>
      <c r="B184" s="9" t="n">
        <f aca="false">D183</f>
        <v>0</v>
      </c>
      <c r="C184" s="25" t="n">
        <f aca="false">IF(VLOOKUP(A184,Parameters!$A$13:$B$22,2)*J184&gt;B184,B184,VLOOKUP(A184,Parameters!$A$13:$B$22,2)*J184)</f>
        <v>0</v>
      </c>
      <c r="D184" s="9" t="n">
        <f aca="false">B184-C184</f>
        <v>0</v>
      </c>
      <c r="F184" s="22" t="n">
        <f aca="false">H183</f>
        <v>0</v>
      </c>
      <c r="G184" s="9" t="n">
        <f aca="false">IF(VLOOKUP(A184,Parameters!$A$13:$B$22,2)-C184&gt;F184,F184,VLOOKUP(A184,Parameters!$A$13:$B$22,2)-C184)</f>
        <v>0</v>
      </c>
      <c r="H184" s="9" t="n">
        <f aca="false">F184-G184</f>
        <v>0</v>
      </c>
      <c r="J184" s="26" t="n">
        <f aca="false">J183</f>
        <v>0.574949190489917</v>
      </c>
    </row>
    <row r="185" customFormat="false" ht="12.75" hidden="false" customHeight="false" outlineLevel="0" collapsed="false">
      <c r="A185" s="10" t="n">
        <v>37429</v>
      </c>
      <c r="B185" s="9" t="n">
        <f aca="false">D184</f>
        <v>0</v>
      </c>
      <c r="C185" s="25" t="n">
        <f aca="false">IF(VLOOKUP(A185,Parameters!$A$13:$B$22,2)*J185&gt;B185,B185,VLOOKUP(A185,Parameters!$A$13:$B$22,2)*J185)</f>
        <v>0</v>
      </c>
      <c r="D185" s="9" t="n">
        <f aca="false">B185-C185</f>
        <v>0</v>
      </c>
      <c r="F185" s="22" t="n">
        <f aca="false">H184</f>
        <v>0</v>
      </c>
      <c r="G185" s="9" t="n">
        <f aca="false">IF(VLOOKUP(A185,Parameters!$A$13:$B$22,2)-C185&gt;F185,F185,VLOOKUP(A185,Parameters!$A$13:$B$22,2)-C185)</f>
        <v>0</v>
      </c>
      <c r="H185" s="9" t="n">
        <f aca="false">F185-G185</f>
        <v>0</v>
      </c>
      <c r="J185" s="26" t="n">
        <f aca="false">J184</f>
        <v>0.574949190489917</v>
      </c>
    </row>
    <row r="186" customFormat="false" ht="12.75" hidden="false" customHeight="false" outlineLevel="0" collapsed="false">
      <c r="A186" s="10" t="n">
        <v>37430</v>
      </c>
      <c r="B186" s="9" t="n">
        <f aca="false">D185</f>
        <v>0</v>
      </c>
      <c r="C186" s="25" t="n">
        <f aca="false">IF(VLOOKUP(A186,Parameters!$A$13:$B$22,2)*J186&gt;B186,B186,VLOOKUP(A186,Parameters!$A$13:$B$22,2)*J186)</f>
        <v>0</v>
      </c>
      <c r="D186" s="9" t="n">
        <f aca="false">B186-C186</f>
        <v>0</v>
      </c>
      <c r="F186" s="22" t="n">
        <f aca="false">H185</f>
        <v>0</v>
      </c>
      <c r="G186" s="9" t="n">
        <f aca="false">IF(VLOOKUP(A186,Parameters!$A$13:$B$22,2)-C186&gt;F186,F186,VLOOKUP(A186,Parameters!$A$13:$B$22,2)-C186)</f>
        <v>0</v>
      </c>
      <c r="H186" s="9" t="n">
        <f aca="false">F186-G186</f>
        <v>0</v>
      </c>
      <c r="J186" s="26" t="n">
        <f aca="false">J185</f>
        <v>0.574949190489917</v>
      </c>
    </row>
    <row r="187" customFormat="false" ht="12.75" hidden="false" customHeight="false" outlineLevel="0" collapsed="false">
      <c r="A187" s="10" t="n">
        <v>37431</v>
      </c>
      <c r="B187" s="9" t="n">
        <f aca="false">D186</f>
        <v>0</v>
      </c>
      <c r="C187" s="25" t="n">
        <f aca="false">IF(VLOOKUP(A187,Parameters!$A$13:$B$22,2)*J187&gt;B187,B187,VLOOKUP(A187,Parameters!$A$13:$B$22,2)*J187)</f>
        <v>0</v>
      </c>
      <c r="D187" s="9" t="n">
        <f aca="false">B187-C187</f>
        <v>0</v>
      </c>
      <c r="F187" s="22" t="n">
        <f aca="false">H186</f>
        <v>0</v>
      </c>
      <c r="G187" s="9" t="n">
        <f aca="false">IF(VLOOKUP(A187,Parameters!$A$13:$B$22,2)-C187&gt;F187,F187,VLOOKUP(A187,Parameters!$A$13:$B$22,2)-C187)</f>
        <v>0</v>
      </c>
      <c r="H187" s="9" t="n">
        <f aca="false">F187-G187</f>
        <v>0</v>
      </c>
      <c r="J187" s="26" t="n">
        <f aca="false">J186</f>
        <v>0.574949190489917</v>
      </c>
    </row>
    <row r="188" customFormat="false" ht="12.75" hidden="false" customHeight="false" outlineLevel="0" collapsed="false">
      <c r="A188" s="10" t="n">
        <v>37432</v>
      </c>
      <c r="B188" s="9" t="n">
        <f aca="false">D187</f>
        <v>0</v>
      </c>
      <c r="C188" s="25" t="n">
        <f aca="false">IF(VLOOKUP(A188,Parameters!$A$13:$B$22,2)*J188&gt;B188,B188,VLOOKUP(A188,Parameters!$A$13:$B$22,2)*J188)</f>
        <v>0</v>
      </c>
      <c r="D188" s="9" t="n">
        <f aca="false">B188-C188</f>
        <v>0</v>
      </c>
      <c r="F188" s="22" t="n">
        <f aca="false">H187</f>
        <v>0</v>
      </c>
      <c r="G188" s="9" t="n">
        <f aca="false">IF(VLOOKUP(A188,Parameters!$A$13:$B$22,2)-C188&gt;F188,F188,VLOOKUP(A188,Parameters!$A$13:$B$22,2)-C188)</f>
        <v>0</v>
      </c>
      <c r="H188" s="9" t="n">
        <f aca="false">F188-G188</f>
        <v>0</v>
      </c>
      <c r="J188" s="26" t="n">
        <f aca="false">J187</f>
        <v>0.574949190489917</v>
      </c>
    </row>
    <row r="189" customFormat="false" ht="12.75" hidden="false" customHeight="false" outlineLevel="0" collapsed="false">
      <c r="A189" s="10" t="n">
        <v>37433</v>
      </c>
      <c r="B189" s="9" t="n">
        <f aca="false">D188</f>
        <v>0</v>
      </c>
      <c r="C189" s="25" t="n">
        <f aca="false">IF(VLOOKUP(A189,Parameters!$A$13:$B$22,2)*J189&gt;B189,B189,VLOOKUP(A189,Parameters!$A$13:$B$22,2)*J189)</f>
        <v>0</v>
      </c>
      <c r="D189" s="9" t="n">
        <f aca="false">B189-C189</f>
        <v>0</v>
      </c>
      <c r="F189" s="22" t="n">
        <f aca="false">H188</f>
        <v>0</v>
      </c>
      <c r="G189" s="9" t="n">
        <f aca="false">IF(VLOOKUP(A189,Parameters!$A$13:$B$22,2)-C189&gt;F189,F189,VLOOKUP(A189,Parameters!$A$13:$B$22,2)-C189)</f>
        <v>0</v>
      </c>
      <c r="H189" s="9" t="n">
        <f aca="false">F189-G189</f>
        <v>0</v>
      </c>
      <c r="J189" s="26" t="n">
        <f aca="false">J188</f>
        <v>0.574949190489917</v>
      </c>
    </row>
    <row r="190" customFormat="false" ht="12.75" hidden="false" customHeight="false" outlineLevel="0" collapsed="false">
      <c r="A190" s="10" t="n">
        <v>37434</v>
      </c>
      <c r="B190" s="9" t="n">
        <f aca="false">D189</f>
        <v>0</v>
      </c>
      <c r="C190" s="25" t="n">
        <f aca="false">IF(VLOOKUP(A190,Parameters!$A$13:$B$22,2)*J190&gt;B190,B190,VLOOKUP(A190,Parameters!$A$13:$B$22,2)*J190)</f>
        <v>0</v>
      </c>
      <c r="D190" s="9" t="n">
        <f aca="false">B190-C190</f>
        <v>0</v>
      </c>
      <c r="F190" s="22" t="n">
        <f aca="false">H189</f>
        <v>0</v>
      </c>
      <c r="G190" s="9" t="n">
        <f aca="false">IF(VLOOKUP(A190,Parameters!$A$13:$B$22,2)-C190&gt;F190,F190,VLOOKUP(A190,Parameters!$A$13:$B$22,2)-C190)</f>
        <v>0</v>
      </c>
      <c r="H190" s="9" t="n">
        <f aca="false">F190-G190</f>
        <v>0</v>
      </c>
      <c r="J190" s="26" t="n">
        <f aca="false">J189</f>
        <v>0.574949190489917</v>
      </c>
    </row>
    <row r="191" customFormat="false" ht="12.75" hidden="false" customHeight="false" outlineLevel="0" collapsed="false">
      <c r="A191" s="10" t="n">
        <v>37435</v>
      </c>
      <c r="B191" s="9" t="n">
        <f aca="false">D190</f>
        <v>0</v>
      </c>
      <c r="C191" s="25" t="n">
        <f aca="false">IF(VLOOKUP(A191,Parameters!$A$13:$B$22,2)*J191&gt;B191,B191,VLOOKUP(A191,Parameters!$A$13:$B$22,2)*J191)</f>
        <v>0</v>
      </c>
      <c r="D191" s="9" t="n">
        <f aca="false">B191-C191</f>
        <v>0</v>
      </c>
      <c r="F191" s="22" t="n">
        <f aca="false">H190</f>
        <v>0</v>
      </c>
      <c r="G191" s="9" t="n">
        <f aca="false">IF(VLOOKUP(A191,Parameters!$A$13:$B$22,2)-C191&gt;F191,F191,VLOOKUP(A191,Parameters!$A$13:$B$22,2)-C191)</f>
        <v>0</v>
      </c>
      <c r="H191" s="9" t="n">
        <f aca="false">F191-G191</f>
        <v>0</v>
      </c>
      <c r="J191" s="26" t="n">
        <f aca="false">J190</f>
        <v>0.574949190489917</v>
      </c>
    </row>
    <row r="192" customFormat="false" ht="12.75" hidden="false" customHeight="false" outlineLevel="0" collapsed="false">
      <c r="A192" s="10" t="n">
        <v>37436</v>
      </c>
      <c r="B192" s="9" t="n">
        <f aca="false">D191</f>
        <v>0</v>
      </c>
      <c r="C192" s="25" t="n">
        <f aca="false">IF(VLOOKUP(A192,Parameters!$A$13:$B$22,2)*J192&gt;B192,B192,VLOOKUP(A192,Parameters!$A$13:$B$22,2)*J192)</f>
        <v>0</v>
      </c>
      <c r="D192" s="9" t="n">
        <f aca="false">B192-C192</f>
        <v>0</v>
      </c>
      <c r="F192" s="22" t="n">
        <f aca="false">H191</f>
        <v>0</v>
      </c>
      <c r="G192" s="9" t="n">
        <f aca="false">IF(VLOOKUP(A192,Parameters!$A$13:$B$22,2)-C192&gt;F192,F192,VLOOKUP(A192,Parameters!$A$13:$B$22,2)-C192)</f>
        <v>0</v>
      </c>
      <c r="H192" s="9" t="n">
        <f aca="false">F192-G192</f>
        <v>0</v>
      </c>
      <c r="J192" s="26" t="n">
        <f aca="false">J191</f>
        <v>0.574949190489917</v>
      </c>
    </row>
    <row r="193" customFormat="false" ht="12.75" hidden="false" customHeight="false" outlineLevel="0" collapsed="false">
      <c r="A193" s="10" t="n">
        <v>37437</v>
      </c>
      <c r="B193" s="9" t="n">
        <f aca="false">D192</f>
        <v>0</v>
      </c>
      <c r="C193" s="25" t="n">
        <f aca="false">IF(VLOOKUP(A193,Parameters!$A$13:$B$22,2)*J193&gt;B193,B193,VLOOKUP(A193,Parameters!$A$13:$B$22,2)*J193)</f>
        <v>0</v>
      </c>
      <c r="D193" s="9" t="n">
        <f aca="false">B193-C193</f>
        <v>0</v>
      </c>
      <c r="F193" s="22" t="n">
        <f aca="false">H192</f>
        <v>0</v>
      </c>
      <c r="G193" s="9" t="n">
        <f aca="false">IF(VLOOKUP(A193,Parameters!$A$13:$B$22,2)-C193&gt;F193,F193,VLOOKUP(A193,Parameters!$A$13:$B$22,2)-C193)</f>
        <v>0</v>
      </c>
      <c r="H193" s="9" t="n">
        <f aca="false">F193-G193</f>
        <v>0</v>
      </c>
      <c r="J193" s="26" t="n">
        <f aca="false">J192</f>
        <v>0.574949190489917</v>
      </c>
    </row>
    <row r="194" customFormat="false" ht="12.75" hidden="false" customHeight="false" outlineLevel="0" collapsed="false">
      <c r="A194" s="10" t="n">
        <v>37438</v>
      </c>
      <c r="B194" s="9" t="n">
        <f aca="false">D193</f>
        <v>0</v>
      </c>
      <c r="C194" s="25" t="n">
        <f aca="false">IF(VLOOKUP(A194,Parameters!$A$13:$B$22,2)*J194&gt;B194,B194,VLOOKUP(A194,Parameters!$A$13:$B$22,2)*J194)</f>
        <v>0</v>
      </c>
      <c r="D194" s="9" t="n">
        <f aca="false">B194-C194</f>
        <v>0</v>
      </c>
      <c r="F194" s="22" t="n">
        <f aca="false">H193</f>
        <v>0</v>
      </c>
      <c r="G194" s="9" t="n">
        <f aca="false">IF(VLOOKUP(A194,Parameters!$A$13:$B$22,2)-C194&gt;F194,F194,VLOOKUP(A194,Parameters!$A$13:$B$22,2)-C194)</f>
        <v>0</v>
      </c>
      <c r="H194" s="9" t="n">
        <f aca="false">F194-G194</f>
        <v>0</v>
      </c>
      <c r="J194" s="26" t="n">
        <f aca="false">J193</f>
        <v>0.574949190489917</v>
      </c>
    </row>
    <row r="195" customFormat="false" ht="12.75" hidden="false" customHeight="false" outlineLevel="0" collapsed="false">
      <c r="A195" s="10" t="n">
        <v>37439</v>
      </c>
      <c r="B195" s="9" t="n">
        <f aca="false">D194</f>
        <v>0</v>
      </c>
      <c r="C195" s="25" t="n">
        <f aca="false">IF(VLOOKUP(A195,Parameters!$A$13:$B$22,2)*J195&gt;B195,B195,VLOOKUP(A195,Parameters!$A$13:$B$22,2)*J195)</f>
        <v>0</v>
      </c>
      <c r="D195" s="9" t="n">
        <f aca="false">B195-C195</f>
        <v>0</v>
      </c>
      <c r="F195" s="22" t="n">
        <f aca="false">H194</f>
        <v>0</v>
      </c>
      <c r="G195" s="9" t="n">
        <f aca="false">IF(VLOOKUP(A195,Parameters!$A$13:$B$22,2)-C195&gt;F195,F195,VLOOKUP(A195,Parameters!$A$13:$B$22,2)-C195)</f>
        <v>0</v>
      </c>
      <c r="H195" s="9" t="n">
        <f aca="false">F195-G195</f>
        <v>0</v>
      </c>
      <c r="J195" s="26" t="n">
        <f aca="false">J194</f>
        <v>0.574949190489917</v>
      </c>
    </row>
    <row r="196" customFormat="false" ht="12.75" hidden="false" customHeight="false" outlineLevel="0" collapsed="false">
      <c r="A196" s="10" t="n">
        <v>37440</v>
      </c>
      <c r="B196" s="9" t="n">
        <f aca="false">D195</f>
        <v>0</v>
      </c>
      <c r="C196" s="25" t="n">
        <f aca="false">IF(VLOOKUP(A196,Parameters!$A$13:$B$22,2)*J196&gt;B196,B196,VLOOKUP(A196,Parameters!$A$13:$B$22,2)*J196)</f>
        <v>0</v>
      </c>
      <c r="D196" s="9" t="n">
        <f aca="false">B196-C196</f>
        <v>0</v>
      </c>
      <c r="F196" s="22" t="n">
        <f aca="false">H195</f>
        <v>0</v>
      </c>
      <c r="G196" s="9" t="n">
        <f aca="false">IF(VLOOKUP(A196,Parameters!$A$13:$B$22,2)-C196&gt;F196,F196,VLOOKUP(A196,Parameters!$A$13:$B$22,2)-C196)</f>
        <v>0</v>
      </c>
      <c r="H196" s="9" t="n">
        <f aca="false">F196-G196</f>
        <v>0</v>
      </c>
      <c r="J196" s="26" t="n">
        <f aca="false">J195</f>
        <v>0.574949190489917</v>
      </c>
    </row>
    <row r="197" customFormat="false" ht="12.75" hidden="false" customHeight="false" outlineLevel="0" collapsed="false">
      <c r="A197" s="10" t="n">
        <v>37441</v>
      </c>
      <c r="B197" s="9" t="n">
        <f aca="false">D196</f>
        <v>0</v>
      </c>
      <c r="C197" s="25" t="n">
        <f aca="false">IF(VLOOKUP(A197,Parameters!$A$13:$B$22,2)*J197&gt;B197,B197,VLOOKUP(A197,Parameters!$A$13:$B$22,2)*J197)</f>
        <v>0</v>
      </c>
      <c r="D197" s="9" t="n">
        <f aca="false">B197-C197</f>
        <v>0</v>
      </c>
      <c r="F197" s="22" t="n">
        <f aca="false">H196</f>
        <v>0</v>
      </c>
      <c r="G197" s="9" t="n">
        <f aca="false">IF(VLOOKUP(A197,Parameters!$A$13:$B$22,2)-C197&gt;F197,F197,VLOOKUP(A197,Parameters!$A$13:$B$22,2)-C197)</f>
        <v>0</v>
      </c>
      <c r="H197" s="9" t="n">
        <f aca="false">F197-G197</f>
        <v>0</v>
      </c>
      <c r="J197" s="26" t="n">
        <f aca="false">J196</f>
        <v>0.574949190489917</v>
      </c>
    </row>
    <row r="198" customFormat="false" ht="12.75" hidden="false" customHeight="false" outlineLevel="0" collapsed="false">
      <c r="A198" s="10" t="n">
        <v>37442</v>
      </c>
      <c r="B198" s="9" t="n">
        <f aca="false">D197</f>
        <v>0</v>
      </c>
      <c r="C198" s="25" t="n">
        <f aca="false">IF(VLOOKUP(A198,Parameters!$A$13:$B$22,2)*J198&gt;B198,B198,VLOOKUP(A198,Parameters!$A$13:$B$22,2)*J198)</f>
        <v>0</v>
      </c>
      <c r="D198" s="9" t="n">
        <f aca="false">B198-C198</f>
        <v>0</v>
      </c>
      <c r="F198" s="22" t="n">
        <f aca="false">H197</f>
        <v>0</v>
      </c>
      <c r="G198" s="9" t="n">
        <f aca="false">IF(VLOOKUP(A198,Parameters!$A$13:$B$22,2)-C198&gt;F198,F198,VLOOKUP(A198,Parameters!$A$13:$B$22,2)-C198)</f>
        <v>0</v>
      </c>
      <c r="H198" s="9" t="n">
        <f aca="false">F198-G198</f>
        <v>0</v>
      </c>
      <c r="J198" s="26" t="n">
        <f aca="false">J197</f>
        <v>0.574949190489917</v>
      </c>
    </row>
    <row r="199" customFormat="false" ht="12.75" hidden="false" customHeight="false" outlineLevel="0" collapsed="false">
      <c r="A199" s="10" t="n">
        <v>37443</v>
      </c>
      <c r="B199" s="9" t="n">
        <f aca="false">D198</f>
        <v>0</v>
      </c>
      <c r="C199" s="25" t="n">
        <f aca="false">IF(VLOOKUP(A199,Parameters!$A$13:$B$22,2)*J199&gt;B199,B199,VLOOKUP(A199,Parameters!$A$13:$B$22,2)*J199)</f>
        <v>0</v>
      </c>
      <c r="D199" s="9" t="n">
        <f aca="false">B199-C199</f>
        <v>0</v>
      </c>
      <c r="F199" s="22" t="n">
        <f aca="false">H198</f>
        <v>0</v>
      </c>
      <c r="G199" s="9" t="n">
        <f aca="false">IF(VLOOKUP(A199,Parameters!$A$13:$B$22,2)-C199&gt;F199,F199,VLOOKUP(A199,Parameters!$A$13:$B$22,2)-C199)</f>
        <v>0</v>
      </c>
      <c r="H199" s="9" t="n">
        <f aca="false">F199-G199</f>
        <v>0</v>
      </c>
      <c r="J199" s="26" t="n">
        <f aca="false">J198</f>
        <v>0.574949190489917</v>
      </c>
    </row>
    <row r="200" customFormat="false" ht="12.75" hidden="false" customHeight="false" outlineLevel="0" collapsed="false">
      <c r="A200" s="10" t="n">
        <v>37444</v>
      </c>
      <c r="B200" s="9" t="n">
        <f aca="false">D199</f>
        <v>0</v>
      </c>
      <c r="C200" s="25" t="n">
        <f aca="false">IF(VLOOKUP(A200,Parameters!$A$13:$B$22,2)*J200&gt;B200,B200,VLOOKUP(A200,Parameters!$A$13:$B$22,2)*J200)</f>
        <v>0</v>
      </c>
      <c r="D200" s="9" t="n">
        <f aca="false">B200-C200</f>
        <v>0</v>
      </c>
      <c r="F200" s="22" t="n">
        <f aca="false">H199</f>
        <v>0</v>
      </c>
      <c r="G200" s="9" t="n">
        <f aca="false">IF(VLOOKUP(A200,Parameters!$A$13:$B$22,2)-C200&gt;F200,F200,VLOOKUP(A200,Parameters!$A$13:$B$22,2)-C200)</f>
        <v>0</v>
      </c>
      <c r="H200" s="9" t="n">
        <f aca="false">F200-G200</f>
        <v>0</v>
      </c>
      <c r="J200" s="26" t="n">
        <f aca="false">J199</f>
        <v>0.574949190489917</v>
      </c>
    </row>
    <row r="201" customFormat="false" ht="12.75" hidden="false" customHeight="false" outlineLevel="0" collapsed="false">
      <c r="A201" s="10" t="n">
        <v>37445</v>
      </c>
      <c r="B201" s="9" t="n">
        <f aca="false">D200</f>
        <v>0</v>
      </c>
      <c r="C201" s="25" t="n">
        <f aca="false">IF(VLOOKUP(A201,Parameters!$A$13:$B$22,2)*J201&gt;B201,B201,VLOOKUP(A201,Parameters!$A$13:$B$22,2)*J201)</f>
        <v>0</v>
      </c>
      <c r="D201" s="9" t="n">
        <f aca="false">B201-C201</f>
        <v>0</v>
      </c>
      <c r="F201" s="22" t="n">
        <f aca="false">H200</f>
        <v>0</v>
      </c>
      <c r="G201" s="9" t="n">
        <f aca="false">IF(VLOOKUP(A201,Parameters!$A$13:$B$22,2)-C201&gt;F201,F201,VLOOKUP(A201,Parameters!$A$13:$B$22,2)-C201)</f>
        <v>0</v>
      </c>
      <c r="H201" s="9" t="n">
        <f aca="false">F201-G201</f>
        <v>0</v>
      </c>
      <c r="J201" s="26" t="n">
        <f aca="false">J200</f>
        <v>0.574949190489917</v>
      </c>
    </row>
    <row r="202" customFormat="false" ht="12.75" hidden="false" customHeight="false" outlineLevel="0" collapsed="false">
      <c r="A202" s="10" t="n">
        <v>37446</v>
      </c>
      <c r="B202" s="9" t="n">
        <f aca="false">D201</f>
        <v>0</v>
      </c>
      <c r="C202" s="25" t="n">
        <f aca="false">IF(VLOOKUP(A202,Parameters!$A$13:$B$22,2)*J202&gt;B202,B202,VLOOKUP(A202,Parameters!$A$13:$B$22,2)*J202)</f>
        <v>0</v>
      </c>
      <c r="D202" s="9" t="n">
        <f aca="false">B202-C202</f>
        <v>0</v>
      </c>
      <c r="F202" s="22" t="n">
        <f aca="false">H201</f>
        <v>0</v>
      </c>
      <c r="G202" s="9" t="n">
        <f aca="false">IF(VLOOKUP(A202,Parameters!$A$13:$B$22,2)-C202&gt;F202,F202,VLOOKUP(A202,Parameters!$A$13:$B$22,2)-C202)</f>
        <v>0</v>
      </c>
      <c r="H202" s="9" t="n">
        <f aca="false">F202-G202</f>
        <v>0</v>
      </c>
      <c r="J202" s="26" t="n">
        <f aca="false">J201</f>
        <v>0.574949190489917</v>
      </c>
    </row>
    <row r="203" customFormat="false" ht="12.75" hidden="false" customHeight="false" outlineLevel="0" collapsed="false">
      <c r="A203" s="10" t="n">
        <v>37447</v>
      </c>
      <c r="B203" s="9" t="n">
        <f aca="false">D202</f>
        <v>0</v>
      </c>
      <c r="C203" s="25" t="n">
        <f aca="false">IF(VLOOKUP(A203,Parameters!$A$13:$B$22,2)*J203&gt;B203,B203,VLOOKUP(A203,Parameters!$A$13:$B$22,2)*J203)</f>
        <v>0</v>
      </c>
      <c r="D203" s="9" t="n">
        <f aca="false">B203-C203</f>
        <v>0</v>
      </c>
      <c r="F203" s="22" t="n">
        <f aca="false">H202</f>
        <v>0</v>
      </c>
      <c r="G203" s="9" t="n">
        <f aca="false">IF(VLOOKUP(A203,Parameters!$A$13:$B$22,2)-C203&gt;F203,F203,VLOOKUP(A203,Parameters!$A$13:$B$22,2)-C203)</f>
        <v>0</v>
      </c>
      <c r="H203" s="9" t="n">
        <f aca="false">F203-G203</f>
        <v>0</v>
      </c>
      <c r="J203" s="26" t="n">
        <f aca="false">J202</f>
        <v>0.574949190489917</v>
      </c>
    </row>
    <row r="204" customFormat="false" ht="12.75" hidden="false" customHeight="false" outlineLevel="0" collapsed="false">
      <c r="A204" s="10" t="n">
        <v>37448</v>
      </c>
      <c r="B204" s="9" t="n">
        <f aca="false">D203</f>
        <v>0</v>
      </c>
      <c r="C204" s="25" t="n">
        <f aca="false">IF(VLOOKUP(A204,Parameters!$A$13:$B$22,2)*J204&gt;B204,B204,VLOOKUP(A204,Parameters!$A$13:$B$22,2)*J204)</f>
        <v>0</v>
      </c>
      <c r="D204" s="9" t="n">
        <f aca="false">B204-C204</f>
        <v>0</v>
      </c>
      <c r="F204" s="22" t="n">
        <f aca="false">H203</f>
        <v>0</v>
      </c>
      <c r="G204" s="9" t="n">
        <f aca="false">IF(VLOOKUP(A204,Parameters!$A$13:$B$22,2)-C204&gt;F204,F204,VLOOKUP(A204,Parameters!$A$13:$B$22,2)-C204)</f>
        <v>0</v>
      </c>
      <c r="H204" s="9" t="n">
        <f aca="false">F204-G204</f>
        <v>0</v>
      </c>
      <c r="J204" s="26" t="n">
        <f aca="false">J203</f>
        <v>0.574949190489917</v>
      </c>
    </row>
    <row r="205" customFormat="false" ht="12.75" hidden="false" customHeight="false" outlineLevel="0" collapsed="false">
      <c r="A205" s="10" t="n">
        <v>37449</v>
      </c>
      <c r="B205" s="9" t="n">
        <f aca="false">D204</f>
        <v>0</v>
      </c>
      <c r="C205" s="25" t="n">
        <f aca="false">IF(VLOOKUP(A205,Parameters!$A$13:$B$22,2)*J205&gt;B205,B205,VLOOKUP(A205,Parameters!$A$13:$B$22,2)*J205)</f>
        <v>0</v>
      </c>
      <c r="D205" s="9" t="n">
        <f aca="false">B205-C205</f>
        <v>0</v>
      </c>
      <c r="F205" s="22" t="n">
        <f aca="false">H204</f>
        <v>0</v>
      </c>
      <c r="G205" s="9" t="n">
        <f aca="false">IF(VLOOKUP(A205,Parameters!$A$13:$B$22,2)-C205&gt;F205,F205,VLOOKUP(A205,Parameters!$A$13:$B$22,2)-C205)</f>
        <v>0</v>
      </c>
      <c r="H205" s="9" t="n">
        <f aca="false">F205-G205</f>
        <v>0</v>
      </c>
      <c r="J205" s="26" t="n">
        <f aca="false">J204</f>
        <v>0.574949190489917</v>
      </c>
    </row>
    <row r="206" customFormat="false" ht="12.75" hidden="false" customHeight="false" outlineLevel="0" collapsed="false">
      <c r="A206" s="10" t="n">
        <v>37450</v>
      </c>
      <c r="B206" s="9" t="n">
        <f aca="false">D205</f>
        <v>0</v>
      </c>
      <c r="C206" s="25" t="n">
        <f aca="false">IF(VLOOKUP(A206,Parameters!$A$13:$B$22,2)*J206&gt;B206,B206,VLOOKUP(A206,Parameters!$A$13:$B$22,2)*J206)</f>
        <v>0</v>
      </c>
      <c r="D206" s="9" t="n">
        <f aca="false">B206-C206</f>
        <v>0</v>
      </c>
      <c r="F206" s="22" t="n">
        <f aca="false">H205</f>
        <v>0</v>
      </c>
      <c r="G206" s="9" t="n">
        <f aca="false">IF(VLOOKUP(A206,Parameters!$A$13:$B$22,2)-C206&gt;F206,F206,VLOOKUP(A206,Parameters!$A$13:$B$22,2)-C206)</f>
        <v>0</v>
      </c>
      <c r="H206" s="9" t="n">
        <f aca="false">F206-G206</f>
        <v>0</v>
      </c>
      <c r="J206" s="26" t="n">
        <f aca="false">J205</f>
        <v>0.574949190489917</v>
      </c>
    </row>
    <row r="207" customFormat="false" ht="12.75" hidden="false" customHeight="false" outlineLevel="0" collapsed="false">
      <c r="A207" s="10" t="n">
        <v>37451</v>
      </c>
      <c r="B207" s="9" t="n">
        <f aca="false">D206</f>
        <v>0</v>
      </c>
      <c r="C207" s="25" t="n">
        <f aca="false">IF(VLOOKUP(A207,Parameters!$A$13:$B$22,2)*J207&gt;B207,B207,VLOOKUP(A207,Parameters!$A$13:$B$22,2)*J207)</f>
        <v>0</v>
      </c>
      <c r="D207" s="9" t="n">
        <f aca="false">B207-C207</f>
        <v>0</v>
      </c>
      <c r="F207" s="22" t="n">
        <f aca="false">H206</f>
        <v>0</v>
      </c>
      <c r="G207" s="9" t="n">
        <f aca="false">IF(VLOOKUP(A207,Parameters!$A$13:$B$22,2)-C207&gt;F207,F207,VLOOKUP(A207,Parameters!$A$13:$B$22,2)-C207)</f>
        <v>0</v>
      </c>
      <c r="H207" s="9" t="n">
        <f aca="false">F207-G207</f>
        <v>0</v>
      </c>
      <c r="J207" s="26" t="n">
        <f aca="false">J206</f>
        <v>0.574949190489917</v>
      </c>
    </row>
    <row r="208" customFormat="false" ht="12.75" hidden="false" customHeight="false" outlineLevel="0" collapsed="false">
      <c r="A208" s="10" t="n">
        <v>37452</v>
      </c>
      <c r="B208" s="9" t="n">
        <f aca="false">D207</f>
        <v>0</v>
      </c>
      <c r="C208" s="25" t="n">
        <f aca="false">IF(VLOOKUP(A208,Parameters!$A$13:$B$22,2)*J208&gt;B208,B208,VLOOKUP(A208,Parameters!$A$13:$B$22,2)*J208)</f>
        <v>0</v>
      </c>
      <c r="D208" s="9" t="n">
        <f aca="false">B208-C208</f>
        <v>0</v>
      </c>
      <c r="F208" s="22" t="n">
        <f aca="false">H207</f>
        <v>0</v>
      </c>
      <c r="G208" s="9" t="n">
        <f aca="false">IF(VLOOKUP(A208,Parameters!$A$13:$B$22,2)-C208&gt;F208,F208,VLOOKUP(A208,Parameters!$A$13:$B$22,2)-C208)</f>
        <v>0</v>
      </c>
      <c r="H208" s="9" t="n">
        <f aca="false">F208-G208</f>
        <v>0</v>
      </c>
      <c r="J208" s="26" t="n">
        <f aca="false">J207</f>
        <v>0.574949190489917</v>
      </c>
    </row>
    <row r="209" customFormat="false" ht="12.75" hidden="false" customHeight="false" outlineLevel="0" collapsed="false">
      <c r="A209" s="10" t="n">
        <v>37453</v>
      </c>
      <c r="B209" s="9" t="n">
        <f aca="false">D208</f>
        <v>0</v>
      </c>
      <c r="C209" s="25" t="n">
        <f aca="false">IF(VLOOKUP(A209,Parameters!$A$13:$B$22,2)*J209&gt;B209,B209,VLOOKUP(A209,Parameters!$A$13:$B$22,2)*J209)</f>
        <v>0</v>
      </c>
      <c r="D209" s="9" t="n">
        <f aca="false">B209-C209</f>
        <v>0</v>
      </c>
      <c r="F209" s="22" t="n">
        <f aca="false">H208</f>
        <v>0</v>
      </c>
      <c r="G209" s="9" t="n">
        <f aca="false">IF(VLOOKUP(A209,Parameters!$A$13:$B$22,2)-C209&gt;F209,F209,VLOOKUP(A209,Parameters!$A$13:$B$22,2)-C209)</f>
        <v>0</v>
      </c>
      <c r="H209" s="9" t="n">
        <f aca="false">F209-G209</f>
        <v>0</v>
      </c>
      <c r="J209" s="26" t="n">
        <f aca="false">J208</f>
        <v>0.574949190489917</v>
      </c>
    </row>
    <row r="210" customFormat="false" ht="12.75" hidden="false" customHeight="false" outlineLevel="0" collapsed="false">
      <c r="A210" s="10" t="n">
        <v>37454</v>
      </c>
      <c r="B210" s="9" t="n">
        <f aca="false">D209</f>
        <v>0</v>
      </c>
      <c r="C210" s="25" t="n">
        <f aca="false">IF(VLOOKUP(A210,Parameters!$A$13:$B$22,2)*J210&gt;B210,B210,VLOOKUP(A210,Parameters!$A$13:$B$22,2)*J210)</f>
        <v>0</v>
      </c>
      <c r="D210" s="9" t="n">
        <f aca="false">B210-C210</f>
        <v>0</v>
      </c>
      <c r="F210" s="22" t="n">
        <f aca="false">H209</f>
        <v>0</v>
      </c>
      <c r="G210" s="9" t="n">
        <f aca="false">IF(VLOOKUP(A210,Parameters!$A$13:$B$22,2)-C210&gt;F210,F210,VLOOKUP(A210,Parameters!$A$13:$B$22,2)-C210)</f>
        <v>0</v>
      </c>
      <c r="H210" s="9" t="n">
        <f aca="false">F210-G210</f>
        <v>0</v>
      </c>
      <c r="J210" s="26" t="n">
        <f aca="false">J209</f>
        <v>0.574949190489917</v>
      </c>
    </row>
    <row r="211" customFormat="false" ht="12.75" hidden="false" customHeight="false" outlineLevel="0" collapsed="false">
      <c r="A211" s="10" t="n">
        <v>37455</v>
      </c>
      <c r="B211" s="9" t="n">
        <f aca="false">D210</f>
        <v>0</v>
      </c>
      <c r="C211" s="25" t="n">
        <f aca="false">IF(VLOOKUP(A211,Parameters!$A$13:$B$22,2)*J211&gt;B211,B211,VLOOKUP(A211,Parameters!$A$13:$B$22,2)*J211)</f>
        <v>0</v>
      </c>
      <c r="D211" s="9" t="n">
        <f aca="false">B211-C211</f>
        <v>0</v>
      </c>
      <c r="F211" s="22" t="n">
        <f aca="false">H210</f>
        <v>0</v>
      </c>
      <c r="G211" s="9" t="n">
        <f aca="false">IF(VLOOKUP(A211,Parameters!$A$13:$B$22,2)-C211&gt;F211,F211,VLOOKUP(A211,Parameters!$A$13:$B$22,2)-C211)</f>
        <v>0</v>
      </c>
      <c r="H211" s="9" t="n">
        <f aca="false">F211-G211</f>
        <v>0</v>
      </c>
      <c r="J211" s="26" t="n">
        <f aca="false">J210</f>
        <v>0.574949190489917</v>
      </c>
    </row>
    <row r="212" customFormat="false" ht="12.75" hidden="false" customHeight="false" outlineLevel="0" collapsed="false">
      <c r="A212" s="10" t="n">
        <v>37456</v>
      </c>
      <c r="B212" s="9" t="n">
        <f aca="false">D211</f>
        <v>0</v>
      </c>
      <c r="C212" s="25" t="n">
        <f aca="false">IF(VLOOKUP(A212,Parameters!$A$13:$B$22,2)*J212&gt;B212,B212,VLOOKUP(A212,Parameters!$A$13:$B$22,2)*J212)</f>
        <v>0</v>
      </c>
      <c r="D212" s="9" t="n">
        <f aca="false">B212-C212</f>
        <v>0</v>
      </c>
      <c r="F212" s="22" t="n">
        <f aca="false">H211</f>
        <v>0</v>
      </c>
      <c r="G212" s="9" t="n">
        <f aca="false">IF(VLOOKUP(A212,Parameters!$A$13:$B$22,2)-C212&gt;F212,F212,VLOOKUP(A212,Parameters!$A$13:$B$22,2)-C212)</f>
        <v>0</v>
      </c>
      <c r="H212" s="9" t="n">
        <f aca="false">F212-G212</f>
        <v>0</v>
      </c>
      <c r="J212" s="26" t="n">
        <f aca="false">J211</f>
        <v>0.574949190489917</v>
      </c>
    </row>
    <row r="213" customFormat="false" ht="12.75" hidden="false" customHeight="false" outlineLevel="0" collapsed="false">
      <c r="A213" s="10" t="n">
        <v>37457</v>
      </c>
      <c r="B213" s="9" t="n">
        <f aca="false">D212</f>
        <v>0</v>
      </c>
      <c r="C213" s="25" t="n">
        <f aca="false">IF(VLOOKUP(A213,Parameters!$A$13:$B$22,2)*J213&gt;B213,B213,VLOOKUP(A213,Parameters!$A$13:$B$22,2)*J213)</f>
        <v>0</v>
      </c>
      <c r="D213" s="9" t="n">
        <f aca="false">B213-C213</f>
        <v>0</v>
      </c>
      <c r="F213" s="22" t="n">
        <f aca="false">H212</f>
        <v>0</v>
      </c>
      <c r="G213" s="9" t="n">
        <f aca="false">IF(VLOOKUP(A213,Parameters!$A$13:$B$22,2)-C213&gt;F213,F213,VLOOKUP(A213,Parameters!$A$13:$B$22,2)-C213)</f>
        <v>0</v>
      </c>
      <c r="H213" s="9" t="n">
        <f aca="false">F213-G213</f>
        <v>0</v>
      </c>
      <c r="J213" s="26" t="n">
        <f aca="false">J212</f>
        <v>0.574949190489917</v>
      </c>
    </row>
    <row r="214" customFormat="false" ht="12.75" hidden="false" customHeight="false" outlineLevel="0" collapsed="false">
      <c r="A214" s="10" t="n">
        <v>37458</v>
      </c>
      <c r="B214" s="9" t="n">
        <f aca="false">D213</f>
        <v>0</v>
      </c>
      <c r="C214" s="25" t="n">
        <f aca="false">IF(VLOOKUP(A214,Parameters!$A$13:$B$22,2)*J214&gt;B214,B214,VLOOKUP(A214,Parameters!$A$13:$B$22,2)*J214)</f>
        <v>0</v>
      </c>
      <c r="D214" s="9" t="n">
        <f aca="false">B214-C214</f>
        <v>0</v>
      </c>
      <c r="F214" s="22" t="n">
        <f aca="false">H213</f>
        <v>0</v>
      </c>
      <c r="G214" s="9" t="n">
        <f aca="false">IF(VLOOKUP(A214,Parameters!$A$13:$B$22,2)-C214&gt;F214,F214,VLOOKUP(A214,Parameters!$A$13:$B$22,2)-C214)</f>
        <v>0</v>
      </c>
      <c r="H214" s="9" t="n">
        <f aca="false">F214-G214</f>
        <v>0</v>
      </c>
      <c r="J214" s="26" t="n">
        <f aca="false">J213</f>
        <v>0.574949190489917</v>
      </c>
    </row>
    <row r="215" customFormat="false" ht="12.75" hidden="false" customHeight="false" outlineLevel="0" collapsed="false">
      <c r="A215" s="10" t="n">
        <v>37459</v>
      </c>
      <c r="B215" s="9" t="n">
        <f aca="false">D214</f>
        <v>0</v>
      </c>
      <c r="C215" s="25" t="n">
        <f aca="false">IF(VLOOKUP(A215,Parameters!$A$13:$B$22,2)*J215&gt;B215,B215,VLOOKUP(A215,Parameters!$A$13:$B$22,2)*J215)</f>
        <v>0</v>
      </c>
      <c r="D215" s="9" t="n">
        <f aca="false">B215-C215</f>
        <v>0</v>
      </c>
      <c r="F215" s="22" t="n">
        <f aca="false">H214</f>
        <v>0</v>
      </c>
      <c r="G215" s="9" t="n">
        <f aca="false">IF(VLOOKUP(A215,Parameters!$A$13:$B$22,2)-C215&gt;F215,F215,VLOOKUP(A215,Parameters!$A$13:$B$22,2)-C215)</f>
        <v>0</v>
      </c>
      <c r="H215" s="9" t="n">
        <f aca="false">F215-G215</f>
        <v>0</v>
      </c>
      <c r="J215" s="26" t="n">
        <f aca="false">J214</f>
        <v>0.574949190489917</v>
      </c>
    </row>
    <row r="216" customFormat="false" ht="12.75" hidden="false" customHeight="false" outlineLevel="0" collapsed="false">
      <c r="A216" s="10" t="n">
        <v>37460</v>
      </c>
      <c r="B216" s="9" t="n">
        <f aca="false">D215</f>
        <v>0</v>
      </c>
      <c r="C216" s="25" t="n">
        <f aca="false">IF(VLOOKUP(A216,Parameters!$A$13:$B$22,2)*J216&gt;B216,B216,VLOOKUP(A216,Parameters!$A$13:$B$22,2)*J216)</f>
        <v>0</v>
      </c>
      <c r="D216" s="9" t="n">
        <f aca="false">B216-C216</f>
        <v>0</v>
      </c>
      <c r="F216" s="22" t="n">
        <f aca="false">H215</f>
        <v>0</v>
      </c>
      <c r="G216" s="9" t="n">
        <f aca="false">IF(VLOOKUP(A216,Parameters!$A$13:$B$22,2)-C216&gt;F216,F216,VLOOKUP(A216,Parameters!$A$13:$B$22,2)-C216)</f>
        <v>0</v>
      </c>
      <c r="H216" s="9" t="n">
        <f aca="false">F216-G216</f>
        <v>0</v>
      </c>
      <c r="J216" s="26" t="n">
        <f aca="false">J215</f>
        <v>0.574949190489917</v>
      </c>
    </row>
    <row r="217" customFormat="false" ht="12.75" hidden="false" customHeight="false" outlineLevel="0" collapsed="false">
      <c r="A217" s="10" t="n">
        <v>37461</v>
      </c>
      <c r="B217" s="9" t="n">
        <f aca="false">D216</f>
        <v>0</v>
      </c>
      <c r="C217" s="25" t="n">
        <f aca="false">IF(VLOOKUP(A217,Parameters!$A$13:$B$22,2)*J217&gt;B217,B217,VLOOKUP(A217,Parameters!$A$13:$B$22,2)*J217)</f>
        <v>0</v>
      </c>
      <c r="D217" s="9" t="n">
        <f aca="false">B217-C217</f>
        <v>0</v>
      </c>
      <c r="F217" s="22" t="n">
        <f aca="false">H216</f>
        <v>0</v>
      </c>
      <c r="G217" s="9" t="n">
        <f aca="false">IF(VLOOKUP(A217,Parameters!$A$13:$B$22,2)-C217&gt;F217,F217,VLOOKUP(A217,Parameters!$A$13:$B$22,2)-C217)</f>
        <v>0</v>
      </c>
      <c r="H217" s="9" t="n">
        <f aca="false">F217-G217</f>
        <v>0</v>
      </c>
      <c r="J217" s="26" t="n">
        <f aca="false">J216</f>
        <v>0.574949190489917</v>
      </c>
    </row>
    <row r="218" customFormat="false" ht="12.75" hidden="false" customHeight="false" outlineLevel="0" collapsed="false">
      <c r="A218" s="10" t="n">
        <v>37462</v>
      </c>
      <c r="B218" s="9" t="n">
        <f aca="false">D217</f>
        <v>0</v>
      </c>
      <c r="C218" s="25" t="n">
        <f aca="false">IF(VLOOKUP(A218,Parameters!$A$13:$B$22,2)*J218&gt;B218,B218,VLOOKUP(A218,Parameters!$A$13:$B$22,2)*J218)</f>
        <v>0</v>
      </c>
      <c r="D218" s="9" t="n">
        <f aca="false">B218-C218</f>
        <v>0</v>
      </c>
      <c r="F218" s="22" t="n">
        <f aca="false">H217</f>
        <v>0</v>
      </c>
      <c r="G218" s="9" t="n">
        <f aca="false">IF(VLOOKUP(A218,Parameters!$A$13:$B$22,2)-C218&gt;F218,F218,VLOOKUP(A218,Parameters!$A$13:$B$22,2)-C218)</f>
        <v>0</v>
      </c>
      <c r="H218" s="9" t="n">
        <f aca="false">F218-G218</f>
        <v>0</v>
      </c>
      <c r="J218" s="26" t="n">
        <f aca="false">J217</f>
        <v>0.574949190489917</v>
      </c>
    </row>
    <row r="219" customFormat="false" ht="12.75" hidden="false" customHeight="false" outlineLevel="0" collapsed="false">
      <c r="A219" s="10" t="n">
        <v>37463</v>
      </c>
      <c r="B219" s="9" t="n">
        <f aca="false">D218</f>
        <v>0</v>
      </c>
      <c r="C219" s="25" t="n">
        <f aca="false">IF(VLOOKUP(A219,Parameters!$A$13:$B$22,2)*J219&gt;B219,B219,VLOOKUP(A219,Parameters!$A$13:$B$22,2)*J219)</f>
        <v>0</v>
      </c>
      <c r="D219" s="9" t="n">
        <f aca="false">B219-C219</f>
        <v>0</v>
      </c>
      <c r="F219" s="22" t="n">
        <f aca="false">H218</f>
        <v>0</v>
      </c>
      <c r="G219" s="9" t="n">
        <f aca="false">IF(VLOOKUP(A219,Parameters!$A$13:$B$22,2)-C219&gt;F219,F219,VLOOKUP(A219,Parameters!$A$13:$B$22,2)-C219)</f>
        <v>0</v>
      </c>
      <c r="H219" s="9" t="n">
        <f aca="false">F219-G219</f>
        <v>0</v>
      </c>
      <c r="J219" s="26" t="n">
        <f aca="false">J218</f>
        <v>0.574949190489917</v>
      </c>
    </row>
    <row r="220" customFormat="false" ht="12.75" hidden="false" customHeight="false" outlineLevel="0" collapsed="false">
      <c r="A220" s="10" t="n">
        <v>37464</v>
      </c>
      <c r="B220" s="9" t="n">
        <f aca="false">D219</f>
        <v>0</v>
      </c>
      <c r="C220" s="25" t="n">
        <f aca="false">IF(VLOOKUP(A220,Parameters!$A$13:$B$22,2)*J220&gt;B220,B220,VLOOKUP(A220,Parameters!$A$13:$B$22,2)*J220)</f>
        <v>0</v>
      </c>
      <c r="D220" s="9" t="n">
        <f aca="false">B220-C220</f>
        <v>0</v>
      </c>
      <c r="F220" s="22" t="n">
        <f aca="false">H219</f>
        <v>0</v>
      </c>
      <c r="G220" s="9" t="n">
        <f aca="false">IF(VLOOKUP(A220,Parameters!$A$13:$B$22,2)-C220&gt;F220,F220,VLOOKUP(A220,Parameters!$A$13:$B$22,2)-C220)</f>
        <v>0</v>
      </c>
      <c r="H220" s="9" t="n">
        <f aca="false">F220-G220</f>
        <v>0</v>
      </c>
      <c r="J220" s="26" t="n">
        <f aca="false">J219</f>
        <v>0.574949190489917</v>
      </c>
    </row>
    <row r="221" customFormat="false" ht="12.75" hidden="false" customHeight="false" outlineLevel="0" collapsed="false">
      <c r="A221" s="10" t="n">
        <v>37465</v>
      </c>
      <c r="B221" s="9" t="n">
        <f aca="false">D220</f>
        <v>0</v>
      </c>
      <c r="C221" s="25" t="n">
        <f aca="false">IF(VLOOKUP(A221,Parameters!$A$13:$B$22,2)*J221&gt;B221,B221,VLOOKUP(A221,Parameters!$A$13:$B$22,2)*J221)</f>
        <v>0</v>
      </c>
      <c r="D221" s="9" t="n">
        <f aca="false">B221-C221</f>
        <v>0</v>
      </c>
      <c r="F221" s="22" t="n">
        <f aca="false">H220</f>
        <v>0</v>
      </c>
      <c r="G221" s="9" t="n">
        <f aca="false">IF(VLOOKUP(A221,Parameters!$A$13:$B$22,2)-C221&gt;F221,F221,VLOOKUP(A221,Parameters!$A$13:$B$22,2)-C221)</f>
        <v>0</v>
      </c>
      <c r="H221" s="9" t="n">
        <f aca="false">F221-G221</f>
        <v>0</v>
      </c>
      <c r="J221" s="26" t="n">
        <f aca="false">J220</f>
        <v>0.574949190489917</v>
      </c>
    </row>
    <row r="222" customFormat="false" ht="12.75" hidden="false" customHeight="false" outlineLevel="0" collapsed="false">
      <c r="A222" s="10" t="n">
        <v>37466</v>
      </c>
      <c r="B222" s="9" t="n">
        <f aca="false">D221</f>
        <v>0</v>
      </c>
      <c r="C222" s="25" t="n">
        <f aca="false">IF(VLOOKUP(A222,Parameters!$A$13:$B$22,2)*J222&gt;B222,B222,VLOOKUP(A222,Parameters!$A$13:$B$22,2)*J222)</f>
        <v>0</v>
      </c>
      <c r="D222" s="9" t="n">
        <f aca="false">B222-C222</f>
        <v>0</v>
      </c>
      <c r="F222" s="22" t="n">
        <f aca="false">H221</f>
        <v>0</v>
      </c>
      <c r="G222" s="9" t="n">
        <f aca="false">IF(VLOOKUP(A222,Parameters!$A$13:$B$22,2)-C222&gt;F222,F222,VLOOKUP(A222,Parameters!$A$13:$B$22,2)-C222)</f>
        <v>0</v>
      </c>
      <c r="H222" s="9" t="n">
        <f aca="false">F222-G222</f>
        <v>0</v>
      </c>
      <c r="J222" s="26" t="n">
        <f aca="false">J221</f>
        <v>0.574949190489917</v>
      </c>
    </row>
    <row r="223" customFormat="false" ht="12.75" hidden="false" customHeight="false" outlineLevel="0" collapsed="false">
      <c r="A223" s="10" t="n">
        <v>37467</v>
      </c>
      <c r="B223" s="9" t="n">
        <f aca="false">D222</f>
        <v>0</v>
      </c>
      <c r="C223" s="25" t="n">
        <f aca="false">IF(VLOOKUP(A223,Parameters!$A$13:$B$22,2)*J223&gt;B223,B223,VLOOKUP(A223,Parameters!$A$13:$B$22,2)*J223)</f>
        <v>0</v>
      </c>
      <c r="D223" s="9" t="n">
        <f aca="false">B223-C223</f>
        <v>0</v>
      </c>
      <c r="F223" s="22" t="n">
        <f aca="false">H222</f>
        <v>0</v>
      </c>
      <c r="G223" s="9" t="n">
        <f aca="false">IF(VLOOKUP(A223,Parameters!$A$13:$B$22,2)-C223&gt;F223,F223,VLOOKUP(A223,Parameters!$A$13:$B$22,2)-C223)</f>
        <v>0</v>
      </c>
      <c r="H223" s="9" t="n">
        <f aca="false">F223-G223</f>
        <v>0</v>
      </c>
      <c r="J223" s="26" t="n">
        <f aca="false">J222</f>
        <v>0.574949190489917</v>
      </c>
    </row>
    <row r="224" customFormat="false" ht="12.75" hidden="false" customHeight="false" outlineLevel="0" collapsed="false">
      <c r="A224" s="10" t="n">
        <v>37468</v>
      </c>
      <c r="B224" s="9" t="n">
        <f aca="false">D223</f>
        <v>0</v>
      </c>
      <c r="C224" s="25" t="n">
        <f aca="false">IF(VLOOKUP(A224,Parameters!$A$13:$B$22,2)*J224&gt;B224,B224,VLOOKUP(A224,Parameters!$A$13:$B$22,2)*J224)</f>
        <v>0</v>
      </c>
      <c r="D224" s="9" t="n">
        <f aca="false">B224-C224</f>
        <v>0</v>
      </c>
      <c r="F224" s="22" t="n">
        <f aca="false">H223</f>
        <v>0</v>
      </c>
      <c r="G224" s="9" t="n">
        <f aca="false">IF(VLOOKUP(A224,Parameters!$A$13:$B$22,2)-C224&gt;F224,F224,VLOOKUP(A224,Parameters!$A$13:$B$22,2)-C224)</f>
        <v>0</v>
      </c>
      <c r="H224" s="9" t="n">
        <f aca="false">F224-G224</f>
        <v>0</v>
      </c>
      <c r="J224" s="26" t="n">
        <f aca="false">J223</f>
        <v>0.574949190489917</v>
      </c>
    </row>
    <row r="225" customFormat="false" ht="12.75" hidden="false" customHeight="false" outlineLevel="0" collapsed="false">
      <c r="A225" s="10" t="n">
        <v>37469</v>
      </c>
      <c r="B225" s="9" t="n">
        <f aca="false">D224</f>
        <v>0</v>
      </c>
      <c r="C225" s="25" t="n">
        <f aca="false">IF(VLOOKUP(A225,Parameters!$A$13:$B$22,2)*J225&gt;B225,B225,VLOOKUP(A225,Parameters!$A$13:$B$22,2)*J225)</f>
        <v>0</v>
      </c>
      <c r="D225" s="9" t="n">
        <f aca="false">B225-C225</f>
        <v>0</v>
      </c>
      <c r="F225" s="22" t="n">
        <f aca="false">H224</f>
        <v>0</v>
      </c>
      <c r="G225" s="9" t="n">
        <f aca="false">IF(VLOOKUP(A225,Parameters!$A$13:$B$22,2)-C225&gt;F225,F225,VLOOKUP(A225,Parameters!$A$13:$B$22,2)-C225)</f>
        <v>0</v>
      </c>
      <c r="H225" s="9" t="n">
        <f aca="false">F225-G225</f>
        <v>0</v>
      </c>
      <c r="J225" s="26" t="n">
        <f aca="false">J224</f>
        <v>0.574949190489917</v>
      </c>
    </row>
    <row r="226" customFormat="false" ht="12.75" hidden="false" customHeight="false" outlineLevel="0" collapsed="false">
      <c r="A226" s="10" t="n">
        <v>37470</v>
      </c>
      <c r="B226" s="9" t="n">
        <f aca="false">D225</f>
        <v>0</v>
      </c>
      <c r="C226" s="25" t="n">
        <f aca="false">IF(VLOOKUP(A226,Parameters!$A$13:$B$22,2)*J226&gt;B226,B226,VLOOKUP(A226,Parameters!$A$13:$B$22,2)*J226)</f>
        <v>0</v>
      </c>
      <c r="D226" s="9" t="n">
        <f aca="false">B226-C226</f>
        <v>0</v>
      </c>
      <c r="F226" s="22" t="n">
        <f aca="false">H225</f>
        <v>0</v>
      </c>
      <c r="G226" s="9" t="n">
        <f aca="false">IF(VLOOKUP(A226,Parameters!$A$13:$B$22,2)-C226&gt;F226,F226,VLOOKUP(A226,Parameters!$A$13:$B$22,2)-C226)</f>
        <v>0</v>
      </c>
      <c r="H226" s="9" t="n">
        <f aca="false">F226-G226</f>
        <v>0</v>
      </c>
      <c r="J226" s="26" t="n">
        <f aca="false">J225</f>
        <v>0.574949190489917</v>
      </c>
    </row>
    <row r="227" customFormat="false" ht="12.75" hidden="false" customHeight="false" outlineLevel="0" collapsed="false">
      <c r="A227" s="10" t="n">
        <v>37471</v>
      </c>
      <c r="B227" s="9" t="n">
        <f aca="false">D226</f>
        <v>0</v>
      </c>
      <c r="C227" s="25" t="n">
        <f aca="false">IF(VLOOKUP(A227,Parameters!$A$13:$B$22,2)*J227&gt;B227,B227,VLOOKUP(A227,Parameters!$A$13:$B$22,2)*J227)</f>
        <v>0</v>
      </c>
      <c r="D227" s="9" t="n">
        <f aca="false">B227-C227</f>
        <v>0</v>
      </c>
      <c r="F227" s="22" t="n">
        <f aca="false">H226</f>
        <v>0</v>
      </c>
      <c r="G227" s="9" t="n">
        <f aca="false">IF(VLOOKUP(A227,Parameters!$A$13:$B$22,2)-C227&gt;F227,F227,VLOOKUP(A227,Parameters!$A$13:$B$22,2)-C227)</f>
        <v>0</v>
      </c>
      <c r="H227" s="9" t="n">
        <f aca="false">F227-G227</f>
        <v>0</v>
      </c>
      <c r="J227" s="26" t="n">
        <f aca="false">J226</f>
        <v>0.574949190489917</v>
      </c>
    </row>
    <row r="228" customFormat="false" ht="12.75" hidden="false" customHeight="false" outlineLevel="0" collapsed="false">
      <c r="A228" s="10" t="n">
        <v>37472</v>
      </c>
      <c r="B228" s="9" t="n">
        <f aca="false">D227</f>
        <v>0</v>
      </c>
      <c r="C228" s="25" t="n">
        <f aca="false">IF(VLOOKUP(A228,Parameters!$A$13:$B$22,2)*J228&gt;B228,B228,VLOOKUP(A228,Parameters!$A$13:$B$22,2)*J228)</f>
        <v>0</v>
      </c>
      <c r="D228" s="9" t="n">
        <f aca="false">B228-C228</f>
        <v>0</v>
      </c>
      <c r="F228" s="22" t="n">
        <f aca="false">H227</f>
        <v>0</v>
      </c>
      <c r="G228" s="9" t="n">
        <f aca="false">IF(VLOOKUP(A228,Parameters!$A$13:$B$22,2)-C228&gt;F228,F228,VLOOKUP(A228,Parameters!$A$13:$B$22,2)-C228)</f>
        <v>0</v>
      </c>
      <c r="H228" s="9" t="n">
        <f aca="false">F228-G228</f>
        <v>0</v>
      </c>
      <c r="J228" s="26" t="n">
        <f aca="false">J227</f>
        <v>0.574949190489917</v>
      </c>
    </row>
    <row r="229" customFormat="false" ht="12.75" hidden="false" customHeight="false" outlineLevel="0" collapsed="false">
      <c r="A229" s="10" t="n">
        <v>37473</v>
      </c>
      <c r="B229" s="9" t="n">
        <f aca="false">D228</f>
        <v>0</v>
      </c>
      <c r="C229" s="25" t="n">
        <f aca="false">IF(VLOOKUP(A229,Parameters!$A$13:$B$22,2)*J229&gt;B229,B229,VLOOKUP(A229,Parameters!$A$13:$B$22,2)*J229)</f>
        <v>0</v>
      </c>
      <c r="D229" s="9" t="n">
        <f aca="false">B229-C229</f>
        <v>0</v>
      </c>
      <c r="F229" s="22" t="n">
        <f aca="false">H228</f>
        <v>0</v>
      </c>
      <c r="G229" s="9" t="n">
        <f aca="false">IF(VLOOKUP(A229,Parameters!$A$13:$B$22,2)-C229&gt;F229,F229,VLOOKUP(A229,Parameters!$A$13:$B$22,2)-C229)</f>
        <v>0</v>
      </c>
      <c r="H229" s="9" t="n">
        <f aca="false">F229-G229</f>
        <v>0</v>
      </c>
      <c r="J229" s="26" t="n">
        <f aca="false">J228</f>
        <v>0.574949190489917</v>
      </c>
    </row>
    <row r="230" customFormat="false" ht="12.75" hidden="false" customHeight="false" outlineLevel="0" collapsed="false">
      <c r="A230" s="10" t="n">
        <v>37474</v>
      </c>
      <c r="B230" s="9" t="n">
        <f aca="false">D229</f>
        <v>0</v>
      </c>
      <c r="C230" s="25" t="n">
        <f aca="false">IF(VLOOKUP(A230,Parameters!$A$13:$B$22,2)*J230&gt;B230,B230,VLOOKUP(A230,Parameters!$A$13:$B$22,2)*J230)</f>
        <v>0</v>
      </c>
      <c r="D230" s="9" t="n">
        <f aca="false">B230-C230</f>
        <v>0</v>
      </c>
      <c r="F230" s="22" t="n">
        <f aca="false">H229</f>
        <v>0</v>
      </c>
      <c r="G230" s="9" t="n">
        <f aca="false">IF(VLOOKUP(A230,Parameters!$A$13:$B$22,2)-C230&gt;F230,F230,VLOOKUP(A230,Parameters!$A$13:$B$22,2)-C230)</f>
        <v>0</v>
      </c>
      <c r="H230" s="9" t="n">
        <f aca="false">F230-G230</f>
        <v>0</v>
      </c>
      <c r="J230" s="26" t="n">
        <f aca="false">J229</f>
        <v>0.574949190489917</v>
      </c>
    </row>
    <row r="231" customFormat="false" ht="12.75" hidden="false" customHeight="false" outlineLevel="0" collapsed="false">
      <c r="A231" s="10" t="n">
        <v>37475</v>
      </c>
      <c r="B231" s="9" t="n">
        <f aca="false">D230</f>
        <v>0</v>
      </c>
      <c r="C231" s="25" t="n">
        <f aca="false">IF(VLOOKUP(A231,Parameters!$A$13:$B$22,2)*J231&gt;B231,B231,VLOOKUP(A231,Parameters!$A$13:$B$22,2)*J231)</f>
        <v>0</v>
      </c>
      <c r="D231" s="9" t="n">
        <f aca="false">B231-C231</f>
        <v>0</v>
      </c>
      <c r="F231" s="22" t="n">
        <f aca="false">H230</f>
        <v>0</v>
      </c>
      <c r="G231" s="9" t="n">
        <f aca="false">IF(VLOOKUP(A231,Parameters!$A$13:$B$22,2)-C231&gt;F231,F231,VLOOKUP(A231,Parameters!$A$13:$B$22,2)-C231)</f>
        <v>0</v>
      </c>
      <c r="H231" s="9" t="n">
        <f aca="false">F231-G231</f>
        <v>0</v>
      </c>
      <c r="J231" s="26" t="n">
        <f aca="false">J230</f>
        <v>0.574949190489917</v>
      </c>
    </row>
    <row r="232" customFormat="false" ht="12.75" hidden="false" customHeight="false" outlineLevel="0" collapsed="false">
      <c r="A232" s="10" t="n">
        <v>37476</v>
      </c>
      <c r="B232" s="9" t="n">
        <f aca="false">D231</f>
        <v>0</v>
      </c>
      <c r="C232" s="25" t="n">
        <f aca="false">IF(VLOOKUP(A232,Parameters!$A$13:$B$22,2)*J232&gt;B232,B232,VLOOKUP(A232,Parameters!$A$13:$B$22,2)*J232)</f>
        <v>0</v>
      </c>
      <c r="D232" s="9" t="n">
        <f aca="false">B232-C232</f>
        <v>0</v>
      </c>
      <c r="F232" s="22" t="n">
        <f aca="false">H231</f>
        <v>0</v>
      </c>
      <c r="G232" s="9" t="n">
        <f aca="false">IF(VLOOKUP(A232,Parameters!$A$13:$B$22,2)-C232&gt;F232,F232,VLOOKUP(A232,Parameters!$A$13:$B$22,2)-C232)</f>
        <v>0</v>
      </c>
      <c r="H232" s="9" t="n">
        <f aca="false">F232-G232</f>
        <v>0</v>
      </c>
      <c r="J232" s="26" t="n">
        <f aca="false">J231</f>
        <v>0.574949190489917</v>
      </c>
    </row>
    <row r="233" customFormat="false" ht="12.75" hidden="false" customHeight="false" outlineLevel="0" collapsed="false">
      <c r="A233" s="10" t="n">
        <v>37477</v>
      </c>
      <c r="B233" s="9" t="n">
        <f aca="false">D232</f>
        <v>0</v>
      </c>
      <c r="C233" s="25" t="n">
        <f aca="false">IF(VLOOKUP(A233,Parameters!$A$13:$B$22,2)*J233&gt;B233,B233,VLOOKUP(A233,Parameters!$A$13:$B$22,2)*J233)</f>
        <v>0</v>
      </c>
      <c r="D233" s="9" t="n">
        <f aca="false">B233-C233</f>
        <v>0</v>
      </c>
      <c r="F233" s="22" t="n">
        <f aca="false">H232</f>
        <v>0</v>
      </c>
      <c r="G233" s="9" t="n">
        <f aca="false">IF(VLOOKUP(A233,Parameters!$A$13:$B$22,2)-C233&gt;F233,F233,VLOOKUP(A233,Parameters!$A$13:$B$22,2)-C233)</f>
        <v>0</v>
      </c>
      <c r="H233" s="9" t="n">
        <f aca="false">F233-G233</f>
        <v>0</v>
      </c>
      <c r="J233" s="26" t="n">
        <f aca="false">J232</f>
        <v>0.574949190489917</v>
      </c>
    </row>
    <row r="234" customFormat="false" ht="12.75" hidden="false" customHeight="false" outlineLevel="0" collapsed="false">
      <c r="A234" s="10" t="n">
        <v>37478</v>
      </c>
      <c r="B234" s="9" t="n">
        <f aca="false">D233</f>
        <v>0</v>
      </c>
      <c r="C234" s="25" t="n">
        <f aca="false">IF(VLOOKUP(A234,Parameters!$A$13:$B$22,2)*J234&gt;B234,B234,VLOOKUP(A234,Parameters!$A$13:$B$22,2)*J234)</f>
        <v>0</v>
      </c>
      <c r="D234" s="9" t="n">
        <f aca="false">B234-C234</f>
        <v>0</v>
      </c>
      <c r="F234" s="22" t="n">
        <f aca="false">H233</f>
        <v>0</v>
      </c>
      <c r="G234" s="9" t="n">
        <f aca="false">IF(VLOOKUP(A234,Parameters!$A$13:$B$22,2)-C234&gt;F234,F234,VLOOKUP(A234,Parameters!$A$13:$B$22,2)-C234)</f>
        <v>0</v>
      </c>
      <c r="H234" s="9" t="n">
        <f aca="false">F234-G234</f>
        <v>0</v>
      </c>
      <c r="J234" s="26" t="n">
        <f aca="false">J233</f>
        <v>0.574949190489917</v>
      </c>
    </row>
    <row r="235" customFormat="false" ht="12.75" hidden="false" customHeight="false" outlineLevel="0" collapsed="false">
      <c r="A235" s="10" t="n">
        <v>37479</v>
      </c>
      <c r="B235" s="9" t="n">
        <f aca="false">D234</f>
        <v>0</v>
      </c>
      <c r="C235" s="25" t="n">
        <f aca="false">IF(VLOOKUP(A235,Parameters!$A$13:$B$22,2)*J235&gt;B235,B235,VLOOKUP(A235,Parameters!$A$13:$B$22,2)*J235)</f>
        <v>0</v>
      </c>
      <c r="D235" s="9" t="n">
        <f aca="false">B235-C235</f>
        <v>0</v>
      </c>
      <c r="F235" s="22" t="n">
        <f aca="false">H234</f>
        <v>0</v>
      </c>
      <c r="G235" s="9" t="n">
        <f aca="false">IF(VLOOKUP(A235,Parameters!$A$13:$B$22,2)-C235&gt;F235,F235,VLOOKUP(A235,Parameters!$A$13:$B$22,2)-C235)</f>
        <v>0</v>
      </c>
      <c r="H235" s="9" t="n">
        <f aca="false">F235-G235</f>
        <v>0</v>
      </c>
      <c r="J235" s="26" t="n">
        <f aca="false">J234</f>
        <v>0.574949190489917</v>
      </c>
    </row>
    <row r="236" customFormat="false" ht="12.75" hidden="false" customHeight="false" outlineLevel="0" collapsed="false">
      <c r="A236" s="10" t="n">
        <v>37480</v>
      </c>
      <c r="B236" s="9" t="n">
        <f aca="false">D235</f>
        <v>0</v>
      </c>
      <c r="C236" s="25" t="n">
        <f aca="false">IF(VLOOKUP(A236,Parameters!$A$13:$B$22,2)*J236&gt;B236,B236,VLOOKUP(A236,Parameters!$A$13:$B$22,2)*J236)</f>
        <v>0</v>
      </c>
      <c r="D236" s="9" t="n">
        <f aca="false">B236-C236</f>
        <v>0</v>
      </c>
      <c r="F236" s="22" t="n">
        <f aca="false">H235</f>
        <v>0</v>
      </c>
      <c r="G236" s="9" t="n">
        <f aca="false">IF(VLOOKUP(A236,Parameters!$A$13:$B$22,2)-C236&gt;F236,F236,VLOOKUP(A236,Parameters!$A$13:$B$22,2)-C236)</f>
        <v>0</v>
      </c>
      <c r="H236" s="9" t="n">
        <f aca="false">F236-G236</f>
        <v>0</v>
      </c>
      <c r="J236" s="26" t="n">
        <f aca="false">J235</f>
        <v>0.574949190489917</v>
      </c>
    </row>
    <row r="237" customFormat="false" ht="12.75" hidden="false" customHeight="false" outlineLevel="0" collapsed="false">
      <c r="A237" s="10" t="n">
        <v>37481</v>
      </c>
      <c r="B237" s="9" t="n">
        <f aca="false">D236</f>
        <v>0</v>
      </c>
      <c r="C237" s="25" t="n">
        <f aca="false">IF(VLOOKUP(A237,Parameters!$A$13:$B$22,2)*J237&gt;B237,B237,VLOOKUP(A237,Parameters!$A$13:$B$22,2)*J237)</f>
        <v>0</v>
      </c>
      <c r="D237" s="9" t="n">
        <f aca="false">B237-C237</f>
        <v>0</v>
      </c>
      <c r="F237" s="22" t="n">
        <f aca="false">H236</f>
        <v>0</v>
      </c>
      <c r="G237" s="9" t="n">
        <f aca="false">IF(VLOOKUP(A237,Parameters!$A$13:$B$22,2)-C237&gt;F237,F237,VLOOKUP(A237,Parameters!$A$13:$B$22,2)-C237)</f>
        <v>0</v>
      </c>
      <c r="H237" s="9" t="n">
        <f aca="false">F237-G237</f>
        <v>0</v>
      </c>
      <c r="J237" s="26" t="n">
        <f aca="false">J236</f>
        <v>0.574949190489917</v>
      </c>
    </row>
    <row r="238" customFormat="false" ht="12.75" hidden="false" customHeight="false" outlineLevel="0" collapsed="false">
      <c r="A238" s="10" t="n">
        <v>37482</v>
      </c>
      <c r="B238" s="9" t="n">
        <f aca="false">D237</f>
        <v>0</v>
      </c>
      <c r="C238" s="25" t="n">
        <f aca="false">IF(VLOOKUP(A238,Parameters!$A$13:$B$22,2)*J238&gt;B238,B238,VLOOKUP(A238,Parameters!$A$13:$B$22,2)*J238)</f>
        <v>0</v>
      </c>
      <c r="D238" s="9" t="n">
        <f aca="false">B238-C238</f>
        <v>0</v>
      </c>
      <c r="F238" s="22" t="n">
        <f aca="false">H237</f>
        <v>0</v>
      </c>
      <c r="G238" s="9" t="n">
        <f aca="false">IF(VLOOKUP(A238,Parameters!$A$13:$B$22,2)-C238&gt;F238,F238,VLOOKUP(A238,Parameters!$A$13:$B$22,2)-C238)</f>
        <v>0</v>
      </c>
      <c r="H238" s="9" t="n">
        <f aca="false">F238-G238</f>
        <v>0</v>
      </c>
      <c r="J238" s="26" t="n">
        <f aca="false">J237</f>
        <v>0.574949190489917</v>
      </c>
    </row>
    <row r="239" customFormat="false" ht="12.75" hidden="false" customHeight="false" outlineLevel="0" collapsed="false">
      <c r="A239" s="10" t="n">
        <v>37483</v>
      </c>
      <c r="B239" s="9" t="n">
        <f aca="false">D238</f>
        <v>0</v>
      </c>
      <c r="C239" s="25" t="n">
        <f aca="false">IF(VLOOKUP(A239,Parameters!$A$13:$B$22,2)*J239&gt;B239,B239,VLOOKUP(A239,Parameters!$A$13:$B$22,2)*J239)</f>
        <v>0</v>
      </c>
      <c r="D239" s="9" t="n">
        <f aca="false">B239-C239</f>
        <v>0</v>
      </c>
      <c r="F239" s="22" t="n">
        <f aca="false">H238</f>
        <v>0</v>
      </c>
      <c r="G239" s="9" t="n">
        <f aca="false">IF(VLOOKUP(A239,Parameters!$A$13:$B$22,2)-C239&gt;F239,F239,VLOOKUP(A239,Parameters!$A$13:$B$22,2)-C239)</f>
        <v>0</v>
      </c>
      <c r="H239" s="9" t="n">
        <f aca="false">F239-G239</f>
        <v>0</v>
      </c>
      <c r="J239" s="26" t="n">
        <f aca="false">J238</f>
        <v>0.574949190489917</v>
      </c>
    </row>
    <row r="240" customFormat="false" ht="12.75" hidden="false" customHeight="false" outlineLevel="0" collapsed="false">
      <c r="A240" s="10" t="n">
        <v>37484</v>
      </c>
      <c r="B240" s="9" t="n">
        <f aca="false">D239</f>
        <v>0</v>
      </c>
      <c r="C240" s="25" t="n">
        <f aca="false">IF(VLOOKUP(A240,Parameters!$A$13:$B$22,2)*J240&gt;B240,B240,VLOOKUP(A240,Parameters!$A$13:$B$22,2)*J240)</f>
        <v>0</v>
      </c>
      <c r="D240" s="9" t="n">
        <f aca="false">B240-C240</f>
        <v>0</v>
      </c>
      <c r="F240" s="22" t="n">
        <f aca="false">H239</f>
        <v>0</v>
      </c>
      <c r="G240" s="9" t="n">
        <f aca="false">IF(VLOOKUP(A240,Parameters!$A$13:$B$22,2)-C240&gt;F240,F240,VLOOKUP(A240,Parameters!$A$13:$B$22,2)-C240)</f>
        <v>0</v>
      </c>
      <c r="H240" s="9" t="n">
        <f aca="false">F240-G240</f>
        <v>0</v>
      </c>
      <c r="J240" s="26" t="n">
        <f aca="false">J239</f>
        <v>0.574949190489917</v>
      </c>
    </row>
    <row r="241" customFormat="false" ht="12.75" hidden="false" customHeight="false" outlineLevel="0" collapsed="false">
      <c r="A241" s="10" t="n">
        <v>37485</v>
      </c>
      <c r="B241" s="9" t="n">
        <f aca="false">D240</f>
        <v>0</v>
      </c>
      <c r="C241" s="25" t="n">
        <f aca="false">IF(VLOOKUP(A241,Parameters!$A$13:$B$22,2)*J241&gt;B241,B241,VLOOKUP(A241,Parameters!$A$13:$B$22,2)*J241)</f>
        <v>0</v>
      </c>
      <c r="D241" s="9" t="n">
        <f aca="false">B241-C241</f>
        <v>0</v>
      </c>
      <c r="F241" s="22" t="n">
        <f aca="false">H240</f>
        <v>0</v>
      </c>
      <c r="G241" s="9" t="n">
        <f aca="false">IF(VLOOKUP(A241,Parameters!$A$13:$B$22,2)-C241&gt;F241,F241,VLOOKUP(A241,Parameters!$A$13:$B$22,2)-C241)</f>
        <v>0</v>
      </c>
      <c r="H241" s="9" t="n">
        <f aca="false">F241-G241</f>
        <v>0</v>
      </c>
      <c r="J241" s="26" t="n">
        <f aca="false">J240</f>
        <v>0.574949190489917</v>
      </c>
    </row>
    <row r="242" customFormat="false" ht="12.75" hidden="false" customHeight="false" outlineLevel="0" collapsed="false">
      <c r="A242" s="10" t="n">
        <v>37486</v>
      </c>
      <c r="B242" s="9" t="n">
        <f aca="false">D241</f>
        <v>0</v>
      </c>
      <c r="C242" s="25" t="n">
        <f aca="false">IF(VLOOKUP(A242,Parameters!$A$13:$B$22,2)*J242&gt;B242,B242,VLOOKUP(A242,Parameters!$A$13:$B$22,2)*J242)</f>
        <v>0</v>
      </c>
      <c r="D242" s="9" t="n">
        <f aca="false">B242-C242</f>
        <v>0</v>
      </c>
      <c r="F242" s="22" t="n">
        <f aca="false">H241</f>
        <v>0</v>
      </c>
      <c r="G242" s="9" t="n">
        <f aca="false">IF(VLOOKUP(A242,Parameters!$A$13:$B$22,2)-C242&gt;F242,F242,VLOOKUP(A242,Parameters!$A$13:$B$22,2)-C242)</f>
        <v>0</v>
      </c>
      <c r="H242" s="9" t="n">
        <f aca="false">F242-G242</f>
        <v>0</v>
      </c>
      <c r="J242" s="26" t="n">
        <f aca="false">J241</f>
        <v>0.574949190489917</v>
      </c>
    </row>
    <row r="243" customFormat="false" ht="12.75" hidden="false" customHeight="false" outlineLevel="0" collapsed="false">
      <c r="A243" s="10" t="n">
        <v>37487</v>
      </c>
      <c r="B243" s="9" t="n">
        <f aca="false">D242</f>
        <v>0</v>
      </c>
      <c r="C243" s="25" t="n">
        <f aca="false">IF(VLOOKUP(A243,Parameters!$A$13:$B$22,2)*J243&gt;B243,B243,VLOOKUP(A243,Parameters!$A$13:$B$22,2)*J243)</f>
        <v>0</v>
      </c>
      <c r="D243" s="9" t="n">
        <f aca="false">B243-C243</f>
        <v>0</v>
      </c>
      <c r="F243" s="22" t="n">
        <f aca="false">H242</f>
        <v>0</v>
      </c>
      <c r="G243" s="9" t="n">
        <f aca="false">IF(VLOOKUP(A243,Parameters!$A$13:$B$22,2)-C243&gt;F243,F243,VLOOKUP(A243,Parameters!$A$13:$B$22,2)-C243)</f>
        <v>0</v>
      </c>
      <c r="H243" s="9" t="n">
        <f aca="false">F243-G243</f>
        <v>0</v>
      </c>
      <c r="J243" s="26" t="n">
        <f aca="false">J242</f>
        <v>0.574949190489917</v>
      </c>
    </row>
    <row r="244" customFormat="false" ht="12.75" hidden="false" customHeight="false" outlineLevel="0" collapsed="false">
      <c r="A244" s="10" t="n">
        <v>37488</v>
      </c>
      <c r="B244" s="9" t="n">
        <f aca="false">D243</f>
        <v>0</v>
      </c>
      <c r="C244" s="25" t="n">
        <f aca="false">IF(VLOOKUP(A244,Parameters!$A$13:$B$22,2)*J244&gt;B244,B244,VLOOKUP(A244,Parameters!$A$13:$B$22,2)*J244)</f>
        <v>0</v>
      </c>
      <c r="D244" s="9" t="n">
        <f aca="false">B244-C244</f>
        <v>0</v>
      </c>
      <c r="F244" s="22" t="n">
        <f aca="false">H243</f>
        <v>0</v>
      </c>
      <c r="G244" s="9" t="n">
        <f aca="false">IF(VLOOKUP(A244,Parameters!$A$13:$B$22,2)-C244&gt;F244,F244,VLOOKUP(A244,Parameters!$A$13:$B$22,2)-C244)</f>
        <v>0</v>
      </c>
      <c r="H244" s="9" t="n">
        <f aca="false">F244-G244</f>
        <v>0</v>
      </c>
      <c r="J244" s="26" t="n">
        <f aca="false">J243</f>
        <v>0.574949190489917</v>
      </c>
    </row>
    <row r="245" customFormat="false" ht="12.75" hidden="false" customHeight="false" outlineLevel="0" collapsed="false">
      <c r="A245" s="10" t="n">
        <v>37489</v>
      </c>
      <c r="B245" s="9" t="n">
        <f aca="false">D244</f>
        <v>0</v>
      </c>
      <c r="C245" s="25" t="n">
        <f aca="false">IF(VLOOKUP(A245,Parameters!$A$13:$B$22,2)*J245&gt;B245,B245,VLOOKUP(A245,Parameters!$A$13:$B$22,2)*J245)</f>
        <v>0</v>
      </c>
      <c r="D245" s="9" t="n">
        <f aca="false">B245-C245</f>
        <v>0</v>
      </c>
      <c r="F245" s="22" t="n">
        <f aca="false">H244</f>
        <v>0</v>
      </c>
      <c r="G245" s="9" t="n">
        <f aca="false">IF(VLOOKUP(A245,Parameters!$A$13:$B$22,2)-C245&gt;F245,F245,VLOOKUP(A245,Parameters!$A$13:$B$22,2)-C245)</f>
        <v>0</v>
      </c>
      <c r="H245" s="9" t="n">
        <f aca="false">F245-G245</f>
        <v>0</v>
      </c>
      <c r="J245" s="26" t="n">
        <f aca="false">J244</f>
        <v>0.574949190489917</v>
      </c>
    </row>
    <row r="246" customFormat="false" ht="12.75" hidden="false" customHeight="false" outlineLevel="0" collapsed="false">
      <c r="A246" s="10" t="n">
        <v>37490</v>
      </c>
      <c r="B246" s="9" t="n">
        <f aca="false">D245</f>
        <v>0</v>
      </c>
      <c r="C246" s="25" t="n">
        <f aca="false">IF(VLOOKUP(A246,Parameters!$A$13:$B$22,2)*J246&gt;B246,B246,VLOOKUP(A246,Parameters!$A$13:$B$22,2)*J246)</f>
        <v>0</v>
      </c>
      <c r="D246" s="9" t="n">
        <f aca="false">B246-C246</f>
        <v>0</v>
      </c>
      <c r="F246" s="22" t="n">
        <f aca="false">H245</f>
        <v>0</v>
      </c>
      <c r="G246" s="9" t="n">
        <f aca="false">IF(VLOOKUP(A246,Parameters!$A$13:$B$22,2)-C246&gt;F246,F246,VLOOKUP(A246,Parameters!$A$13:$B$22,2)-C246)</f>
        <v>0</v>
      </c>
      <c r="H246" s="9" t="n">
        <f aca="false">F246-G246</f>
        <v>0</v>
      </c>
      <c r="J246" s="26" t="n">
        <f aca="false">J245</f>
        <v>0.574949190489917</v>
      </c>
    </row>
    <row r="247" customFormat="false" ht="12.75" hidden="false" customHeight="false" outlineLevel="0" collapsed="false">
      <c r="A247" s="10" t="n">
        <v>37491</v>
      </c>
      <c r="B247" s="9" t="n">
        <f aca="false">D246</f>
        <v>0</v>
      </c>
      <c r="C247" s="25" t="n">
        <f aca="false">IF(VLOOKUP(A247,Parameters!$A$13:$B$22,2)*J247&gt;B247,B247,VLOOKUP(A247,Parameters!$A$13:$B$22,2)*J247)</f>
        <v>0</v>
      </c>
      <c r="D247" s="9" t="n">
        <f aca="false">B247-C247</f>
        <v>0</v>
      </c>
      <c r="F247" s="22" t="n">
        <f aca="false">H246</f>
        <v>0</v>
      </c>
      <c r="G247" s="9" t="n">
        <f aca="false">IF(VLOOKUP(A247,Parameters!$A$13:$B$22,2)-C247&gt;F247,F247,VLOOKUP(A247,Parameters!$A$13:$B$22,2)-C247)</f>
        <v>0</v>
      </c>
      <c r="H247" s="9" t="n">
        <f aca="false">F247-G247</f>
        <v>0</v>
      </c>
      <c r="J247" s="26" t="n">
        <f aca="false">J246</f>
        <v>0.574949190489917</v>
      </c>
    </row>
    <row r="248" customFormat="false" ht="12.75" hidden="false" customHeight="false" outlineLevel="0" collapsed="false">
      <c r="A248" s="10" t="n">
        <v>37492</v>
      </c>
      <c r="B248" s="9" t="n">
        <f aca="false">D247</f>
        <v>0</v>
      </c>
      <c r="C248" s="25" t="n">
        <f aca="false">IF(VLOOKUP(A248,Parameters!$A$13:$B$22,2)*J248&gt;B248,B248,VLOOKUP(A248,Parameters!$A$13:$B$22,2)*J248)</f>
        <v>0</v>
      </c>
      <c r="D248" s="9" t="n">
        <f aca="false">B248-C248</f>
        <v>0</v>
      </c>
      <c r="F248" s="22" t="n">
        <f aca="false">H247</f>
        <v>0</v>
      </c>
      <c r="G248" s="9" t="n">
        <f aca="false">IF(VLOOKUP(A248,Parameters!$A$13:$B$22,2)-C248&gt;F248,F248,VLOOKUP(A248,Parameters!$A$13:$B$22,2)-C248)</f>
        <v>0</v>
      </c>
      <c r="H248" s="9" t="n">
        <f aca="false">F248-G248</f>
        <v>0</v>
      </c>
      <c r="J248" s="26" t="n">
        <f aca="false">J247</f>
        <v>0.574949190489917</v>
      </c>
    </row>
    <row r="249" customFormat="false" ht="12.75" hidden="false" customHeight="false" outlineLevel="0" collapsed="false">
      <c r="A249" s="10" t="n">
        <v>37493</v>
      </c>
      <c r="B249" s="9" t="n">
        <f aca="false">D248</f>
        <v>0</v>
      </c>
      <c r="C249" s="25" t="n">
        <f aca="false">IF(VLOOKUP(A249,Parameters!$A$13:$B$22,2)*J249&gt;B249,B249,VLOOKUP(A249,Parameters!$A$13:$B$22,2)*J249)</f>
        <v>0</v>
      </c>
      <c r="D249" s="9" t="n">
        <f aca="false">B249-C249</f>
        <v>0</v>
      </c>
      <c r="F249" s="22" t="n">
        <f aca="false">H248</f>
        <v>0</v>
      </c>
      <c r="G249" s="9" t="n">
        <f aca="false">IF(VLOOKUP(A249,Parameters!$A$13:$B$22,2)-C249&gt;F249,F249,VLOOKUP(A249,Parameters!$A$13:$B$22,2)-C249)</f>
        <v>0</v>
      </c>
      <c r="H249" s="9" t="n">
        <f aca="false">F249-G249</f>
        <v>0</v>
      </c>
      <c r="J249" s="26" t="n">
        <f aca="false">J248</f>
        <v>0.574949190489917</v>
      </c>
    </row>
    <row r="250" customFormat="false" ht="12.75" hidden="false" customHeight="false" outlineLevel="0" collapsed="false">
      <c r="A250" s="10" t="n">
        <v>37494</v>
      </c>
      <c r="B250" s="9" t="n">
        <f aca="false">D249</f>
        <v>0</v>
      </c>
      <c r="C250" s="25" t="n">
        <f aca="false">IF(VLOOKUP(A250,Parameters!$A$13:$B$22,2)*J250&gt;B250,B250,VLOOKUP(A250,Parameters!$A$13:$B$22,2)*J250)</f>
        <v>0</v>
      </c>
      <c r="D250" s="9" t="n">
        <f aca="false">B250-C250</f>
        <v>0</v>
      </c>
      <c r="F250" s="22" t="n">
        <f aca="false">H249</f>
        <v>0</v>
      </c>
      <c r="G250" s="9" t="n">
        <f aca="false">IF(VLOOKUP(A250,Parameters!$A$13:$B$22,2)-C250&gt;F250,F250,VLOOKUP(A250,Parameters!$A$13:$B$22,2)-C250)</f>
        <v>0</v>
      </c>
      <c r="H250" s="9" t="n">
        <f aca="false">F250-G250</f>
        <v>0</v>
      </c>
      <c r="J250" s="26" t="n">
        <f aca="false">J249</f>
        <v>0.574949190489917</v>
      </c>
    </row>
    <row r="251" customFormat="false" ht="12.75" hidden="false" customHeight="false" outlineLevel="0" collapsed="false">
      <c r="A251" s="10" t="n">
        <v>37495</v>
      </c>
      <c r="B251" s="9" t="n">
        <f aca="false">D250</f>
        <v>0</v>
      </c>
      <c r="C251" s="25" t="n">
        <f aca="false">IF(VLOOKUP(A251,Parameters!$A$13:$B$22,2)*J251&gt;B251,B251,VLOOKUP(A251,Parameters!$A$13:$B$22,2)*J251)</f>
        <v>0</v>
      </c>
      <c r="D251" s="9" t="n">
        <f aca="false">B251-C251</f>
        <v>0</v>
      </c>
      <c r="F251" s="22" t="n">
        <f aca="false">H250</f>
        <v>0</v>
      </c>
      <c r="G251" s="9" t="n">
        <f aca="false">IF(VLOOKUP(A251,Parameters!$A$13:$B$22,2)-C251&gt;F251,F251,VLOOKUP(A251,Parameters!$A$13:$B$22,2)-C251)</f>
        <v>0</v>
      </c>
      <c r="H251" s="9" t="n">
        <f aca="false">F251-G251</f>
        <v>0</v>
      </c>
      <c r="J251" s="26" t="n">
        <f aca="false">J250</f>
        <v>0.574949190489917</v>
      </c>
    </row>
    <row r="252" customFormat="false" ht="12.75" hidden="false" customHeight="false" outlineLevel="0" collapsed="false">
      <c r="A252" s="10" t="n">
        <v>37496</v>
      </c>
      <c r="B252" s="9" t="n">
        <f aca="false">D251</f>
        <v>0</v>
      </c>
      <c r="C252" s="25" t="n">
        <f aca="false">IF(VLOOKUP(A252,Parameters!$A$13:$B$22,2)*J252&gt;B252,B252,VLOOKUP(A252,Parameters!$A$13:$B$22,2)*J252)</f>
        <v>0</v>
      </c>
      <c r="D252" s="9" t="n">
        <f aca="false">B252-C252</f>
        <v>0</v>
      </c>
      <c r="F252" s="22" t="n">
        <f aca="false">H251</f>
        <v>0</v>
      </c>
      <c r="G252" s="9" t="n">
        <f aca="false">IF(VLOOKUP(A252,Parameters!$A$13:$B$22,2)-C252&gt;F252,F252,VLOOKUP(A252,Parameters!$A$13:$B$22,2)-C252)</f>
        <v>0</v>
      </c>
      <c r="H252" s="9" t="n">
        <f aca="false">F252-G252</f>
        <v>0</v>
      </c>
      <c r="J252" s="26" t="n">
        <f aca="false">J251</f>
        <v>0.574949190489917</v>
      </c>
    </row>
    <row r="253" customFormat="false" ht="12.75" hidden="false" customHeight="false" outlineLevel="0" collapsed="false">
      <c r="A253" s="10" t="n">
        <v>37497</v>
      </c>
      <c r="B253" s="9" t="n">
        <f aca="false">D252</f>
        <v>0</v>
      </c>
      <c r="C253" s="25" t="n">
        <f aca="false">IF(VLOOKUP(A253,Parameters!$A$13:$B$22,2)*J253&gt;B253,B253,VLOOKUP(A253,Parameters!$A$13:$B$22,2)*J253)</f>
        <v>0</v>
      </c>
      <c r="D253" s="9" t="n">
        <f aca="false">B253-C253</f>
        <v>0</v>
      </c>
      <c r="F253" s="22" t="n">
        <f aca="false">H252</f>
        <v>0</v>
      </c>
      <c r="G253" s="9" t="n">
        <f aca="false">IF(VLOOKUP(A253,Parameters!$A$13:$B$22,2)-C253&gt;F253,F253,VLOOKUP(A253,Parameters!$A$13:$B$22,2)-C253)</f>
        <v>0</v>
      </c>
      <c r="H253" s="9" t="n">
        <f aca="false">F253-G253</f>
        <v>0</v>
      </c>
      <c r="J253" s="26" t="n">
        <f aca="false">J252</f>
        <v>0.574949190489917</v>
      </c>
    </row>
    <row r="254" customFormat="false" ht="12.75" hidden="false" customHeight="false" outlineLevel="0" collapsed="false">
      <c r="A254" s="10" t="n">
        <v>37498</v>
      </c>
      <c r="B254" s="9" t="n">
        <f aca="false">D253</f>
        <v>0</v>
      </c>
      <c r="C254" s="25" t="n">
        <f aca="false">IF(VLOOKUP(A254,Parameters!$A$13:$B$22,2)*J254&gt;B254,B254,VLOOKUP(A254,Parameters!$A$13:$B$22,2)*J254)</f>
        <v>0</v>
      </c>
      <c r="D254" s="9" t="n">
        <f aca="false">B254-C254</f>
        <v>0</v>
      </c>
      <c r="F254" s="22" t="n">
        <f aca="false">H253</f>
        <v>0</v>
      </c>
      <c r="G254" s="9" t="n">
        <f aca="false">IF(VLOOKUP(A254,Parameters!$A$13:$B$22,2)-C254&gt;F254,F254,VLOOKUP(A254,Parameters!$A$13:$B$22,2)-C254)</f>
        <v>0</v>
      </c>
      <c r="H254" s="9" t="n">
        <f aca="false">F254-G254</f>
        <v>0</v>
      </c>
      <c r="J254" s="26" t="n">
        <f aca="false">J253</f>
        <v>0.574949190489917</v>
      </c>
    </row>
    <row r="255" customFormat="false" ht="12.75" hidden="false" customHeight="false" outlineLevel="0" collapsed="false">
      <c r="A255" s="10" t="n">
        <v>37499</v>
      </c>
      <c r="B255" s="9" t="n">
        <f aca="false">D254</f>
        <v>0</v>
      </c>
      <c r="C255" s="25" t="n">
        <f aca="false">IF(VLOOKUP(A255,Parameters!$A$13:$B$22,2)*J255&gt;B255,B255,VLOOKUP(A255,Parameters!$A$13:$B$22,2)*J255)</f>
        <v>0</v>
      </c>
      <c r="D255" s="9" t="n">
        <f aca="false">B255-C255</f>
        <v>0</v>
      </c>
      <c r="F255" s="22" t="n">
        <f aca="false">H254</f>
        <v>0</v>
      </c>
      <c r="G255" s="9" t="n">
        <f aca="false">IF(VLOOKUP(A255,Parameters!$A$13:$B$22,2)-C255&gt;F255,F255,VLOOKUP(A255,Parameters!$A$13:$B$22,2)-C255)</f>
        <v>0</v>
      </c>
      <c r="H255" s="9" t="n">
        <f aca="false">F255-G255</f>
        <v>0</v>
      </c>
      <c r="J255" s="26" t="n">
        <f aca="false">J254</f>
        <v>0.574949190489917</v>
      </c>
    </row>
    <row r="256" customFormat="false" ht="12.75" hidden="false" customHeight="false" outlineLevel="0" collapsed="false">
      <c r="A256" s="10" t="n">
        <v>37500</v>
      </c>
      <c r="B256" s="9" t="n">
        <f aca="false">D255</f>
        <v>0</v>
      </c>
      <c r="C256" s="25" t="n">
        <f aca="false">IF(VLOOKUP(A256,Parameters!$A$13:$B$22,2)*J256&gt;B256,B256,VLOOKUP(A256,Parameters!$A$13:$B$22,2)*J256)</f>
        <v>0</v>
      </c>
      <c r="D256" s="9" t="n">
        <f aca="false">B256-C256</f>
        <v>0</v>
      </c>
      <c r="F256" s="22" t="n">
        <f aca="false">H255</f>
        <v>0</v>
      </c>
      <c r="G256" s="9" t="n">
        <f aca="false">IF(VLOOKUP(A256,Parameters!$A$13:$B$22,2)-C256&gt;F256,F256,VLOOKUP(A256,Parameters!$A$13:$B$22,2)-C256)</f>
        <v>0</v>
      </c>
      <c r="H256" s="9" t="n">
        <f aca="false">F256-G256</f>
        <v>0</v>
      </c>
      <c r="J256" s="26" t="n">
        <f aca="false">J255</f>
        <v>0.574949190489917</v>
      </c>
    </row>
    <row r="257" customFormat="false" ht="12.75" hidden="false" customHeight="false" outlineLevel="0" collapsed="false">
      <c r="A257" s="10" t="n">
        <v>37501</v>
      </c>
      <c r="B257" s="9" t="n">
        <f aca="false">D256</f>
        <v>0</v>
      </c>
      <c r="C257" s="25" t="n">
        <f aca="false">IF(VLOOKUP(A257,Parameters!$A$13:$B$22,2)*J257&gt;B257,B257,VLOOKUP(A257,Parameters!$A$13:$B$22,2)*J257)</f>
        <v>0</v>
      </c>
      <c r="D257" s="9" t="n">
        <f aca="false">B257-C257</f>
        <v>0</v>
      </c>
      <c r="F257" s="22" t="n">
        <f aca="false">H256</f>
        <v>0</v>
      </c>
      <c r="G257" s="9" t="n">
        <f aca="false">IF(VLOOKUP(A257,Parameters!$A$13:$B$22,2)-C257&gt;F257,F257,VLOOKUP(A257,Parameters!$A$13:$B$22,2)-C257)</f>
        <v>0</v>
      </c>
      <c r="H257" s="9" t="n">
        <f aca="false">F257-G257</f>
        <v>0</v>
      </c>
      <c r="J257" s="26" t="n">
        <f aca="false">J256</f>
        <v>0.574949190489917</v>
      </c>
    </row>
    <row r="258" customFormat="false" ht="12.75" hidden="false" customHeight="false" outlineLevel="0" collapsed="false">
      <c r="A258" s="10" t="n">
        <v>37502</v>
      </c>
      <c r="B258" s="9" t="n">
        <f aca="false">D257</f>
        <v>0</v>
      </c>
      <c r="C258" s="25" t="n">
        <f aca="false">IF(VLOOKUP(A258,Parameters!$A$13:$B$22,2)*J258&gt;B258,B258,VLOOKUP(A258,Parameters!$A$13:$B$22,2)*J258)</f>
        <v>0</v>
      </c>
      <c r="D258" s="9" t="n">
        <f aca="false">B258-C258</f>
        <v>0</v>
      </c>
      <c r="F258" s="22" t="n">
        <f aca="false">H257</f>
        <v>0</v>
      </c>
      <c r="G258" s="9" t="n">
        <f aca="false">IF(VLOOKUP(A258,Parameters!$A$13:$B$22,2)-C258&gt;F258,F258,VLOOKUP(A258,Parameters!$A$13:$B$22,2)-C258)</f>
        <v>0</v>
      </c>
      <c r="H258" s="9" t="n">
        <f aca="false">F258-G258</f>
        <v>0</v>
      </c>
      <c r="J258" s="26" t="n">
        <f aca="false">J257</f>
        <v>0.574949190489917</v>
      </c>
    </row>
    <row r="259" customFormat="false" ht="12.75" hidden="false" customHeight="false" outlineLevel="0" collapsed="false">
      <c r="A259" s="10" t="n">
        <v>37503</v>
      </c>
      <c r="B259" s="9" t="n">
        <f aca="false">D258</f>
        <v>0</v>
      </c>
      <c r="C259" s="25" t="n">
        <f aca="false">IF(VLOOKUP(A259,Parameters!$A$13:$B$22,2)*J259&gt;B259,B259,VLOOKUP(A259,Parameters!$A$13:$B$22,2)*J259)</f>
        <v>0</v>
      </c>
      <c r="D259" s="9" t="n">
        <f aca="false">B259-C259</f>
        <v>0</v>
      </c>
      <c r="F259" s="22" t="n">
        <f aca="false">H258</f>
        <v>0</v>
      </c>
      <c r="G259" s="9" t="n">
        <f aca="false">IF(VLOOKUP(A259,Parameters!$A$13:$B$22,2)-C259&gt;F259,F259,VLOOKUP(A259,Parameters!$A$13:$B$22,2)-C259)</f>
        <v>0</v>
      </c>
      <c r="H259" s="9" t="n">
        <f aca="false">F259-G259</f>
        <v>0</v>
      </c>
      <c r="J259" s="26" t="n">
        <f aca="false">J258</f>
        <v>0.574949190489917</v>
      </c>
    </row>
    <row r="260" customFormat="false" ht="12.75" hidden="false" customHeight="false" outlineLevel="0" collapsed="false">
      <c r="A260" s="10" t="n">
        <v>37504</v>
      </c>
      <c r="B260" s="9" t="n">
        <f aca="false">D259</f>
        <v>0</v>
      </c>
      <c r="C260" s="25" t="n">
        <f aca="false">IF(VLOOKUP(A260,Parameters!$A$13:$B$22,2)*J260&gt;B260,B260,VLOOKUP(A260,Parameters!$A$13:$B$22,2)*J260)</f>
        <v>0</v>
      </c>
      <c r="D260" s="9" t="n">
        <f aca="false">B260-C260</f>
        <v>0</v>
      </c>
      <c r="F260" s="22" t="n">
        <f aca="false">H259</f>
        <v>0</v>
      </c>
      <c r="G260" s="9" t="n">
        <f aca="false">IF(VLOOKUP(A260,Parameters!$A$13:$B$22,2)-C260&gt;F260,F260,VLOOKUP(A260,Parameters!$A$13:$B$22,2)-C260)</f>
        <v>0</v>
      </c>
      <c r="H260" s="9" t="n">
        <f aca="false">F260-G260</f>
        <v>0</v>
      </c>
      <c r="J260" s="26" t="n">
        <f aca="false">J259</f>
        <v>0.574949190489917</v>
      </c>
    </row>
    <row r="261" customFormat="false" ht="12.75" hidden="false" customHeight="false" outlineLevel="0" collapsed="false">
      <c r="A261" s="10" t="n">
        <v>37505</v>
      </c>
      <c r="B261" s="9" t="n">
        <f aca="false">D260</f>
        <v>0</v>
      </c>
      <c r="C261" s="25" t="n">
        <f aca="false">IF(VLOOKUP(A261,Parameters!$A$13:$B$22,2)*J261&gt;B261,B261,VLOOKUP(A261,Parameters!$A$13:$B$22,2)*J261)</f>
        <v>0</v>
      </c>
      <c r="D261" s="9" t="n">
        <f aca="false">B261-C261</f>
        <v>0</v>
      </c>
      <c r="F261" s="22" t="n">
        <f aca="false">H260</f>
        <v>0</v>
      </c>
      <c r="G261" s="9" t="n">
        <f aca="false">IF(VLOOKUP(A261,Parameters!$A$13:$B$22,2)-C261&gt;F261,F261,VLOOKUP(A261,Parameters!$A$13:$B$22,2)-C261)</f>
        <v>0</v>
      </c>
      <c r="H261" s="9" t="n">
        <f aca="false">F261-G261</f>
        <v>0</v>
      </c>
      <c r="J261" s="26" t="n">
        <f aca="false">J260</f>
        <v>0.574949190489917</v>
      </c>
    </row>
    <row r="262" customFormat="false" ht="12.75" hidden="false" customHeight="false" outlineLevel="0" collapsed="false">
      <c r="A262" s="10" t="n">
        <v>37506</v>
      </c>
      <c r="B262" s="9" t="n">
        <f aca="false">D261</f>
        <v>0</v>
      </c>
      <c r="C262" s="25" t="n">
        <f aca="false">IF(VLOOKUP(A262,Parameters!$A$13:$B$22,2)*J262&gt;B262,B262,VLOOKUP(A262,Parameters!$A$13:$B$22,2)*J262)</f>
        <v>0</v>
      </c>
      <c r="D262" s="9" t="n">
        <f aca="false">B262-C262</f>
        <v>0</v>
      </c>
      <c r="F262" s="22" t="n">
        <f aca="false">H261</f>
        <v>0</v>
      </c>
      <c r="G262" s="9" t="n">
        <f aca="false">IF(VLOOKUP(A262,Parameters!$A$13:$B$22,2)-C262&gt;F262,F262,VLOOKUP(A262,Parameters!$A$13:$B$22,2)-C262)</f>
        <v>0</v>
      </c>
      <c r="H262" s="9" t="n">
        <f aca="false">F262-G262</f>
        <v>0</v>
      </c>
      <c r="J262" s="26" t="n">
        <f aca="false">J261</f>
        <v>0.574949190489917</v>
      </c>
    </row>
    <row r="263" customFormat="false" ht="12.75" hidden="false" customHeight="false" outlineLevel="0" collapsed="false">
      <c r="A263" s="10" t="n">
        <v>37507</v>
      </c>
      <c r="B263" s="9" t="n">
        <f aca="false">D262</f>
        <v>0</v>
      </c>
      <c r="C263" s="25" t="n">
        <f aca="false">IF(VLOOKUP(A263,Parameters!$A$13:$B$22,2)*J263&gt;B263,B263,VLOOKUP(A263,Parameters!$A$13:$B$22,2)*J263)</f>
        <v>0</v>
      </c>
      <c r="D263" s="9" t="n">
        <f aca="false">B263-C263</f>
        <v>0</v>
      </c>
      <c r="F263" s="22" t="n">
        <f aca="false">H262</f>
        <v>0</v>
      </c>
      <c r="G263" s="9" t="n">
        <f aca="false">IF(VLOOKUP(A263,Parameters!$A$13:$B$22,2)-C263&gt;F263,F263,VLOOKUP(A263,Parameters!$A$13:$B$22,2)-C263)</f>
        <v>0</v>
      </c>
      <c r="H263" s="9" t="n">
        <f aca="false">F263-G263</f>
        <v>0</v>
      </c>
      <c r="J263" s="26" t="n">
        <f aca="false">J262</f>
        <v>0.574949190489917</v>
      </c>
    </row>
    <row r="264" customFormat="false" ht="12.75" hidden="false" customHeight="false" outlineLevel="0" collapsed="false">
      <c r="A264" s="10" t="n">
        <v>37508</v>
      </c>
      <c r="B264" s="9" t="n">
        <f aca="false">D263</f>
        <v>0</v>
      </c>
      <c r="C264" s="25" t="n">
        <f aca="false">IF(VLOOKUP(A264,Parameters!$A$13:$B$22,2)*J264&gt;B264,B264,VLOOKUP(A264,Parameters!$A$13:$B$22,2)*J264)</f>
        <v>0</v>
      </c>
      <c r="D264" s="9" t="n">
        <f aca="false">B264-C264</f>
        <v>0</v>
      </c>
      <c r="F264" s="22" t="n">
        <f aca="false">H263</f>
        <v>0</v>
      </c>
      <c r="G264" s="9" t="n">
        <f aca="false">IF(VLOOKUP(A264,Parameters!$A$13:$B$22,2)-C264&gt;F264,F264,VLOOKUP(A264,Parameters!$A$13:$B$22,2)-C264)</f>
        <v>0</v>
      </c>
      <c r="H264" s="9" t="n">
        <f aca="false">F264-G264</f>
        <v>0</v>
      </c>
      <c r="J264" s="26" t="n">
        <f aca="false">J263</f>
        <v>0.574949190489917</v>
      </c>
    </row>
    <row r="265" customFormat="false" ht="12.75" hidden="false" customHeight="false" outlineLevel="0" collapsed="false">
      <c r="A265" s="10" t="n">
        <v>37509</v>
      </c>
      <c r="B265" s="9" t="n">
        <f aca="false">D264</f>
        <v>0</v>
      </c>
      <c r="C265" s="25" t="n">
        <f aca="false">IF(VLOOKUP(A265,Parameters!$A$13:$B$22,2)*J265&gt;B265,B265,VLOOKUP(A265,Parameters!$A$13:$B$22,2)*J265)</f>
        <v>0</v>
      </c>
      <c r="D265" s="9" t="n">
        <f aca="false">B265-C265</f>
        <v>0</v>
      </c>
      <c r="F265" s="22" t="n">
        <f aca="false">H264</f>
        <v>0</v>
      </c>
      <c r="G265" s="9" t="n">
        <f aca="false">IF(VLOOKUP(A265,Parameters!$A$13:$B$22,2)-C265&gt;F265,F265,VLOOKUP(A265,Parameters!$A$13:$B$22,2)-C265)</f>
        <v>0</v>
      </c>
      <c r="H265" s="9" t="n">
        <f aca="false">F265-G265</f>
        <v>0</v>
      </c>
      <c r="J265" s="26" t="n">
        <f aca="false">J264</f>
        <v>0.574949190489917</v>
      </c>
    </row>
    <row r="266" customFormat="false" ht="12.75" hidden="false" customHeight="false" outlineLevel="0" collapsed="false">
      <c r="A266" s="10" t="n">
        <v>37510</v>
      </c>
      <c r="B266" s="9" t="n">
        <f aca="false">D265</f>
        <v>0</v>
      </c>
      <c r="C266" s="25" t="n">
        <f aca="false">IF(VLOOKUP(A266,Parameters!$A$13:$B$22,2)*J266&gt;B266,B266,VLOOKUP(A266,Parameters!$A$13:$B$22,2)*J266)</f>
        <v>0</v>
      </c>
      <c r="D266" s="9" t="n">
        <f aca="false">B266-C266</f>
        <v>0</v>
      </c>
      <c r="F266" s="22" t="n">
        <f aca="false">H265</f>
        <v>0</v>
      </c>
      <c r="G266" s="9" t="n">
        <f aca="false">IF(VLOOKUP(A266,Parameters!$A$13:$B$22,2)-C266&gt;F266,F266,VLOOKUP(A266,Parameters!$A$13:$B$22,2)-C266)</f>
        <v>0</v>
      </c>
      <c r="H266" s="9" t="n">
        <f aca="false">F266-G266</f>
        <v>0</v>
      </c>
      <c r="J266" s="26" t="n">
        <f aca="false">J265</f>
        <v>0.574949190489917</v>
      </c>
    </row>
    <row r="267" customFormat="false" ht="12.75" hidden="false" customHeight="false" outlineLevel="0" collapsed="false">
      <c r="A267" s="10" t="n">
        <v>37511</v>
      </c>
      <c r="B267" s="9" t="n">
        <f aca="false">D266</f>
        <v>0</v>
      </c>
      <c r="C267" s="25" t="n">
        <f aca="false">IF(VLOOKUP(A267,Parameters!$A$13:$B$22,2)*J267&gt;B267,B267,VLOOKUP(A267,Parameters!$A$13:$B$22,2)*J267)</f>
        <v>0</v>
      </c>
      <c r="D267" s="9" t="n">
        <f aca="false">B267-C267</f>
        <v>0</v>
      </c>
      <c r="F267" s="22" t="n">
        <f aca="false">H266</f>
        <v>0</v>
      </c>
      <c r="G267" s="9" t="n">
        <f aca="false">IF(VLOOKUP(A267,Parameters!$A$13:$B$22,2)-C267&gt;F267,F267,VLOOKUP(A267,Parameters!$A$13:$B$22,2)-C267)</f>
        <v>0</v>
      </c>
      <c r="H267" s="9" t="n">
        <f aca="false">F267-G267</f>
        <v>0</v>
      </c>
      <c r="J267" s="26" t="n">
        <f aca="false">J266</f>
        <v>0.574949190489917</v>
      </c>
    </row>
    <row r="268" customFormat="false" ht="12.75" hidden="false" customHeight="false" outlineLevel="0" collapsed="false">
      <c r="A268" s="10" t="n">
        <v>37512</v>
      </c>
      <c r="B268" s="9" t="n">
        <f aca="false">D267</f>
        <v>0</v>
      </c>
      <c r="C268" s="25" t="n">
        <f aca="false">IF(VLOOKUP(A268,Parameters!$A$13:$B$22,2)*J268&gt;B268,B268,VLOOKUP(A268,Parameters!$A$13:$B$22,2)*J268)</f>
        <v>0</v>
      </c>
      <c r="D268" s="9" t="n">
        <f aca="false">B268-C268</f>
        <v>0</v>
      </c>
      <c r="F268" s="22" t="n">
        <f aca="false">H267</f>
        <v>0</v>
      </c>
      <c r="G268" s="9" t="n">
        <f aca="false">IF(VLOOKUP(A268,Parameters!$A$13:$B$22,2)-C268&gt;F268,F268,VLOOKUP(A268,Parameters!$A$13:$B$22,2)-C268)</f>
        <v>0</v>
      </c>
      <c r="H268" s="9" t="n">
        <f aca="false">F268-G268</f>
        <v>0</v>
      </c>
      <c r="J268" s="26" t="n">
        <f aca="false">J267</f>
        <v>0.574949190489917</v>
      </c>
    </row>
    <row r="269" customFormat="false" ht="12.75" hidden="false" customHeight="false" outlineLevel="0" collapsed="false">
      <c r="A269" s="10" t="n">
        <v>37513</v>
      </c>
      <c r="B269" s="9" t="n">
        <f aca="false">D268</f>
        <v>0</v>
      </c>
      <c r="C269" s="25" t="n">
        <f aca="false">IF(VLOOKUP(A269,Parameters!$A$13:$B$22,2)*J269&gt;B269,B269,VLOOKUP(A269,Parameters!$A$13:$B$22,2)*J269)</f>
        <v>0</v>
      </c>
      <c r="D269" s="9" t="n">
        <f aca="false">B269-C269</f>
        <v>0</v>
      </c>
      <c r="F269" s="22" t="n">
        <f aca="false">H268</f>
        <v>0</v>
      </c>
      <c r="G269" s="9" t="n">
        <f aca="false">IF(VLOOKUP(A269,Parameters!$A$13:$B$22,2)-C269&gt;F269,F269,VLOOKUP(A269,Parameters!$A$13:$B$22,2)-C269)</f>
        <v>0</v>
      </c>
      <c r="H269" s="9" t="n">
        <f aca="false">F269-G269</f>
        <v>0</v>
      </c>
      <c r="J269" s="26" t="n">
        <f aca="false">J268</f>
        <v>0.574949190489917</v>
      </c>
    </row>
    <row r="270" customFormat="false" ht="12.75" hidden="false" customHeight="false" outlineLevel="0" collapsed="false">
      <c r="A270" s="10" t="n">
        <v>37514</v>
      </c>
      <c r="B270" s="9" t="n">
        <f aca="false">D269</f>
        <v>0</v>
      </c>
      <c r="C270" s="25" t="n">
        <f aca="false">IF(VLOOKUP(A270,Parameters!$A$13:$B$22,2)*J270&gt;B270,B270,VLOOKUP(A270,Parameters!$A$13:$B$22,2)*J270)</f>
        <v>0</v>
      </c>
      <c r="D270" s="9" t="n">
        <f aca="false">B270-C270</f>
        <v>0</v>
      </c>
      <c r="F270" s="22" t="n">
        <f aca="false">H269</f>
        <v>0</v>
      </c>
      <c r="G270" s="9" t="n">
        <f aca="false">IF(VLOOKUP(A270,Parameters!$A$13:$B$22,2)-C270&gt;F270,F270,VLOOKUP(A270,Parameters!$A$13:$B$22,2)-C270)</f>
        <v>0</v>
      </c>
      <c r="H270" s="9" t="n">
        <f aca="false">F270-G270</f>
        <v>0</v>
      </c>
      <c r="J270" s="26" t="n">
        <f aca="false">J269</f>
        <v>0.574949190489917</v>
      </c>
    </row>
    <row r="271" customFormat="false" ht="12.75" hidden="false" customHeight="false" outlineLevel="0" collapsed="false">
      <c r="A271" s="10" t="n">
        <v>37515</v>
      </c>
      <c r="B271" s="9" t="n">
        <f aca="false">D270</f>
        <v>0</v>
      </c>
      <c r="C271" s="25" t="n">
        <f aca="false">IF(VLOOKUP(A271,Parameters!$A$13:$B$22,2)*J271&gt;B271,B271,VLOOKUP(A271,Parameters!$A$13:$B$22,2)*J271)</f>
        <v>0</v>
      </c>
      <c r="D271" s="9" t="n">
        <f aca="false">B271-C271</f>
        <v>0</v>
      </c>
      <c r="F271" s="22" t="n">
        <f aca="false">H270</f>
        <v>0</v>
      </c>
      <c r="G271" s="9" t="n">
        <f aca="false">IF(VLOOKUP(A271,Parameters!$A$13:$B$22,2)-C271&gt;F271,F271,VLOOKUP(A271,Parameters!$A$13:$B$22,2)-C271)</f>
        <v>0</v>
      </c>
      <c r="H271" s="9" t="n">
        <f aca="false">F271-G271</f>
        <v>0</v>
      </c>
      <c r="J271" s="26" t="n">
        <f aca="false">J270</f>
        <v>0.574949190489917</v>
      </c>
    </row>
    <row r="272" customFormat="false" ht="12.75" hidden="false" customHeight="false" outlineLevel="0" collapsed="false">
      <c r="A272" s="10" t="n">
        <v>37516</v>
      </c>
      <c r="B272" s="9" t="n">
        <f aca="false">D271</f>
        <v>0</v>
      </c>
      <c r="C272" s="25" t="n">
        <f aca="false">IF(VLOOKUP(A272,Parameters!$A$13:$B$22,2)*J272&gt;B272,B272,VLOOKUP(A272,Parameters!$A$13:$B$22,2)*J272)</f>
        <v>0</v>
      </c>
      <c r="D272" s="9" t="n">
        <f aca="false">B272-C272</f>
        <v>0</v>
      </c>
      <c r="F272" s="22" t="n">
        <f aca="false">H271</f>
        <v>0</v>
      </c>
      <c r="G272" s="9" t="n">
        <f aca="false">IF(VLOOKUP(A272,Parameters!$A$13:$B$22,2)-C272&gt;F272,F272,VLOOKUP(A272,Parameters!$A$13:$B$22,2)-C272)</f>
        <v>0</v>
      </c>
      <c r="H272" s="9" t="n">
        <f aca="false">F272-G272</f>
        <v>0</v>
      </c>
      <c r="J272" s="26" t="n">
        <f aca="false">J271</f>
        <v>0.574949190489917</v>
      </c>
    </row>
    <row r="273" customFormat="false" ht="12.75" hidden="false" customHeight="false" outlineLevel="0" collapsed="false">
      <c r="A273" s="10" t="n">
        <v>37517</v>
      </c>
      <c r="B273" s="9" t="n">
        <f aca="false">D272</f>
        <v>0</v>
      </c>
      <c r="C273" s="25" t="n">
        <f aca="false">IF(VLOOKUP(A273,Parameters!$A$13:$B$22,2)*J273&gt;B273,B273,VLOOKUP(A273,Parameters!$A$13:$B$22,2)*J273)</f>
        <v>0</v>
      </c>
      <c r="D273" s="9" t="n">
        <f aca="false">B273-C273</f>
        <v>0</v>
      </c>
      <c r="F273" s="22" t="n">
        <f aca="false">H272</f>
        <v>0</v>
      </c>
      <c r="G273" s="9" t="n">
        <f aca="false">IF(VLOOKUP(A273,Parameters!$A$13:$B$22,2)-C273&gt;F273,F273,VLOOKUP(A273,Parameters!$A$13:$B$22,2)-C273)</f>
        <v>0</v>
      </c>
      <c r="H273" s="9" t="n">
        <f aca="false">F273-G273</f>
        <v>0</v>
      </c>
      <c r="J273" s="26" t="n">
        <f aca="false">J272</f>
        <v>0.574949190489917</v>
      </c>
    </row>
    <row r="274" customFormat="false" ht="12.75" hidden="false" customHeight="false" outlineLevel="0" collapsed="false">
      <c r="A274" s="10" t="n">
        <v>37518</v>
      </c>
      <c r="B274" s="9" t="n">
        <f aca="false">D273</f>
        <v>0</v>
      </c>
      <c r="C274" s="25" t="n">
        <f aca="false">IF(VLOOKUP(A274,Parameters!$A$13:$B$22,2)*J274&gt;B274,B274,VLOOKUP(A274,Parameters!$A$13:$B$22,2)*J274)</f>
        <v>0</v>
      </c>
      <c r="D274" s="9" t="n">
        <f aca="false">B274-C274</f>
        <v>0</v>
      </c>
      <c r="F274" s="22" t="n">
        <f aca="false">H273</f>
        <v>0</v>
      </c>
      <c r="G274" s="9" t="n">
        <f aca="false">IF(VLOOKUP(A274,Parameters!$A$13:$B$22,2)-C274&gt;F274,F274,VLOOKUP(A274,Parameters!$A$13:$B$22,2)-C274)</f>
        <v>0</v>
      </c>
      <c r="H274" s="9" t="n">
        <f aca="false">F274-G274</f>
        <v>0</v>
      </c>
      <c r="J274" s="26" t="n">
        <f aca="false">J273</f>
        <v>0.574949190489917</v>
      </c>
    </row>
    <row r="275" customFormat="false" ht="12.75" hidden="false" customHeight="false" outlineLevel="0" collapsed="false">
      <c r="A275" s="10" t="n">
        <v>37519</v>
      </c>
      <c r="B275" s="9" t="n">
        <f aca="false">D274</f>
        <v>0</v>
      </c>
      <c r="C275" s="25" t="n">
        <f aca="false">IF(VLOOKUP(A275,Parameters!$A$13:$B$22,2)*J275&gt;B275,B275,VLOOKUP(A275,Parameters!$A$13:$B$22,2)*J275)</f>
        <v>0</v>
      </c>
      <c r="D275" s="9" t="n">
        <f aca="false">B275-C275</f>
        <v>0</v>
      </c>
      <c r="F275" s="22" t="n">
        <f aca="false">H274</f>
        <v>0</v>
      </c>
      <c r="G275" s="9" t="n">
        <f aca="false">IF(VLOOKUP(A275,Parameters!$A$13:$B$22,2)-C275&gt;F275,F275,VLOOKUP(A275,Parameters!$A$13:$B$22,2)-C275)</f>
        <v>0</v>
      </c>
      <c r="H275" s="9" t="n">
        <f aca="false">F275-G275</f>
        <v>0</v>
      </c>
      <c r="J275" s="26" t="n">
        <f aca="false">J274</f>
        <v>0.574949190489917</v>
      </c>
    </row>
    <row r="276" customFormat="false" ht="12.75" hidden="false" customHeight="false" outlineLevel="0" collapsed="false">
      <c r="A276" s="10" t="n">
        <v>37520</v>
      </c>
      <c r="B276" s="9" t="n">
        <f aca="false">D275</f>
        <v>0</v>
      </c>
      <c r="C276" s="25" t="n">
        <f aca="false">IF(VLOOKUP(A276,Parameters!$A$13:$B$22,2)*J276&gt;B276,B276,VLOOKUP(A276,Parameters!$A$13:$B$22,2)*J276)</f>
        <v>0</v>
      </c>
      <c r="D276" s="9" t="n">
        <f aca="false">B276-C276</f>
        <v>0</v>
      </c>
      <c r="F276" s="22" t="n">
        <f aca="false">H275</f>
        <v>0</v>
      </c>
      <c r="G276" s="9" t="n">
        <f aca="false">IF(VLOOKUP(A276,Parameters!$A$13:$B$22,2)-C276&gt;F276,F276,VLOOKUP(A276,Parameters!$A$13:$B$22,2)-C276)</f>
        <v>0</v>
      </c>
      <c r="H276" s="9" t="n">
        <f aca="false">F276-G276</f>
        <v>0</v>
      </c>
      <c r="J276" s="26" t="n">
        <f aca="false">J275</f>
        <v>0.574949190489917</v>
      </c>
    </row>
    <row r="277" customFormat="false" ht="12.75" hidden="false" customHeight="false" outlineLevel="0" collapsed="false">
      <c r="A277" s="10" t="n">
        <v>37521</v>
      </c>
      <c r="B277" s="9" t="n">
        <f aca="false">D276</f>
        <v>0</v>
      </c>
      <c r="C277" s="25" t="n">
        <f aca="false">IF(VLOOKUP(A277,Parameters!$A$13:$B$22,2)*J277&gt;B277,B277,VLOOKUP(A277,Parameters!$A$13:$B$22,2)*J277)</f>
        <v>0</v>
      </c>
      <c r="D277" s="9" t="n">
        <f aca="false">B277-C277</f>
        <v>0</v>
      </c>
      <c r="F277" s="22" t="n">
        <f aca="false">H276</f>
        <v>0</v>
      </c>
      <c r="G277" s="9" t="n">
        <f aca="false">IF(VLOOKUP(A277,Parameters!$A$13:$B$22,2)-C277&gt;F277,F277,VLOOKUP(A277,Parameters!$A$13:$B$22,2)-C277)</f>
        <v>0</v>
      </c>
      <c r="H277" s="9" t="n">
        <f aca="false">F277-G277</f>
        <v>0</v>
      </c>
      <c r="J277" s="26" t="n">
        <f aca="false">J276</f>
        <v>0.574949190489917</v>
      </c>
    </row>
    <row r="278" customFormat="false" ht="12.75" hidden="false" customHeight="false" outlineLevel="0" collapsed="false">
      <c r="A278" s="10" t="n">
        <v>37522</v>
      </c>
      <c r="B278" s="9" t="n">
        <f aca="false">D277</f>
        <v>0</v>
      </c>
      <c r="C278" s="25" t="n">
        <f aca="false">IF(VLOOKUP(A278,Parameters!$A$13:$B$22,2)*J278&gt;B278,B278,VLOOKUP(A278,Parameters!$A$13:$B$22,2)*J278)</f>
        <v>0</v>
      </c>
      <c r="D278" s="9" t="n">
        <f aca="false">B278-C278</f>
        <v>0</v>
      </c>
      <c r="F278" s="22" t="n">
        <f aca="false">H277</f>
        <v>0</v>
      </c>
      <c r="G278" s="9" t="n">
        <f aca="false">IF(VLOOKUP(A278,Parameters!$A$13:$B$22,2)-C278&gt;F278,F278,VLOOKUP(A278,Parameters!$A$13:$B$22,2)-C278)</f>
        <v>0</v>
      </c>
      <c r="H278" s="9" t="n">
        <f aca="false">F278-G278</f>
        <v>0</v>
      </c>
      <c r="J278" s="26" t="n">
        <f aca="false">J277</f>
        <v>0.574949190489917</v>
      </c>
    </row>
    <row r="279" customFormat="false" ht="12.75" hidden="false" customHeight="false" outlineLevel="0" collapsed="false">
      <c r="A279" s="10" t="n">
        <v>37523</v>
      </c>
      <c r="B279" s="9" t="n">
        <f aca="false">D278</f>
        <v>0</v>
      </c>
      <c r="C279" s="25" t="n">
        <f aca="false">IF(VLOOKUP(A279,Parameters!$A$13:$B$22,2)*J279&gt;B279,B279,VLOOKUP(A279,Parameters!$A$13:$B$22,2)*J279)</f>
        <v>0</v>
      </c>
      <c r="D279" s="9" t="n">
        <f aca="false">B279-C279</f>
        <v>0</v>
      </c>
      <c r="F279" s="22" t="n">
        <f aca="false">H278</f>
        <v>0</v>
      </c>
      <c r="G279" s="9" t="n">
        <f aca="false">IF(VLOOKUP(A279,Parameters!$A$13:$B$22,2)-C279&gt;F279,F279,VLOOKUP(A279,Parameters!$A$13:$B$22,2)-C279)</f>
        <v>0</v>
      </c>
      <c r="H279" s="9" t="n">
        <f aca="false">F279-G279</f>
        <v>0</v>
      </c>
      <c r="J279" s="26" t="n">
        <f aca="false">J278</f>
        <v>0.574949190489917</v>
      </c>
    </row>
    <row r="280" customFormat="false" ht="12.75" hidden="false" customHeight="false" outlineLevel="0" collapsed="false">
      <c r="A280" s="10" t="n">
        <v>37524</v>
      </c>
      <c r="B280" s="9" t="n">
        <f aca="false">D279</f>
        <v>0</v>
      </c>
      <c r="C280" s="25" t="n">
        <f aca="false">IF(VLOOKUP(A280,Parameters!$A$13:$B$22,2)*J280&gt;B280,B280,VLOOKUP(A280,Parameters!$A$13:$B$22,2)*J280)</f>
        <v>0</v>
      </c>
      <c r="D280" s="9" t="n">
        <f aca="false">B280-C280</f>
        <v>0</v>
      </c>
      <c r="F280" s="22" t="n">
        <f aca="false">H279</f>
        <v>0</v>
      </c>
      <c r="G280" s="9" t="n">
        <f aca="false">IF(VLOOKUP(A280,Parameters!$A$13:$B$22,2)-C280&gt;F280,F280,VLOOKUP(A280,Parameters!$A$13:$B$22,2)-C280)</f>
        <v>0</v>
      </c>
      <c r="H280" s="9" t="n">
        <f aca="false">F280-G280</f>
        <v>0</v>
      </c>
      <c r="J280" s="26" t="n">
        <f aca="false">J279</f>
        <v>0.574949190489917</v>
      </c>
    </row>
    <row r="281" customFormat="false" ht="12.75" hidden="false" customHeight="false" outlineLevel="0" collapsed="false">
      <c r="A281" s="10" t="n">
        <v>37525</v>
      </c>
      <c r="B281" s="9" t="n">
        <f aca="false">D280</f>
        <v>0</v>
      </c>
      <c r="C281" s="25" t="n">
        <f aca="false">IF(VLOOKUP(A281,Parameters!$A$13:$B$22,2)*J281&gt;B281,B281,VLOOKUP(A281,Parameters!$A$13:$B$22,2)*J281)</f>
        <v>0</v>
      </c>
      <c r="D281" s="9" t="n">
        <f aca="false">B281-C281</f>
        <v>0</v>
      </c>
      <c r="F281" s="22" t="n">
        <f aca="false">H280</f>
        <v>0</v>
      </c>
      <c r="G281" s="9" t="n">
        <f aca="false">IF(VLOOKUP(A281,Parameters!$A$13:$B$22,2)-C281&gt;F281,F281,VLOOKUP(A281,Parameters!$A$13:$B$22,2)-C281)</f>
        <v>0</v>
      </c>
      <c r="H281" s="9" t="n">
        <f aca="false">F281-G281</f>
        <v>0</v>
      </c>
      <c r="J281" s="26" t="n">
        <f aca="false">J280</f>
        <v>0.574949190489917</v>
      </c>
    </row>
    <row r="282" customFormat="false" ht="12.75" hidden="false" customHeight="false" outlineLevel="0" collapsed="false">
      <c r="A282" s="10" t="n">
        <v>37526</v>
      </c>
      <c r="B282" s="9" t="n">
        <f aca="false">D281</f>
        <v>0</v>
      </c>
      <c r="C282" s="25" t="n">
        <f aca="false">IF(VLOOKUP(A282,Parameters!$A$13:$B$22,2)*J282&gt;B282,B282,VLOOKUP(A282,Parameters!$A$13:$B$22,2)*J282)</f>
        <v>0</v>
      </c>
      <c r="D282" s="9" t="n">
        <f aca="false">B282-C282</f>
        <v>0</v>
      </c>
      <c r="F282" s="22" t="n">
        <f aca="false">H281</f>
        <v>0</v>
      </c>
      <c r="G282" s="9" t="n">
        <f aca="false">IF(VLOOKUP(A282,Parameters!$A$13:$B$22,2)-C282&gt;F282,F282,VLOOKUP(A282,Parameters!$A$13:$B$22,2)-C282)</f>
        <v>0</v>
      </c>
      <c r="H282" s="9" t="n">
        <f aca="false">F282-G282</f>
        <v>0</v>
      </c>
      <c r="J282" s="26" t="n">
        <f aca="false">J281</f>
        <v>0.574949190489917</v>
      </c>
    </row>
    <row r="283" customFormat="false" ht="12.75" hidden="false" customHeight="false" outlineLevel="0" collapsed="false">
      <c r="A283" s="10" t="n">
        <v>37527</v>
      </c>
      <c r="B283" s="9" t="n">
        <f aca="false">D282</f>
        <v>0</v>
      </c>
      <c r="C283" s="25" t="n">
        <f aca="false">IF(VLOOKUP(A283,Parameters!$A$13:$B$22,2)*J283&gt;B283,B283,VLOOKUP(A283,Parameters!$A$13:$B$22,2)*J283)</f>
        <v>0</v>
      </c>
      <c r="D283" s="9" t="n">
        <f aca="false">B283-C283</f>
        <v>0</v>
      </c>
      <c r="F283" s="22" t="n">
        <f aca="false">H282</f>
        <v>0</v>
      </c>
      <c r="G283" s="9" t="n">
        <f aca="false">IF(VLOOKUP(A283,Parameters!$A$13:$B$22,2)-C283&gt;F283,F283,VLOOKUP(A283,Parameters!$A$13:$B$22,2)-C283)</f>
        <v>0</v>
      </c>
      <c r="H283" s="9" t="n">
        <f aca="false">F283-G283</f>
        <v>0</v>
      </c>
      <c r="J283" s="26" t="n">
        <f aca="false">J282</f>
        <v>0.574949190489917</v>
      </c>
    </row>
    <row r="284" customFormat="false" ht="12.75" hidden="false" customHeight="false" outlineLevel="0" collapsed="false">
      <c r="A284" s="10" t="n">
        <v>37528</v>
      </c>
      <c r="B284" s="9" t="n">
        <f aca="false">D283</f>
        <v>0</v>
      </c>
      <c r="C284" s="25" t="n">
        <f aca="false">IF(VLOOKUP(A284,Parameters!$A$13:$B$22,2)*J284&gt;B284,B284,VLOOKUP(A284,Parameters!$A$13:$B$22,2)*J284)</f>
        <v>0</v>
      </c>
      <c r="D284" s="9" t="n">
        <f aca="false">B284-C284</f>
        <v>0</v>
      </c>
      <c r="F284" s="22" t="n">
        <f aca="false">H283</f>
        <v>0</v>
      </c>
      <c r="G284" s="9" t="n">
        <f aca="false">IF(VLOOKUP(A284,Parameters!$A$13:$B$22,2)-C284&gt;F284,F284,VLOOKUP(A284,Parameters!$A$13:$B$22,2)-C284)</f>
        <v>0</v>
      </c>
      <c r="H284" s="9" t="n">
        <f aca="false">F284-G284</f>
        <v>0</v>
      </c>
      <c r="J284" s="26" t="n">
        <f aca="false">J283</f>
        <v>0.574949190489917</v>
      </c>
    </row>
    <row r="285" customFormat="false" ht="12.75" hidden="false" customHeight="false" outlineLevel="0" collapsed="false">
      <c r="A285" s="10" t="n">
        <v>37529</v>
      </c>
      <c r="B285" s="9" t="n">
        <f aca="false">D284</f>
        <v>0</v>
      </c>
      <c r="C285" s="25" t="n">
        <f aca="false">IF(VLOOKUP(A285,Parameters!$A$13:$B$22,2)*J285&gt;B285,B285,VLOOKUP(A285,Parameters!$A$13:$B$22,2)*J285)</f>
        <v>0</v>
      </c>
      <c r="D285" s="9" t="n">
        <f aca="false">B285-C285</f>
        <v>0</v>
      </c>
      <c r="F285" s="22" t="n">
        <f aca="false">H284</f>
        <v>0</v>
      </c>
      <c r="G285" s="9" t="n">
        <f aca="false">IF(VLOOKUP(A285,Parameters!$A$13:$B$22,2)-C285&gt;F285,F285,VLOOKUP(A285,Parameters!$A$13:$B$22,2)-C285)</f>
        <v>0</v>
      </c>
      <c r="H285" s="9" t="n">
        <f aca="false">F285-G285</f>
        <v>0</v>
      </c>
      <c r="J285" s="26" t="n">
        <f aca="false">J284</f>
        <v>0.574949190489917</v>
      </c>
    </row>
    <row r="286" customFormat="false" ht="12.75" hidden="false" customHeight="false" outlineLevel="0" collapsed="false">
      <c r="A286" s="10" t="n">
        <v>37530</v>
      </c>
      <c r="B286" s="9" t="n">
        <f aca="false">D285</f>
        <v>0</v>
      </c>
      <c r="C286" s="25" t="n">
        <f aca="false">IF(VLOOKUP(A286,Parameters!$A$13:$B$22,2)*J286&gt;B286,B286,VLOOKUP(A286,Parameters!$A$13:$B$22,2)*J286)</f>
        <v>0</v>
      </c>
      <c r="D286" s="9" t="n">
        <f aca="false">B286-C286</f>
        <v>0</v>
      </c>
      <c r="F286" s="22" t="n">
        <f aca="false">H285</f>
        <v>0</v>
      </c>
      <c r="G286" s="9" t="n">
        <f aca="false">IF(VLOOKUP(A286,Parameters!$A$13:$B$22,2)-C286&gt;F286,F286,VLOOKUP(A286,Parameters!$A$13:$B$22,2)-C286)</f>
        <v>0</v>
      </c>
      <c r="H286" s="9" t="n">
        <f aca="false">F286-G286</f>
        <v>0</v>
      </c>
      <c r="J286" s="26" t="n">
        <f aca="false">J285</f>
        <v>0.574949190489917</v>
      </c>
    </row>
    <row r="287" customFormat="false" ht="12.75" hidden="false" customHeight="false" outlineLevel="0" collapsed="false">
      <c r="A287" s="10" t="n">
        <v>37531</v>
      </c>
      <c r="B287" s="9" t="n">
        <f aca="false">D286</f>
        <v>0</v>
      </c>
      <c r="C287" s="25" t="n">
        <f aca="false">IF(VLOOKUP(A287,Parameters!$A$13:$B$22,2)*J287&gt;B287,B287,VLOOKUP(A287,Parameters!$A$13:$B$22,2)*J287)</f>
        <v>0</v>
      </c>
      <c r="D287" s="9" t="n">
        <f aca="false">B287-C287</f>
        <v>0</v>
      </c>
      <c r="F287" s="22" t="n">
        <f aca="false">H286</f>
        <v>0</v>
      </c>
      <c r="G287" s="9" t="n">
        <f aca="false">IF(VLOOKUP(A287,Parameters!$A$13:$B$22,2)-C287&gt;F287,F287,VLOOKUP(A287,Parameters!$A$13:$B$22,2)-C287)</f>
        <v>0</v>
      </c>
      <c r="H287" s="9" t="n">
        <f aca="false">F287-G287</f>
        <v>0</v>
      </c>
      <c r="J287" s="26" t="n">
        <f aca="false">J286</f>
        <v>0.574949190489917</v>
      </c>
    </row>
    <row r="288" customFormat="false" ht="12.75" hidden="false" customHeight="false" outlineLevel="0" collapsed="false">
      <c r="A288" s="10" t="n">
        <v>37532</v>
      </c>
      <c r="B288" s="9" t="n">
        <f aca="false">D287</f>
        <v>0</v>
      </c>
      <c r="C288" s="25" t="n">
        <f aca="false">IF(VLOOKUP(A288,Parameters!$A$13:$B$22,2)*J288&gt;B288,B288,VLOOKUP(A288,Parameters!$A$13:$B$22,2)*J288)</f>
        <v>0</v>
      </c>
      <c r="D288" s="9" t="n">
        <f aca="false">B288-C288</f>
        <v>0</v>
      </c>
      <c r="F288" s="22" t="n">
        <f aca="false">H287</f>
        <v>0</v>
      </c>
      <c r="G288" s="9" t="n">
        <f aca="false">IF(VLOOKUP(A288,Parameters!$A$13:$B$22,2)-C288&gt;F288,F288,VLOOKUP(A288,Parameters!$A$13:$B$22,2)-C288)</f>
        <v>0</v>
      </c>
      <c r="H288" s="9" t="n">
        <f aca="false">F288-G288</f>
        <v>0</v>
      </c>
      <c r="J288" s="26" t="n">
        <f aca="false">J287</f>
        <v>0.574949190489917</v>
      </c>
    </row>
    <row r="289" customFormat="false" ht="12.75" hidden="false" customHeight="false" outlineLevel="0" collapsed="false">
      <c r="A289" s="10" t="n">
        <v>37533</v>
      </c>
      <c r="B289" s="9" t="n">
        <f aca="false">D288</f>
        <v>0</v>
      </c>
      <c r="C289" s="25" t="n">
        <f aca="false">IF(VLOOKUP(A289,Parameters!$A$13:$B$22,2)*J289&gt;B289,B289,VLOOKUP(A289,Parameters!$A$13:$B$22,2)*J289)</f>
        <v>0</v>
      </c>
      <c r="D289" s="9" t="n">
        <f aca="false">B289-C289</f>
        <v>0</v>
      </c>
      <c r="F289" s="22" t="n">
        <f aca="false">H288</f>
        <v>0</v>
      </c>
      <c r="G289" s="9" t="n">
        <f aca="false">IF(VLOOKUP(A289,Parameters!$A$13:$B$22,2)-C289&gt;F289,F289,VLOOKUP(A289,Parameters!$A$13:$B$22,2)-C289)</f>
        <v>0</v>
      </c>
      <c r="H289" s="9" t="n">
        <f aca="false">F289-G289</f>
        <v>0</v>
      </c>
      <c r="J289" s="26" t="n">
        <f aca="false">J288</f>
        <v>0.574949190489917</v>
      </c>
    </row>
    <row r="290" customFormat="false" ht="12.75" hidden="false" customHeight="false" outlineLevel="0" collapsed="false">
      <c r="A290" s="10" t="n">
        <v>37534</v>
      </c>
      <c r="B290" s="9" t="n">
        <f aca="false">D289</f>
        <v>0</v>
      </c>
      <c r="C290" s="25" t="n">
        <f aca="false">IF(VLOOKUP(A290,Parameters!$A$13:$B$22,2)*J290&gt;B290,B290,VLOOKUP(A290,Parameters!$A$13:$B$22,2)*J290)</f>
        <v>0</v>
      </c>
      <c r="D290" s="9" t="n">
        <f aca="false">B290-C290</f>
        <v>0</v>
      </c>
      <c r="F290" s="22" t="n">
        <f aca="false">H289</f>
        <v>0</v>
      </c>
      <c r="G290" s="9" t="n">
        <f aca="false">IF(VLOOKUP(A290,Parameters!$A$13:$B$22,2)-C290&gt;F290,F290,VLOOKUP(A290,Parameters!$A$13:$B$22,2)-C290)</f>
        <v>0</v>
      </c>
      <c r="H290" s="9" t="n">
        <f aca="false">F290-G290</f>
        <v>0</v>
      </c>
      <c r="J290" s="26" t="n">
        <f aca="false">J289</f>
        <v>0.574949190489917</v>
      </c>
    </row>
    <row r="291" customFormat="false" ht="12.75" hidden="false" customHeight="false" outlineLevel="0" collapsed="false">
      <c r="A291" s="10" t="n">
        <v>37535</v>
      </c>
      <c r="B291" s="9" t="n">
        <f aca="false">D290</f>
        <v>0</v>
      </c>
      <c r="C291" s="25" t="n">
        <f aca="false">IF(VLOOKUP(A291,Parameters!$A$13:$B$22,2)*J291&gt;B291,B291,VLOOKUP(A291,Parameters!$A$13:$B$22,2)*J291)</f>
        <v>0</v>
      </c>
      <c r="D291" s="9" t="n">
        <f aca="false">B291-C291</f>
        <v>0</v>
      </c>
      <c r="F291" s="22" t="n">
        <f aca="false">H290</f>
        <v>0</v>
      </c>
      <c r="G291" s="9" t="n">
        <f aca="false">IF(VLOOKUP(A291,Parameters!$A$13:$B$22,2)-C291&gt;F291,F291,VLOOKUP(A291,Parameters!$A$13:$B$22,2)-C291)</f>
        <v>0</v>
      </c>
      <c r="H291" s="9" t="n">
        <f aca="false">F291-G291</f>
        <v>0</v>
      </c>
      <c r="J291" s="26" t="n">
        <f aca="false">J290</f>
        <v>0.574949190489917</v>
      </c>
    </row>
    <row r="292" customFormat="false" ht="12.75" hidden="false" customHeight="false" outlineLevel="0" collapsed="false">
      <c r="A292" s="10" t="n">
        <v>37536</v>
      </c>
      <c r="B292" s="9" t="n">
        <f aca="false">D291</f>
        <v>0</v>
      </c>
      <c r="C292" s="25" t="n">
        <f aca="false">IF(VLOOKUP(A292,Parameters!$A$13:$B$22,2)*J292&gt;B292,B292,VLOOKUP(A292,Parameters!$A$13:$B$22,2)*J292)</f>
        <v>0</v>
      </c>
      <c r="D292" s="9" t="n">
        <f aca="false">B292-C292</f>
        <v>0</v>
      </c>
      <c r="F292" s="22" t="n">
        <f aca="false">H291</f>
        <v>0</v>
      </c>
      <c r="G292" s="9" t="n">
        <f aca="false">IF(VLOOKUP(A292,Parameters!$A$13:$B$22,2)-C292&gt;F292,F292,VLOOKUP(A292,Parameters!$A$13:$B$22,2)-C292)</f>
        <v>0</v>
      </c>
      <c r="H292" s="9" t="n">
        <f aca="false">F292-G292</f>
        <v>0</v>
      </c>
      <c r="J292" s="26" t="n">
        <f aca="false">J291</f>
        <v>0.574949190489917</v>
      </c>
    </row>
    <row r="293" customFormat="false" ht="12.75" hidden="false" customHeight="false" outlineLevel="0" collapsed="false">
      <c r="A293" s="10" t="n">
        <v>37537</v>
      </c>
      <c r="B293" s="9" t="n">
        <f aca="false">D292</f>
        <v>0</v>
      </c>
      <c r="C293" s="25" t="n">
        <f aca="false">IF(VLOOKUP(A293,Parameters!$A$13:$B$22,2)*J293&gt;B293,B293,VLOOKUP(A293,Parameters!$A$13:$B$22,2)*J293)</f>
        <v>0</v>
      </c>
      <c r="D293" s="9" t="n">
        <f aca="false">B293-C293</f>
        <v>0</v>
      </c>
      <c r="F293" s="22" t="n">
        <f aca="false">H292</f>
        <v>0</v>
      </c>
      <c r="G293" s="9" t="n">
        <f aca="false">IF(VLOOKUP(A293,Parameters!$A$13:$B$22,2)-C293&gt;F293,F293,VLOOKUP(A293,Parameters!$A$13:$B$22,2)-C293)</f>
        <v>0</v>
      </c>
      <c r="H293" s="9" t="n">
        <f aca="false">F293-G293</f>
        <v>0</v>
      </c>
      <c r="J293" s="26" t="n">
        <f aca="false">J292</f>
        <v>0.574949190489917</v>
      </c>
    </row>
    <row r="294" customFormat="false" ht="12.75" hidden="false" customHeight="false" outlineLevel="0" collapsed="false">
      <c r="A294" s="10" t="n">
        <v>37538</v>
      </c>
      <c r="B294" s="9" t="n">
        <f aca="false">D293</f>
        <v>0</v>
      </c>
      <c r="C294" s="25" t="n">
        <f aca="false">IF(VLOOKUP(A294,Parameters!$A$13:$B$22,2)*J294&gt;B294,B294,VLOOKUP(A294,Parameters!$A$13:$B$22,2)*J294)</f>
        <v>0</v>
      </c>
      <c r="D294" s="9" t="n">
        <f aca="false">B294-C294</f>
        <v>0</v>
      </c>
      <c r="F294" s="22" t="n">
        <f aca="false">H293</f>
        <v>0</v>
      </c>
      <c r="G294" s="9" t="n">
        <f aca="false">IF(VLOOKUP(A294,Parameters!$A$13:$B$22,2)-C294&gt;F294,F294,VLOOKUP(A294,Parameters!$A$13:$B$22,2)-C294)</f>
        <v>0</v>
      </c>
      <c r="H294" s="9" t="n">
        <f aca="false">F294-G294</f>
        <v>0</v>
      </c>
      <c r="J294" s="26" t="n">
        <f aca="false">J293</f>
        <v>0.574949190489917</v>
      </c>
    </row>
    <row r="295" customFormat="false" ht="12.75" hidden="false" customHeight="false" outlineLevel="0" collapsed="false">
      <c r="A295" s="10" t="n">
        <v>37539</v>
      </c>
      <c r="B295" s="9" t="n">
        <f aca="false">D294</f>
        <v>0</v>
      </c>
      <c r="C295" s="25" t="n">
        <f aca="false">IF(VLOOKUP(A295,Parameters!$A$13:$B$22,2)*J295&gt;B295,B295,VLOOKUP(A295,Parameters!$A$13:$B$22,2)*J295)</f>
        <v>0</v>
      </c>
      <c r="D295" s="9" t="n">
        <f aca="false">B295-C295</f>
        <v>0</v>
      </c>
      <c r="F295" s="22" t="n">
        <f aca="false">H294</f>
        <v>0</v>
      </c>
      <c r="G295" s="9" t="n">
        <f aca="false">IF(VLOOKUP(A295,Parameters!$A$13:$B$22,2)-C295&gt;F295,F295,VLOOKUP(A295,Parameters!$A$13:$B$22,2)-C295)</f>
        <v>0</v>
      </c>
      <c r="H295" s="9" t="n">
        <f aca="false">F295-G295</f>
        <v>0</v>
      </c>
      <c r="J295" s="26" t="n">
        <f aca="false">J294</f>
        <v>0.574949190489917</v>
      </c>
    </row>
    <row r="296" customFormat="false" ht="12.75" hidden="false" customHeight="false" outlineLevel="0" collapsed="false">
      <c r="A296" s="10" t="n">
        <v>37540</v>
      </c>
      <c r="B296" s="9" t="n">
        <f aca="false">D295</f>
        <v>0</v>
      </c>
      <c r="C296" s="25" t="n">
        <f aca="false">IF(VLOOKUP(A296,Parameters!$A$13:$B$22,2)*J296&gt;B296,B296,VLOOKUP(A296,Parameters!$A$13:$B$22,2)*J296)</f>
        <v>0</v>
      </c>
      <c r="D296" s="9" t="n">
        <f aca="false">B296-C296</f>
        <v>0</v>
      </c>
      <c r="F296" s="22" t="n">
        <f aca="false">H295</f>
        <v>0</v>
      </c>
      <c r="G296" s="9" t="n">
        <f aca="false">IF(VLOOKUP(A296,Parameters!$A$13:$B$22,2)-C296&gt;F296,F296,VLOOKUP(A296,Parameters!$A$13:$B$22,2)-C296)</f>
        <v>0</v>
      </c>
      <c r="H296" s="9" t="n">
        <f aca="false">F296-G296</f>
        <v>0</v>
      </c>
      <c r="J296" s="26" t="n">
        <f aca="false">J295</f>
        <v>0.574949190489917</v>
      </c>
    </row>
    <row r="297" customFormat="false" ht="12.75" hidden="false" customHeight="false" outlineLevel="0" collapsed="false">
      <c r="A297" s="10" t="n">
        <v>37541</v>
      </c>
      <c r="B297" s="9" t="n">
        <f aca="false">D296</f>
        <v>0</v>
      </c>
      <c r="C297" s="25" t="n">
        <f aca="false">IF(VLOOKUP(A297,Parameters!$A$13:$B$22,2)*J297&gt;B297,B297,VLOOKUP(A297,Parameters!$A$13:$B$22,2)*J297)</f>
        <v>0</v>
      </c>
      <c r="D297" s="9" t="n">
        <f aca="false">B297-C297</f>
        <v>0</v>
      </c>
      <c r="F297" s="22" t="n">
        <f aca="false">H296</f>
        <v>0</v>
      </c>
      <c r="G297" s="9" t="n">
        <f aca="false">IF(VLOOKUP(A297,Parameters!$A$13:$B$22,2)-C297&gt;F297,F297,VLOOKUP(A297,Parameters!$A$13:$B$22,2)-C297)</f>
        <v>0</v>
      </c>
      <c r="H297" s="9" t="n">
        <f aca="false">F297-G297</f>
        <v>0</v>
      </c>
      <c r="J297" s="26" t="n">
        <f aca="false">J296</f>
        <v>0.574949190489917</v>
      </c>
    </row>
    <row r="298" customFormat="false" ht="12.75" hidden="false" customHeight="false" outlineLevel="0" collapsed="false">
      <c r="A298" s="10" t="n">
        <v>37542</v>
      </c>
      <c r="B298" s="9" t="n">
        <f aca="false">D297</f>
        <v>0</v>
      </c>
      <c r="C298" s="25" t="n">
        <f aca="false">IF(VLOOKUP(A298,Parameters!$A$13:$B$22,2)*J298&gt;B298,B298,VLOOKUP(A298,Parameters!$A$13:$B$22,2)*J298)</f>
        <v>0</v>
      </c>
      <c r="D298" s="9" t="n">
        <f aca="false">B298-C298</f>
        <v>0</v>
      </c>
      <c r="F298" s="22" t="n">
        <f aca="false">H297</f>
        <v>0</v>
      </c>
      <c r="G298" s="9" t="n">
        <f aca="false">IF(VLOOKUP(A298,Parameters!$A$13:$B$22,2)-C298&gt;F298,F298,VLOOKUP(A298,Parameters!$A$13:$B$22,2)-C298)</f>
        <v>0</v>
      </c>
      <c r="H298" s="9" t="n">
        <f aca="false">F298-G298</f>
        <v>0</v>
      </c>
      <c r="J298" s="26" t="n">
        <f aca="false">J297</f>
        <v>0.574949190489917</v>
      </c>
    </row>
    <row r="299" customFormat="false" ht="12.75" hidden="false" customHeight="false" outlineLevel="0" collapsed="false">
      <c r="A299" s="10" t="n">
        <v>37543</v>
      </c>
      <c r="B299" s="9" t="n">
        <f aca="false">D298</f>
        <v>0</v>
      </c>
      <c r="C299" s="25" t="n">
        <f aca="false">IF(VLOOKUP(A299,Parameters!$A$13:$B$22,2)*J299&gt;B299,B299,VLOOKUP(A299,Parameters!$A$13:$B$22,2)*J299)</f>
        <v>0</v>
      </c>
      <c r="D299" s="9" t="n">
        <f aca="false">B299-C299</f>
        <v>0</v>
      </c>
      <c r="F299" s="22" t="n">
        <f aca="false">H298</f>
        <v>0</v>
      </c>
      <c r="G299" s="9" t="n">
        <f aca="false">IF(VLOOKUP(A299,Parameters!$A$13:$B$22,2)-C299&gt;F299,F299,VLOOKUP(A299,Parameters!$A$13:$B$22,2)-C299)</f>
        <v>0</v>
      </c>
      <c r="H299" s="9" t="n">
        <f aca="false">F299-G299</f>
        <v>0</v>
      </c>
      <c r="J299" s="26" t="n">
        <f aca="false">J298</f>
        <v>0.574949190489917</v>
      </c>
    </row>
    <row r="300" customFormat="false" ht="12.75" hidden="false" customHeight="false" outlineLevel="0" collapsed="false">
      <c r="A300" s="10" t="n">
        <v>37544</v>
      </c>
      <c r="B300" s="9" t="n">
        <f aca="false">D299</f>
        <v>0</v>
      </c>
      <c r="C300" s="25" t="n">
        <f aca="false">IF(VLOOKUP(A300,Parameters!$A$13:$B$22,2)*J300&gt;B300,B300,VLOOKUP(A300,Parameters!$A$13:$B$22,2)*J300)</f>
        <v>0</v>
      </c>
      <c r="D300" s="9" t="n">
        <f aca="false">B300-C300</f>
        <v>0</v>
      </c>
      <c r="F300" s="22" t="n">
        <f aca="false">H299</f>
        <v>0</v>
      </c>
      <c r="G300" s="9" t="n">
        <f aca="false">IF(VLOOKUP(A300,Parameters!$A$13:$B$22,2)-C300&gt;F300,F300,VLOOKUP(A300,Parameters!$A$13:$B$22,2)-C300)</f>
        <v>0</v>
      </c>
      <c r="H300" s="9" t="n">
        <f aca="false">F300-G300</f>
        <v>0</v>
      </c>
      <c r="J300" s="26" t="n">
        <f aca="false">J299</f>
        <v>0.574949190489917</v>
      </c>
    </row>
    <row r="301" customFormat="false" ht="12.75" hidden="false" customHeight="false" outlineLevel="0" collapsed="false">
      <c r="A301" s="10" t="n">
        <v>37545</v>
      </c>
      <c r="B301" s="9" t="n">
        <f aca="false">D300</f>
        <v>0</v>
      </c>
      <c r="C301" s="25" t="n">
        <f aca="false">IF(VLOOKUP(A301,Parameters!$A$13:$B$22,2)*J301&gt;B301,B301,VLOOKUP(A301,Parameters!$A$13:$B$22,2)*J301)</f>
        <v>0</v>
      </c>
      <c r="D301" s="9" t="n">
        <f aca="false">B301-C301</f>
        <v>0</v>
      </c>
      <c r="F301" s="22" t="n">
        <f aca="false">H300</f>
        <v>0</v>
      </c>
      <c r="G301" s="9" t="n">
        <f aca="false">IF(VLOOKUP(A301,Parameters!$A$13:$B$22,2)-C301&gt;F301,F301,VLOOKUP(A301,Parameters!$A$13:$B$22,2)-C301)</f>
        <v>0</v>
      </c>
      <c r="H301" s="9" t="n">
        <f aca="false">F301-G301</f>
        <v>0</v>
      </c>
      <c r="J301" s="26" t="n">
        <f aca="false">J300</f>
        <v>0.574949190489917</v>
      </c>
    </row>
    <row r="302" customFormat="false" ht="12.75" hidden="false" customHeight="false" outlineLevel="0" collapsed="false">
      <c r="A302" s="10" t="n">
        <v>37546</v>
      </c>
      <c r="B302" s="9" t="n">
        <f aca="false">D301</f>
        <v>0</v>
      </c>
      <c r="C302" s="25" t="n">
        <f aca="false">IF(VLOOKUP(A302,Parameters!$A$13:$B$22,2)*J302&gt;B302,B302,VLOOKUP(A302,Parameters!$A$13:$B$22,2)*J302)</f>
        <v>0</v>
      </c>
      <c r="D302" s="9" t="n">
        <f aca="false">B302-C302</f>
        <v>0</v>
      </c>
      <c r="F302" s="22" t="n">
        <f aca="false">H301</f>
        <v>0</v>
      </c>
      <c r="G302" s="9" t="n">
        <f aca="false">IF(VLOOKUP(A302,Parameters!$A$13:$B$22,2)-C302&gt;F302,F302,VLOOKUP(A302,Parameters!$A$13:$B$22,2)-C302)</f>
        <v>0</v>
      </c>
      <c r="H302" s="9" t="n">
        <f aca="false">F302-G302</f>
        <v>0</v>
      </c>
      <c r="J302" s="26" t="n">
        <f aca="false">J301</f>
        <v>0.574949190489917</v>
      </c>
    </row>
    <row r="303" customFormat="false" ht="12.75" hidden="false" customHeight="false" outlineLevel="0" collapsed="false">
      <c r="A303" s="10" t="n">
        <v>37547</v>
      </c>
      <c r="B303" s="9" t="n">
        <f aca="false">D302</f>
        <v>0</v>
      </c>
      <c r="C303" s="25" t="n">
        <f aca="false">IF(VLOOKUP(A303,Parameters!$A$13:$B$22,2)*J303&gt;B303,B303,VLOOKUP(A303,Parameters!$A$13:$B$22,2)*J303)</f>
        <v>0</v>
      </c>
      <c r="D303" s="9" t="n">
        <f aca="false">B303-C303</f>
        <v>0</v>
      </c>
      <c r="F303" s="22" t="n">
        <f aca="false">H302</f>
        <v>0</v>
      </c>
      <c r="G303" s="9" t="n">
        <f aca="false">IF(VLOOKUP(A303,Parameters!$A$13:$B$22,2)-C303&gt;F303,F303,VLOOKUP(A303,Parameters!$A$13:$B$22,2)-C303)</f>
        <v>0</v>
      </c>
      <c r="H303" s="9" t="n">
        <f aca="false">F303-G303</f>
        <v>0</v>
      </c>
      <c r="J303" s="26" t="n">
        <f aca="false">J302</f>
        <v>0.574949190489917</v>
      </c>
    </row>
    <row r="304" customFormat="false" ht="12.75" hidden="false" customHeight="false" outlineLevel="0" collapsed="false">
      <c r="A304" s="10" t="n">
        <v>37548</v>
      </c>
      <c r="B304" s="9" t="n">
        <f aca="false">D303</f>
        <v>0</v>
      </c>
      <c r="C304" s="25" t="n">
        <f aca="false">IF(VLOOKUP(A304,Parameters!$A$13:$B$22,2)*J304&gt;B304,B304,VLOOKUP(A304,Parameters!$A$13:$B$22,2)*J304)</f>
        <v>0</v>
      </c>
      <c r="D304" s="9" t="n">
        <f aca="false">B304-C304</f>
        <v>0</v>
      </c>
      <c r="F304" s="22" t="n">
        <f aca="false">H303</f>
        <v>0</v>
      </c>
      <c r="G304" s="9" t="n">
        <f aca="false">IF(VLOOKUP(A304,Parameters!$A$13:$B$22,2)-C304&gt;F304,F304,VLOOKUP(A304,Parameters!$A$13:$B$22,2)-C304)</f>
        <v>0</v>
      </c>
      <c r="H304" s="9" t="n">
        <f aca="false">F304-G304</f>
        <v>0</v>
      </c>
      <c r="J304" s="26" t="n">
        <f aca="false">J303</f>
        <v>0.574949190489917</v>
      </c>
    </row>
    <row r="305" customFormat="false" ht="12.75" hidden="false" customHeight="false" outlineLevel="0" collapsed="false">
      <c r="A305" s="10" t="n">
        <v>37549</v>
      </c>
      <c r="B305" s="9" t="n">
        <f aca="false">D304</f>
        <v>0</v>
      </c>
      <c r="C305" s="25" t="n">
        <f aca="false">IF(VLOOKUP(A305,Parameters!$A$13:$B$22,2)*J305&gt;B305,B305,VLOOKUP(A305,Parameters!$A$13:$B$22,2)*J305)</f>
        <v>0</v>
      </c>
      <c r="D305" s="9" t="n">
        <f aca="false">B305-C305</f>
        <v>0</v>
      </c>
      <c r="F305" s="22" t="n">
        <f aca="false">H304</f>
        <v>0</v>
      </c>
      <c r="G305" s="9" t="n">
        <f aca="false">IF(VLOOKUP(A305,Parameters!$A$13:$B$22,2)-C305&gt;F305,F305,VLOOKUP(A305,Parameters!$A$13:$B$22,2)-C305)</f>
        <v>0</v>
      </c>
      <c r="H305" s="9" t="n">
        <f aca="false">F305-G305</f>
        <v>0</v>
      </c>
      <c r="J305" s="26" t="n">
        <f aca="false">J304</f>
        <v>0.574949190489917</v>
      </c>
    </row>
    <row r="306" customFormat="false" ht="12.75" hidden="false" customHeight="false" outlineLevel="0" collapsed="false">
      <c r="A306" s="10" t="n">
        <v>37550</v>
      </c>
      <c r="B306" s="9" t="n">
        <f aca="false">D305</f>
        <v>0</v>
      </c>
      <c r="C306" s="25" t="n">
        <f aca="false">IF(VLOOKUP(A306,Parameters!$A$13:$B$22,2)*J306&gt;B306,B306,VLOOKUP(A306,Parameters!$A$13:$B$22,2)*J306)</f>
        <v>0</v>
      </c>
      <c r="D306" s="9" t="n">
        <f aca="false">B306-C306</f>
        <v>0</v>
      </c>
      <c r="F306" s="22" t="n">
        <f aca="false">H305</f>
        <v>0</v>
      </c>
      <c r="G306" s="9" t="n">
        <f aca="false">IF(VLOOKUP(A306,Parameters!$A$13:$B$22,2)-C306&gt;F306,F306,VLOOKUP(A306,Parameters!$A$13:$B$22,2)-C306)</f>
        <v>0</v>
      </c>
      <c r="H306" s="9" t="n">
        <f aca="false">F306-G306</f>
        <v>0</v>
      </c>
      <c r="J306" s="26" t="n">
        <f aca="false">J305</f>
        <v>0.574949190489917</v>
      </c>
    </row>
    <row r="307" customFormat="false" ht="12.75" hidden="false" customHeight="false" outlineLevel="0" collapsed="false">
      <c r="A307" s="10" t="n">
        <v>37551</v>
      </c>
      <c r="B307" s="9" t="n">
        <f aca="false">D306</f>
        <v>0</v>
      </c>
      <c r="C307" s="25" t="n">
        <f aca="false">IF(VLOOKUP(A307,Parameters!$A$13:$B$22,2)*J307&gt;B307,B307,VLOOKUP(A307,Parameters!$A$13:$B$22,2)*J307)</f>
        <v>0</v>
      </c>
      <c r="D307" s="9" t="n">
        <f aca="false">B307-C307</f>
        <v>0</v>
      </c>
      <c r="F307" s="22" t="n">
        <f aca="false">H306</f>
        <v>0</v>
      </c>
      <c r="G307" s="9" t="n">
        <f aca="false">IF(VLOOKUP(A307,Parameters!$A$13:$B$22,2)-C307&gt;F307,F307,VLOOKUP(A307,Parameters!$A$13:$B$22,2)-C307)</f>
        <v>0</v>
      </c>
      <c r="H307" s="9" t="n">
        <f aca="false">F307-G307</f>
        <v>0</v>
      </c>
      <c r="J307" s="26" t="n">
        <f aca="false">J306</f>
        <v>0.574949190489917</v>
      </c>
    </row>
    <row r="308" customFormat="false" ht="12.75" hidden="false" customHeight="false" outlineLevel="0" collapsed="false">
      <c r="A308" s="10" t="n">
        <v>37552</v>
      </c>
      <c r="B308" s="9" t="n">
        <f aca="false">D307</f>
        <v>0</v>
      </c>
      <c r="C308" s="25" t="n">
        <f aca="false">IF(VLOOKUP(A308,Parameters!$A$13:$B$22,2)*J308&gt;B308,B308,VLOOKUP(A308,Parameters!$A$13:$B$22,2)*J308)</f>
        <v>0</v>
      </c>
      <c r="D308" s="9" t="n">
        <f aca="false">B308-C308</f>
        <v>0</v>
      </c>
      <c r="F308" s="22" t="n">
        <f aca="false">H307</f>
        <v>0</v>
      </c>
      <c r="G308" s="9" t="n">
        <f aca="false">IF(VLOOKUP(A308,Parameters!$A$13:$B$22,2)-C308&gt;F308,F308,VLOOKUP(A308,Parameters!$A$13:$B$22,2)-C308)</f>
        <v>0</v>
      </c>
      <c r="H308" s="9" t="n">
        <f aca="false">F308-G308</f>
        <v>0</v>
      </c>
      <c r="J308" s="26" t="n">
        <f aca="false">J307</f>
        <v>0.574949190489917</v>
      </c>
    </row>
    <row r="309" customFormat="false" ht="12.75" hidden="false" customHeight="false" outlineLevel="0" collapsed="false">
      <c r="A309" s="10" t="n">
        <v>37553</v>
      </c>
      <c r="B309" s="9" t="n">
        <f aca="false">D308</f>
        <v>0</v>
      </c>
      <c r="C309" s="25" t="n">
        <f aca="false">IF(VLOOKUP(A309,Parameters!$A$13:$B$22,2)*J309&gt;B309,B309,VLOOKUP(A309,Parameters!$A$13:$B$22,2)*J309)</f>
        <v>0</v>
      </c>
      <c r="D309" s="9" t="n">
        <f aca="false">B309-C309</f>
        <v>0</v>
      </c>
      <c r="F309" s="22" t="n">
        <f aca="false">H308</f>
        <v>0</v>
      </c>
      <c r="G309" s="9" t="n">
        <f aca="false">IF(VLOOKUP(A309,Parameters!$A$13:$B$22,2)-C309&gt;F309,F309,VLOOKUP(A309,Parameters!$A$13:$B$22,2)-C309)</f>
        <v>0</v>
      </c>
      <c r="H309" s="9" t="n">
        <f aca="false">F309-G309</f>
        <v>0</v>
      </c>
      <c r="J309" s="26" t="n">
        <f aca="false">J308</f>
        <v>0.574949190489917</v>
      </c>
    </row>
    <row r="310" customFormat="false" ht="12.75" hidden="false" customHeight="false" outlineLevel="0" collapsed="false">
      <c r="A310" s="10" t="n">
        <v>37554</v>
      </c>
      <c r="B310" s="9" t="n">
        <f aca="false">D309</f>
        <v>0</v>
      </c>
      <c r="C310" s="25" t="n">
        <f aca="false">IF(VLOOKUP(A310,Parameters!$A$13:$B$22,2)*J310&gt;B310,B310,VLOOKUP(A310,Parameters!$A$13:$B$22,2)*J310)</f>
        <v>0</v>
      </c>
      <c r="D310" s="9" t="n">
        <f aca="false">B310-C310</f>
        <v>0</v>
      </c>
      <c r="F310" s="22" t="n">
        <f aca="false">H309</f>
        <v>0</v>
      </c>
      <c r="G310" s="9" t="n">
        <f aca="false">IF(VLOOKUP(A310,Parameters!$A$13:$B$22,2)-C310&gt;F310,F310,VLOOKUP(A310,Parameters!$A$13:$B$22,2)-C310)</f>
        <v>0</v>
      </c>
      <c r="H310" s="9" t="n">
        <f aca="false">F310-G310</f>
        <v>0</v>
      </c>
      <c r="J310" s="26" t="n">
        <f aca="false">J309</f>
        <v>0.574949190489917</v>
      </c>
    </row>
    <row r="311" customFormat="false" ht="12.75" hidden="false" customHeight="false" outlineLevel="0" collapsed="false">
      <c r="A311" s="10" t="n">
        <v>37555</v>
      </c>
      <c r="B311" s="9" t="n">
        <f aca="false">D310</f>
        <v>0</v>
      </c>
      <c r="C311" s="25" t="n">
        <f aca="false">IF(VLOOKUP(A311,Parameters!$A$13:$B$22,2)*J311&gt;B311,B311,VLOOKUP(A311,Parameters!$A$13:$B$22,2)*J311)</f>
        <v>0</v>
      </c>
      <c r="D311" s="9" t="n">
        <f aca="false">B311-C311</f>
        <v>0</v>
      </c>
      <c r="F311" s="22" t="n">
        <f aca="false">H310</f>
        <v>0</v>
      </c>
      <c r="G311" s="9" t="n">
        <f aca="false">IF(VLOOKUP(A311,Parameters!$A$13:$B$22,2)-C311&gt;F311,F311,VLOOKUP(A311,Parameters!$A$13:$B$22,2)-C311)</f>
        <v>0</v>
      </c>
      <c r="H311" s="9" t="n">
        <f aca="false">F311-G311</f>
        <v>0</v>
      </c>
      <c r="J311" s="26" t="n">
        <f aca="false">J310</f>
        <v>0.574949190489917</v>
      </c>
    </row>
    <row r="312" customFormat="false" ht="12.75" hidden="false" customHeight="false" outlineLevel="0" collapsed="false">
      <c r="A312" s="10" t="n">
        <v>37556</v>
      </c>
      <c r="B312" s="9" t="n">
        <f aca="false">D311</f>
        <v>0</v>
      </c>
      <c r="C312" s="25" t="n">
        <f aca="false">IF(VLOOKUP(A312,Parameters!$A$13:$B$22,2)*J312&gt;B312,B312,VLOOKUP(A312,Parameters!$A$13:$B$22,2)*J312)</f>
        <v>0</v>
      </c>
      <c r="D312" s="9" t="n">
        <f aca="false">B312-C312</f>
        <v>0</v>
      </c>
      <c r="F312" s="22" t="n">
        <f aca="false">H311</f>
        <v>0</v>
      </c>
      <c r="G312" s="9" t="n">
        <f aca="false">IF(VLOOKUP(A312,Parameters!$A$13:$B$22,2)-C312&gt;F312,F312,VLOOKUP(A312,Parameters!$A$13:$B$22,2)-C312)</f>
        <v>0</v>
      </c>
      <c r="H312" s="9" t="n">
        <f aca="false">F312-G312</f>
        <v>0</v>
      </c>
      <c r="J312" s="26" t="n">
        <f aca="false">J311</f>
        <v>0.574949190489917</v>
      </c>
    </row>
    <row r="313" customFormat="false" ht="12.75" hidden="false" customHeight="false" outlineLevel="0" collapsed="false">
      <c r="A313" s="10" t="n">
        <v>37557</v>
      </c>
      <c r="B313" s="9" t="n">
        <f aca="false">D312</f>
        <v>0</v>
      </c>
      <c r="C313" s="25" t="n">
        <f aca="false">IF(VLOOKUP(A313,Parameters!$A$13:$B$22,2)*J313&gt;B313,B313,VLOOKUP(A313,Parameters!$A$13:$B$22,2)*J313)</f>
        <v>0</v>
      </c>
      <c r="D313" s="9" t="n">
        <f aca="false">B313-C313</f>
        <v>0</v>
      </c>
      <c r="F313" s="22" t="n">
        <f aca="false">H312</f>
        <v>0</v>
      </c>
      <c r="G313" s="9" t="n">
        <f aca="false">IF(VLOOKUP(A313,Parameters!$A$13:$B$22,2)-C313&gt;F313,F313,VLOOKUP(A313,Parameters!$A$13:$B$22,2)-C313)</f>
        <v>0</v>
      </c>
      <c r="H313" s="9" t="n">
        <f aca="false">F313-G313</f>
        <v>0</v>
      </c>
      <c r="J313" s="26" t="n">
        <f aca="false">J312</f>
        <v>0.574949190489917</v>
      </c>
    </row>
    <row r="314" customFormat="false" ht="12.75" hidden="false" customHeight="false" outlineLevel="0" collapsed="false">
      <c r="A314" s="10" t="n">
        <v>37558</v>
      </c>
      <c r="B314" s="9" t="n">
        <f aca="false">D313</f>
        <v>0</v>
      </c>
      <c r="C314" s="25" t="n">
        <f aca="false">IF(VLOOKUP(A314,Parameters!$A$13:$B$22,2)*J314&gt;B314,B314,VLOOKUP(A314,Parameters!$A$13:$B$22,2)*J314)</f>
        <v>0</v>
      </c>
      <c r="D314" s="9" t="n">
        <f aca="false">B314-C314</f>
        <v>0</v>
      </c>
      <c r="F314" s="22" t="n">
        <f aca="false">H313</f>
        <v>0</v>
      </c>
      <c r="G314" s="9" t="n">
        <f aca="false">IF(VLOOKUP(A314,Parameters!$A$13:$B$22,2)-C314&gt;F314,F314,VLOOKUP(A314,Parameters!$A$13:$B$22,2)-C314)</f>
        <v>0</v>
      </c>
      <c r="H314" s="9" t="n">
        <f aca="false">F314-G314</f>
        <v>0</v>
      </c>
      <c r="J314" s="26" t="n">
        <f aca="false">J313</f>
        <v>0.574949190489917</v>
      </c>
    </row>
    <row r="315" customFormat="false" ht="12.75" hidden="false" customHeight="false" outlineLevel="0" collapsed="false">
      <c r="A315" s="10" t="n">
        <v>37559</v>
      </c>
      <c r="B315" s="9" t="n">
        <f aca="false">D314</f>
        <v>0</v>
      </c>
      <c r="C315" s="25" t="n">
        <f aca="false">IF(VLOOKUP(A315,Parameters!$A$13:$B$22,2)*J315&gt;B315,B315,VLOOKUP(A315,Parameters!$A$13:$B$22,2)*J315)</f>
        <v>0</v>
      </c>
      <c r="D315" s="9" t="n">
        <f aca="false">B315-C315</f>
        <v>0</v>
      </c>
      <c r="F315" s="22" t="n">
        <f aca="false">H314</f>
        <v>0</v>
      </c>
      <c r="G315" s="9" t="n">
        <f aca="false">IF(VLOOKUP(A315,Parameters!$A$13:$B$22,2)-C315&gt;F315,F315,VLOOKUP(A315,Parameters!$A$13:$B$22,2)-C315)</f>
        <v>0</v>
      </c>
      <c r="H315" s="9" t="n">
        <f aca="false">F315-G315</f>
        <v>0</v>
      </c>
      <c r="J315" s="26" t="n">
        <f aca="false">J314</f>
        <v>0.574949190489917</v>
      </c>
    </row>
    <row r="316" customFormat="false" ht="12.75" hidden="false" customHeight="false" outlineLevel="0" collapsed="false">
      <c r="A316" s="10" t="n">
        <v>37560</v>
      </c>
      <c r="B316" s="9" t="n">
        <f aca="false">D315</f>
        <v>0</v>
      </c>
      <c r="C316" s="25" t="n">
        <f aca="false">IF(VLOOKUP(A316,Parameters!$A$13:$B$22,2)*J316&gt;B316,B316,VLOOKUP(A316,Parameters!$A$13:$B$22,2)*J316)</f>
        <v>0</v>
      </c>
      <c r="D316" s="9" t="n">
        <f aca="false">B316-C316</f>
        <v>0</v>
      </c>
      <c r="F316" s="22" t="n">
        <f aca="false">H315</f>
        <v>0</v>
      </c>
      <c r="G316" s="9" t="n">
        <f aca="false">IF(VLOOKUP(A316,Parameters!$A$13:$B$22,2)-C316&gt;F316,F316,VLOOKUP(A316,Parameters!$A$13:$B$22,2)-C316)</f>
        <v>0</v>
      </c>
      <c r="H316" s="9" t="n">
        <f aca="false">F316-G316</f>
        <v>0</v>
      </c>
      <c r="J316" s="26" t="n">
        <f aca="false">J315</f>
        <v>0.574949190489917</v>
      </c>
    </row>
  </sheetData>
  <mergeCells count="2">
    <mergeCell ref="B5:D5"/>
    <mergeCell ref="F5:H5"/>
  </mergeCells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&amp;L&amp;F, &amp;A&amp;R&amp;D   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2002-01-04T15:35:45Z</dcterms:created>
  <dc:creator>Louis R. DiCarlo</dc:creator>
  <dc:description/>
  <dc:language>en-US</dc:language>
  <cp:lastModifiedBy>Louis R. DiCarlo</cp:lastModifiedBy>
  <cp:lastPrinted>2002-01-09T14:15:27Z</cp:lastPrinted>
  <dcterms:modified xsi:type="dcterms:W3CDTF">2002-01-09T14:15:31Z</dcterms:modified>
  <cp:revision>0</cp:revision>
  <dc:subject/>
  <dc:title/>
</cp:coreProperties>
</file>