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<sst xmlns="http://schemas.openxmlformats.org/spreadsheetml/2006/main" count="128" uniqueCount="66">
  <si>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</si>
  <si>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</si>
  <si>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</si>
  <si>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</si>
  <si>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</si>
  <si>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</si>
  <si>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</si>
  <si>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</si>
  <si>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</si>
  <si>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</si>
  <si>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</si>
  <si>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</si>
  <si>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</si>
  <si>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</si>
  <si>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</si>
  <si>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</si>
  <si>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</si>
  <si>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</si>
  <si>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</si>
  <si>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</si>
  <si>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</si>
  <si>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</si>
  <si>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</si>
  <si>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</si>
  <si>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</si>
  <si>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</si>
  <si>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</si>
  <si>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</si>
  <si>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</si>
  <si>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</si>
  <si>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</si>
  <si>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</si>
  <si>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</si>
  <si>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</si>
  <si>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</si>
  <si>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</si>
  <si>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</si>
  <si>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</si>
  <si>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</si>
  <si>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</si>
  <si>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</si>
  <si>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</si>
  <si>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</si>
  <si>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</si>
  <si>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</si>
  <si>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</si>
  <si>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</si>
  <si>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</si>
  <si>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</si>
  <si>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</si>
  <si>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</si>
  <si>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</si>
  <si>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</si>
  <si>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</si>
  <si>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</si>
  <si>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</si>
  <si>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</si>
  <si>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</si>
  <si>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</si>
  <si>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</si>
  <si>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</si>
  <si>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</si>
  <si>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</si>
  <si>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August 00 REVISED ESTIMATE</t>
  </si>
  <si>
    <t xml:space="preserve">B- EIA  September 00 ESTIMATE</t>
  </si>
  <si>
    <t xml:space="preserve">C- EIA  September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</si>
</sst>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3" t="n">
        <v>2190</v>
      </c>
      <c r="K22" s="2" t="n">
        <f aca="false">(J22-H22)/31</f>
        <v>6.25806451612903</v>
      </c>
      <c r="L22" s="33" t="n">
        <v>2546</v>
      </c>
      <c r="M22" s="2" t="n">
        <f aca="false">(L22-J22)/30</f>
        <v>11.8666666666667</v>
      </c>
      <c r="N22" s="33" t="n">
        <f aca="false">L22+([1]STOR951!$E$25/7*6)+29+71+70+([2]STOR951!$E$25/7*4)</f>
        <v>2789.71428571429</v>
      </c>
      <c r="O22" s="2" t="n">
        <f aca="false">(N22-L22)/31</f>
        <v>7.86175115207374</v>
      </c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2" t="n">
        <f aca="false">IF(H20=0,R50,H20)-(-I28*0.0001)</f>
        <v>2428.00094897361</v>
      </c>
      <c r="I23" s="2" t="n">
        <f aca="false">IF(H20=0,(-R50+H23)/0.0001,(-H20+H23)/0.0001)</f>
        <v>9.48973607137305</v>
      </c>
      <c r="J23" s="35" t="n">
        <f aca="false">IF(J20=0,T50,J20)-(-K28*0.0001)</f>
        <v>2698.00089882698</v>
      </c>
      <c r="K23" s="2" t="n">
        <f aca="false">IF(J20=0,(-T50+J23)/0.0001,(-J20+J23)/0.0001)</f>
        <v>8.98826979664591</v>
      </c>
      <c r="L23" s="35" t="n">
        <f aca="false">IF(L20=0,V50,L20)-(-M28*0.0001)</f>
        <v>2928.00095060606</v>
      </c>
      <c r="M23" s="2" t="n">
        <f aca="false">IF(L20=0,(-V50+L23)/0.0001,(-L20+L23)/0.0001)</f>
        <v>9.50606060541759</v>
      </c>
      <c r="N23" s="35" t="n">
        <f aca="false">IF(N20=0,X50,N20)-(-O28*0.0001)</f>
        <v>3191.00047478006</v>
      </c>
      <c r="O23" s="2" t="n">
        <f aca="false">IF(N20=0,(-X50+N23)/0.0001,(-N20+N23)/0.0001)</f>
        <v>4.74780058539182</v>
      </c>
      <c r="P23" s="2" t="n">
        <f aca="false">(C23+E23+G23+I23+K23+O23)/6</f>
        <v>7.68744918218545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2" t="n">
        <f aca="false">IF(H20=0,R50,H20)-(-I29*0.0001)</f>
        <v>2428.00101290323</v>
      </c>
      <c r="I24" s="2" t="n">
        <f aca="false">IF(H20=0,(-R50+H24)/0.0001,(-H20+H24)/0.0001)</f>
        <v>10.1290322572822</v>
      </c>
      <c r="J24" s="35" t="n">
        <f aca="false">IF(J20=0,T50,J20)-(-K29*0.0001)</f>
        <v>2698.00092688172</v>
      </c>
      <c r="K24" s="2" t="n">
        <f aca="false">IF(J20=0,(-T50+J24)/0.0001,(-J20+J24)/0.0001)</f>
        <v>9.26881720261008</v>
      </c>
      <c r="L24" s="35" t="n">
        <f aca="false">IF(L20=0,V50,L20)-(-M29*0.0001)</f>
        <v>2928.00111222222</v>
      </c>
      <c r="M24" s="2" t="n">
        <f aca="false">IF(L20=0,(-V50+L24)/0.0001,(-L20+L24)/0.0001)</f>
        <v>11.1222222221841</v>
      </c>
      <c r="N24" s="35" t="n">
        <f aca="false">IF(N20=0,X50,N20)-(-O29*0.0001)</f>
        <v>3191.00065913979</v>
      </c>
      <c r="O24" s="2" t="n">
        <f aca="false">IF(N20=0,(-X50+N24)/0.0001,(-N20+N24)/0.0001)</f>
        <v>6.5913978505705</v>
      </c>
      <c r="P24" s="2" t="n">
        <f aca="false">(C24+E24+G24+I24+K24+O24)/6</f>
        <v>8.36749379648912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2" t="n">
        <f aca="false">IF(H20=0,R50,H20)-(-I13*0.0001)</f>
        <v>2428.00069032258</v>
      </c>
      <c r="I25" s="2" t="n">
        <f aca="false">IF(H20=0,(-R50+H25)/0.0001,(-H20+H25)/0.0001)</f>
        <v>6.903225807946</v>
      </c>
      <c r="J25" s="35" t="n">
        <f aca="false">IF(J20=0,T50,J20)-(-K13*0.0001)</f>
        <v>2698.00067419355</v>
      </c>
      <c r="K25" s="2" t="n">
        <f aca="false">IF(J20=0,(-T50+J25)/0.0001,(-J20+J25)/0.0001)</f>
        <v>6.74193548547919</v>
      </c>
      <c r="L25" s="35" t="n">
        <f aca="false">IF(L20=0,V50,L20)-(-M13*0.0001)</f>
        <v>2928.00072666667</v>
      </c>
      <c r="M25" s="2" t="n">
        <f aca="false">IF(L20=0,(-V50+L25)/0.0001,(-L20+L25)/0.0001)</f>
        <v>7.26666666650999</v>
      </c>
      <c r="N25" s="35" t="n">
        <f aca="false">IF(N20=0,X50,N20)-(-O13*0.0001)</f>
        <v>3191.00051935484</v>
      </c>
      <c r="O25" s="2" t="n">
        <f aca="false">IF(N20=0,(-X50+N25)/0.0001,(-N20+N25)/0.0001)</f>
        <v>5.19354838615982</v>
      </c>
      <c r="P25" s="2" t="n">
        <f aca="false">(C25+E25+G25+I25+K25+O25)/6</f>
        <v>6.60179211460369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2"/>
      <c r="I26" s="2"/>
      <c r="J26" s="36" t="s">
        <v>33</v>
      </c>
      <c r="K26" s="2"/>
      <c r="L26" s="36" t="s">
        <v>34</v>
      </c>
      <c r="M26" s="2"/>
      <c r="N26" s="36" t="s">
        <v>35</v>
      </c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8"/>
      <c r="E27" s="39"/>
      <c r="F27" s="38"/>
      <c r="G27" s="39"/>
      <c r="H27" s="38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2698.99940433175</v>
      </c>
      <c r="E52" s="2" t="n">
        <f aca="false">(D52-N21)/30</f>
        <v>-10.9000198556083</v>
      </c>
      <c r="F52" s="32" t="n">
        <f aca="false">IF(F50=0,D49,F50)-(-G54*0.0001)</f>
        <v>2174.99862580645</v>
      </c>
      <c r="G52" s="2" t="n">
        <f aca="false">(F52-D52)/31</f>
        <v>-16.9032509201709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-13.6546718795078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-92.9904761904762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-5.95668249266861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-12.0337413195192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-18.4166886379928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-15.6666751965812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-106.366683978495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e">
        <f aca="false">(D57-N26)/30</f>
        <v>#VALUE!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1" t="s">
        <v>29</v>
      </c>
      <c r="D62" s="33" t="n">
        <f aca="false">N22+[2]STOR951!$E$25/7*3</f>
        <v>2805.14285714286</v>
      </c>
      <c r="E62" s="2" t="n">
        <f aca="false">(D62-N22)/3</f>
        <v>5.14285714285719</v>
      </c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  <c r="D63" s="36" t="s">
        <v>35</v>
      </c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2000-11-08T16:33:52Z</cp:lastPrinted>
  <cp:revision>0</cp:revision>
  <dc:subject/>
  <dc:title/>
</cp:coreProperties>
</file>