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<sst xmlns="http://schemas.openxmlformats.org/spreadsheetml/2006/main" count="126" uniqueCount="66">
  <si>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</si>
  <si>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</si>
  <si>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</si>
  <si>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</si>
  <si>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</si>
  <si>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</si>
  <si>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</si>
  <si>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</si>
  <si>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</si>
  <si>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</si>
  <si>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</si>
  <si>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</si>
  <si>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</si>
  <si>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</si>
  <si>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</si>
  <si>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</si>
  <si>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</si>
  <si>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</si>
  <si>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</si>
  <si>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</si>
  <si>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</si>
  <si>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</si>
  <si>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</si>
  <si>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</si>
  <si>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</si>
  <si>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</si>
  <si>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</si>
  <si>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</si>
  <si>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</si>
  <si>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</si>
  <si>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</si>
  <si>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</si>
  <si>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</si>
  <si>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</si>
  <si>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</si>
  <si>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</si>
  <si>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</si>
  <si>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</si>
  <si>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</si>
  <si>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</si>
  <si>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</si>
  <si>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</si>
  <si>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</si>
  <si>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</si>
  <si>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</si>
  <si>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</si>
  <si>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</si>
  <si>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</si>
  <si>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</si>
  <si>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</si>
  <si>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</si>
  <si>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</si>
  <si>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</si>
  <si>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</si>
  <si>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</si>
  <si>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</si>
  <si>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</si>
  <si>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</si>
  <si>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</si>
  <si>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</si>
  <si>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</si>
  <si>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</si>
  <si>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</si>
  <si>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April 00 ESTIMATE</t>
  </si>
  <si>
    <t xml:space="preserve">B- EIA  April 00 ESTIMATE plus AGA Weekly Volumes</t>
  </si>
  <si>
    <t xml:space="preserve">C- EIA  April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</si>
</sst>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3" t="n">
        <v>1150</v>
      </c>
      <c r="C22" s="2" t="n">
        <f aca="false">(B22-L61)/30</f>
        <v>0.833333333333333</v>
      </c>
      <c r="D22" s="33" t="n">
        <f aca="false">B22+([1]STOR951!$E$25/7*5)+46+55+56+([2]STOR951!$E$25/7*5)</f>
        <v>1404.14285714286</v>
      </c>
      <c r="E22" s="2" t="n">
        <f aca="false">(D22-B22)/31</f>
        <v>8.19815668202765</v>
      </c>
      <c r="F22" s="33" t="n">
        <f aca="false">D22+([2]STOR951!$E$25/7*2)</f>
        <v>1426.42857142857</v>
      </c>
      <c r="G22" s="2" t="n">
        <f aca="false">(F22-D22)/2</f>
        <v>11.1428571428571</v>
      </c>
      <c r="H22" s="32"/>
      <c r="I22" s="2"/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5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1" t="n">
        <f aca="false">IF(H20=0,F23,H20)-(-I28*0.0001)</f>
        <v>2428.00094897361</v>
      </c>
      <c r="I23" s="2" t="n">
        <f aca="false">IF(H20=0,(-F23+H23)/0.0001,(-H20+H23)/0.0001)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5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1" t="n">
        <f aca="false">IF(H20=0,F24,H20)-(-I29*0.0001)</f>
        <v>2428.00101290323</v>
      </c>
      <c r="I24" s="2" t="n">
        <f aca="false">IF(H20=0,(-F24+H24)/0.0001,(-H20+H24)/0.0001)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5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1" t="n">
        <f aca="false">IF(H20=0,F25,H20)-(-I16*0.0001)</f>
        <v>2428.00121612903</v>
      </c>
      <c r="I25" s="2" t="n">
        <f aca="false">IF(H20=0,(-F25+H25)/0.0001,(-H20+H25)/0.0001)</f>
        <v>12.161290324002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8.50501792092473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6" t="s">
        <v>33</v>
      </c>
      <c r="C26" s="2"/>
      <c r="D26" s="36" t="s">
        <v>34</v>
      </c>
      <c r="E26" s="2"/>
      <c r="F26" s="36" t="s">
        <v>35</v>
      </c>
      <c r="G26" s="2"/>
      <c r="H26" s="31"/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1125</v>
      </c>
      <c r="M61" s="2" t="n">
        <f aca="false">(L61-J61)/31</f>
        <v>-5.64516129032258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2000-06-07T15:34:01Z</cp:lastPrinted>
  <cp:revision>0</cp:revision>
  <dc:subject/>
  <dc:title/>
</cp:coreProperties>
</file>