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Sheet1!$A$1:$P$64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<sst xmlns="http://schemas.openxmlformats.org/spreadsheetml/2006/main" count="127" uniqueCount="66">
  <si>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</si>
  <si>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</si>
  <si>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</si>
  <si>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</si>
  <si>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</si>
  <si>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</si>
  <si>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</si>
  <si>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</si>
  <si>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</si>
  <si>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</si>
  <si>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</si>
  <si>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</si>
  <si>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</si>
  <si>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</si>
  <si>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</si>
  <si>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</si>
  <si>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</si>
  <si>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</si>
  <si>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</si>
  <si>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</si>
  <si>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</si>
  <si>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</si>
  <si>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</si>
  <si>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</si>
  <si>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</si>
  <si>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</si>
  <si>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</si>
  <si>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</si>
  <si>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</si>
  <si>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</si>
  <si>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</si>
  <si>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</si>
  <si>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</si>
  <si>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</si>
  <si>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</si>
  <si>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</si>
  <si>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</si>
  <si>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</si>
  <si>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</si>
  <si>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</si>
  <si>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</si>
  <si>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</si>
  <si>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</si>
  <si>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</si>
  <si>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</si>
  <si>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</si>
  <si>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</si>
  <si>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</si>
  <si>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</si>
  <si>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</si>
  <si>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</si>
  <si>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</si>
  <si>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</si>
  <si>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</si>
  <si>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</si>
  <si>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</si>
  <si>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</si>
  <si>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</si>
  <si>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</si>
  <si>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</si>
  <si>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</si>
  <si>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</si>
  <si>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</si>
  <si>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April 00 REVISED ESTIMATE</t>
  </si>
  <si>
    <t xml:space="preserve">B- EIA  May 00 ESTIMATE</t>
  </si>
  <si>
    <t xml:space="preserve">C- EIA  May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</si>
</sst>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97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3" t="n">
        <v>1195</v>
      </c>
      <c r="C22" s="2" t="n">
        <f aca="false">(B22-L61)/30</f>
        <v>1.5</v>
      </c>
      <c r="D22" s="33" t="n">
        <v>1450</v>
      </c>
      <c r="E22" s="2" t="n">
        <f aca="false">(D22-B22)/31</f>
        <v>8.2258064516129</v>
      </c>
      <c r="F22" s="33" t="n">
        <f aca="false">D22+([1]STOR951!$E$25/7*2)+78+64+73+[2]STOR951!$E$25</f>
        <v>1756.28571428571</v>
      </c>
      <c r="G22" s="2" t="n">
        <f aca="false">(F22-D22)/30</f>
        <v>10.2095238095238</v>
      </c>
      <c r="H22" s="33" t="n">
        <f aca="false">F22+[3]STOR951!$E$25</f>
        <v>1853.28571428571</v>
      </c>
      <c r="I22" s="2" t="n">
        <f aca="false">(H22-F22)/7</f>
        <v>13.8571428571429</v>
      </c>
      <c r="J22" s="32"/>
      <c r="K22" s="2"/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5" t="n">
        <f aca="false">IF(B20=0,L50,B20)-(-C28*0.0001)</f>
        <v>1386.00029158974</v>
      </c>
      <c r="C23" s="2" t="n">
        <f aca="false">IF(B20=0,(-L50+B23)/0.0001,(-B20+B23)/0.0001)</f>
        <v>2.915897434832</v>
      </c>
      <c r="D23" s="35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1" t="n">
        <f aca="false">IF(J20=0,H23,J20)-(-K28*0.001)</f>
        <v>2698.0089882698</v>
      </c>
      <c r="K23" s="2" t="n">
        <f aca="false">IF(J20=0,(-H23+J23)/0.001,(-J20+J23)/0.001)</f>
        <v>8.98826979482692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7.68744918203386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5" t="n">
        <f aca="false">IF(B20=0,L50,B20)-(-C29*0.0001)</f>
        <v>1386.00024307692</v>
      </c>
      <c r="C24" s="2" t="n">
        <f aca="false">IF(B20=0,(-L50+B24)/0.0001,(-B20+B24)/0.0001)</f>
        <v>2.43076922970431</v>
      </c>
      <c r="D24" s="35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1" t="n">
        <f aca="false">IF(J20=0,H24,J20)-(-K29*0.001)</f>
        <v>2698.0092688172</v>
      </c>
      <c r="K24" s="2" t="n">
        <f aca="false">IF(J20=0,(-H24+J24)/0.001,(-J20+J24)/0.001)</f>
        <v>9.26881720442907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8.3674937966407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5" t="n">
        <f aca="false">IF(B20=0,L50,B20)-(-C13*0.0001)</f>
        <v>1386.00039666667</v>
      </c>
      <c r="C25" s="2" t="n">
        <f aca="false">IF(B20=0,(-L50+B25)/0.0001,(-B20+B25)/0.0001)</f>
        <v>3.96666666574674</v>
      </c>
      <c r="D25" s="35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1" t="n">
        <f aca="false">IF(J20=0,H25,J20)-(-K18*0.001)</f>
        <v>2698.01119354839</v>
      </c>
      <c r="K25" s="2" t="n">
        <f aca="false">IF(J20=0,(-H25+J25)/0.001,(-J20+J25)/0.001)</f>
        <v>11.1935483869274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7.62867383491539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6" t="s">
        <v>33</v>
      </c>
      <c r="C26" s="2"/>
      <c r="D26" s="36" t="s">
        <v>34</v>
      </c>
      <c r="E26" s="2"/>
      <c r="F26" s="36" t="s">
        <v>35</v>
      </c>
      <c r="G26" s="2"/>
      <c r="H26" s="36" t="s">
        <v>35</v>
      </c>
      <c r="I26" s="2"/>
      <c r="J26" s="31"/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2000-07-12T15:32:44Z</cp:lastPrinted>
  <cp:revision>0</cp:revision>
  <dc:subject/>
  <dc:title/>
</cp:coreProperties>
</file>