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Sheet1!$A$1:$U$83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<sst xmlns="http://schemas.openxmlformats.org/spreadsheetml/2006/main" count="288" uniqueCount="81">
  <si>
    <t xml:space="preserve">AUGUST 2000 STORAGE TRANSACTIONS</t>
  </si>
  <si>
    <t xml:space="preserve">FACILITY</t>
  </si>
  <si>
    <t xml:space="preserve">DESK</t>
  </si>
  <si>
    <t xml:space="preserve">GROSS VOLUME</t>
  </si>
  <si>
    <t xml:space="preserve">FUEL</t>
  </si>
  <si>
    <t xml:space="preserve">Production Tax</t>
  </si>
  <si>
    <t xml:space="preserve">NET VOLUME</t>
  </si>
  <si>
    <t xml:space="preserve">DESK PRICE</t>
  </si>
  <si>
    <t xml:space="preserve">DESK PREMIUM</t>
  </si>
  <si>
    <t xml:space="preserve">TOTAL DESK PRICE</t>
  </si>
  <si>
    <t xml:space="preserve">TOTAL DESK VALUE</t>
  </si>
  <si>
    <t xml:space="preserve">Storage Book Number</t>
  </si>
  <si>
    <t xml:space="preserve">TAGG Ticket Number</t>
  </si>
  <si>
    <t xml:space="preserve">Date Entered</t>
  </si>
  <si>
    <t xml:space="preserve">TRANSPORT FEE</t>
  </si>
  <si>
    <t xml:space="preserve">INJECTION FEE</t>
  </si>
  <si>
    <t xml:space="preserve">WITHDRAWAL FEE</t>
  </si>
  <si>
    <t xml:space="preserve">RESERVATION FEE</t>
  </si>
  <si>
    <t xml:space="preserve">OTHER</t>
  </si>
  <si>
    <t xml:space="preserve">DEMAND CHARGE</t>
  </si>
  <si>
    <t xml:space="preserve">TOTAL STORAGE VALUE</t>
  </si>
  <si>
    <t xml:space="preserve">TOTAL STORAGE PRICE</t>
  </si>
  <si>
    <t xml:space="preserve">BAMMEL</t>
  </si>
  <si>
    <t xml:space="preserve">TEXAS</t>
  </si>
  <si>
    <t xml:space="preserve">SS1166.3</t>
  </si>
  <si>
    <t xml:space="preserve">EW9339.1</t>
  </si>
  <si>
    <t xml:space="preserve">if-hsc</t>
  </si>
  <si>
    <t xml:space="preserve">N30227.1</t>
  </si>
  <si>
    <t xml:space="preserve">N30233.2</t>
  </si>
  <si>
    <t xml:space="preserve">N32340.2</t>
  </si>
  <si>
    <t xml:space="preserve">N33718.1</t>
  </si>
  <si>
    <t xml:space="preserve">N43644.1</t>
  </si>
  <si>
    <t xml:space="preserve">N44179.1</t>
  </si>
  <si>
    <t xml:space="preserve">N66390.3</t>
  </si>
  <si>
    <t xml:space="preserve">N69335.7</t>
  </si>
  <si>
    <t xml:space="preserve">N72012.D</t>
  </si>
  <si>
    <t xml:space="preserve">N72853.7</t>
  </si>
  <si>
    <t xml:space="preserve">N85805.7</t>
  </si>
  <si>
    <t xml:space="preserve">N88378.5</t>
  </si>
  <si>
    <t xml:space="preserve">N89316.3</t>
  </si>
  <si>
    <t xml:space="preserve">N89316.9</t>
  </si>
  <si>
    <t xml:space="preserve">N94266.3</t>
  </si>
  <si>
    <t xml:space="preserve">N96391.1</t>
  </si>
  <si>
    <t xml:space="preserve">ND2749.5</t>
  </si>
  <si>
    <t xml:space="preserve">NR9968.1</t>
  </si>
  <si>
    <t xml:space="preserve">NS9648.2</t>
  </si>
  <si>
    <t xml:space="preserve">NT0639.2</t>
  </si>
  <si>
    <t xml:space="preserve">EB4549.2</t>
  </si>
  <si>
    <t xml:space="preserve">EB5647.2</t>
  </si>
  <si>
    <t xml:space="preserve">EF2906.A</t>
  </si>
  <si>
    <t xml:space="preserve">EI3197.2</t>
  </si>
  <si>
    <t xml:space="preserve">EI9247.1</t>
  </si>
  <si>
    <t xml:space="preserve">EJ2724.1</t>
  </si>
  <si>
    <t xml:space="preserve">EJ4453.1</t>
  </si>
  <si>
    <t xml:space="preserve">EJ5563.1</t>
  </si>
  <si>
    <t xml:space="preserve">EK8989.2</t>
  </si>
  <si>
    <t xml:space="preserve">EL6795.2</t>
  </si>
  <si>
    <t xml:space="preserve">N30227.2</t>
  </si>
  <si>
    <t xml:space="preserve">N30233.1</t>
  </si>
  <si>
    <t xml:space="preserve">N24974.4</t>
  </si>
  <si>
    <t xml:space="preserve">N32340.4</t>
  </si>
  <si>
    <t xml:space="preserve">N33718.2</t>
  </si>
  <si>
    <t xml:space="preserve">N44179.2</t>
  </si>
  <si>
    <t xml:space="preserve">N66390.4</t>
  </si>
  <si>
    <t xml:space="preserve">N69335.8</t>
  </si>
  <si>
    <t xml:space="preserve">N72012.E</t>
  </si>
  <si>
    <t xml:space="preserve">N72853.8</t>
  </si>
  <si>
    <t xml:space="preserve">N85805.8</t>
  </si>
  <si>
    <t xml:space="preserve">N88378.6</t>
  </si>
  <si>
    <t xml:space="preserve">N89316.4</t>
  </si>
  <si>
    <t xml:space="preserve">N89316.A</t>
  </si>
  <si>
    <t xml:space="preserve">N94266.4</t>
  </si>
  <si>
    <t xml:space="preserve">N96391.2</t>
  </si>
  <si>
    <t xml:space="preserve">ND2749.6</t>
  </si>
  <si>
    <t xml:space="preserve">PROD TX</t>
  </si>
  <si>
    <t xml:space="preserve">NR9968.3</t>
  </si>
  <si>
    <t xml:space="preserve">NS9648.4</t>
  </si>
  <si>
    <t xml:space="preserve">NT0639.4</t>
  </si>
  <si>
    <t xml:space="preserve">\</t>
  </si>
  <si>
    <t xml:space="preserve">TOTAL</t>
  </si>
  <si>
    <t xml:space="preserve">CENTANA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</si>
</sst>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\$#,##0.0000_);[RED]&quot;($&quot;#,##0.0000\)"/>
    <numFmt numFmtId="167" formatCode="\$#,##0.00_);[RED]&quot;($&quot;#,##0.00\)"/>
    <numFmt numFmtId="168" formatCode="mm/dd/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28"/>
    <col collapsed="false" customWidth="true" hidden="false" outlineLevel="0" max="2" min="2" style="1" width="9.14"/>
    <col collapsed="false" customWidth="true" hidden="false" outlineLevel="0" max="3" min="3" style="2" width="11.28"/>
    <col collapsed="false" customWidth="true" hidden="false" outlineLevel="0" max="5" min="4" style="2" width="10.28"/>
    <col collapsed="false" customWidth="true" hidden="false" outlineLevel="0" max="6" min="6" style="2" width="10.99"/>
    <col collapsed="false" customWidth="true" hidden="false" outlineLevel="0" max="9" min="7" style="3" width="9.28"/>
    <col collapsed="false" customWidth="true" hidden="false" outlineLevel="0" max="10" min="10" style="4" width="16.28"/>
    <col collapsed="false" customWidth="true" hidden="false" outlineLevel="0" max="11" min="11" style="4" width="13.99"/>
    <col collapsed="false" customWidth="true" hidden="false" outlineLevel="0" max="12" min="12" style="4" width="10.71"/>
    <col collapsed="false" customWidth="true" hidden="false" outlineLevel="0" max="13" min="13" style="5" width="14.7"/>
    <col collapsed="false" customWidth="true" hidden="false" outlineLevel="0" max="14" min="14" style="3" width="9.99"/>
    <col collapsed="false" customWidth="true" hidden="false" outlineLevel="0" max="15" min="15" style="3" width="9.14"/>
    <col collapsed="false" customWidth="true" hidden="false" outlineLevel="0" max="17" min="16" style="3" width="11.56"/>
    <col collapsed="false" customWidth="true" hidden="false" outlineLevel="0" max="18" min="18" style="4" width="9.28"/>
    <col collapsed="false" customWidth="true" hidden="false" outlineLevel="0" max="19" min="19" style="4" width="11.99"/>
    <col collapsed="false" customWidth="true" hidden="false" outlineLevel="0" max="20" min="20" style="4" width="14.85"/>
    <col collapsed="false" customWidth="true" hidden="false" outlineLevel="0" max="21" min="21" style="0" width="9.7"/>
  </cols>
  <sheetData>
    <row r="1" customFormat="false" ht="18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3" customFormat="false" ht="33.75" hidden="false" customHeight="false" outlineLevel="0" collapsed="false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9" t="s">
        <v>8</v>
      </c>
      <c r="I3" s="9" t="s">
        <v>9</v>
      </c>
      <c r="J3" s="10" t="s">
        <v>10</v>
      </c>
      <c r="K3" s="10" t="s">
        <v>11</v>
      </c>
      <c r="L3" s="10" t="s">
        <v>12</v>
      </c>
      <c r="M3" s="11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10" t="s">
        <v>18</v>
      </c>
      <c r="S3" s="10" t="s">
        <v>19</v>
      </c>
      <c r="T3" s="10" t="s">
        <v>20</v>
      </c>
      <c r="U3" s="10" t="s">
        <v>21</v>
      </c>
    </row>
    <row r="4" customFormat="false" ht="12.75" hidden="false" customHeight="false" outlineLevel="0" collapsed="false">
      <c r="A4" s="1" t="s">
        <v>22</v>
      </c>
      <c r="B4" s="1" t="s">
        <v>23</v>
      </c>
      <c r="C4" s="2" t="n">
        <v>6200000</v>
      </c>
      <c r="D4" s="2" t="n">
        <f aca="false">C4*0</f>
        <v>0</v>
      </c>
      <c r="F4" s="2" t="n">
        <f aca="false">SUM(C4:D4)</f>
        <v>6200000</v>
      </c>
      <c r="G4" s="3" t="n">
        <v>3.86</v>
      </c>
      <c r="I4" s="3" t="n">
        <f aca="false">H4+G4</f>
        <v>3.86</v>
      </c>
      <c r="J4" s="4" t="n">
        <f aca="false">I4*C4</f>
        <v>23932000</v>
      </c>
      <c r="L4" s="12" t="s">
        <v>24</v>
      </c>
      <c r="T4" s="4" t="n">
        <f aca="false">(SUM(N4:R4)*F4)+J4+S4</f>
        <v>23932000</v>
      </c>
      <c r="U4" s="3" t="n">
        <f aca="false">T4/F4</f>
        <v>3.86</v>
      </c>
    </row>
    <row r="5" customFormat="false" ht="12.75" hidden="false" customHeight="false" outlineLevel="0" collapsed="false">
      <c r="A5" s="1" t="s">
        <v>22</v>
      </c>
      <c r="B5" s="1" t="s">
        <v>23</v>
      </c>
      <c r="C5" s="2" t="n">
        <v>-217290</v>
      </c>
      <c r="D5" s="2" t="n">
        <f aca="false">C5*0</f>
        <v>-0</v>
      </c>
      <c r="F5" s="2" t="n">
        <f aca="false">SUM(C5:D5)</f>
        <v>-217290</v>
      </c>
      <c r="G5" s="3" t="n">
        <v>3.86</v>
      </c>
      <c r="I5" s="3" t="n">
        <f aca="false">H5+G5</f>
        <v>3.86</v>
      </c>
      <c r="J5" s="4" t="n">
        <f aca="false">I5*C5</f>
        <v>-838739.4</v>
      </c>
      <c r="L5" s="12" t="s">
        <v>25</v>
      </c>
      <c r="T5" s="4" t="n">
        <f aca="false">(SUM(N5:R5)*F5)+J5+S5</f>
        <v>-838739.4</v>
      </c>
      <c r="U5" s="3" t="n">
        <f aca="false">T5/F5</f>
        <v>3.86</v>
      </c>
      <c r="V5" s="0" t="s">
        <v>26</v>
      </c>
    </row>
    <row r="6" customFormat="false" ht="12.75" hidden="false" customHeight="false" outlineLevel="0" collapsed="false">
      <c r="A6" s="1" t="s">
        <v>22</v>
      </c>
      <c r="B6" s="1" t="s">
        <v>23</v>
      </c>
      <c r="C6" s="2" t="n">
        <v>66538</v>
      </c>
      <c r="D6" s="2" t="n">
        <f aca="false">C6*0</f>
        <v>0</v>
      </c>
      <c r="F6" s="2" t="n">
        <f aca="false">SUM(C6:D6)</f>
        <v>66538</v>
      </c>
      <c r="G6" s="3" t="n">
        <v>3.86</v>
      </c>
      <c r="I6" s="3" t="n">
        <f aca="false">H6+G6</f>
        <v>3.86</v>
      </c>
      <c r="J6" s="4" t="n">
        <f aca="false">I6*C6</f>
        <v>256836.68</v>
      </c>
      <c r="L6" s="12" t="s">
        <v>27</v>
      </c>
      <c r="T6" s="4" t="n">
        <f aca="false">(SUM(N6:R6)*F6)+J6+S6</f>
        <v>256836.68</v>
      </c>
      <c r="U6" s="3" t="n">
        <f aca="false">T6/F6</f>
        <v>3.86</v>
      </c>
      <c r="V6" s="0" t="s">
        <v>26</v>
      </c>
    </row>
    <row r="7" customFormat="false" ht="12.75" hidden="false" customHeight="false" outlineLevel="0" collapsed="false">
      <c r="A7" s="1" t="s">
        <v>22</v>
      </c>
      <c r="B7" s="1" t="s">
        <v>23</v>
      </c>
      <c r="C7" s="2" t="n">
        <v>-2716791</v>
      </c>
      <c r="D7" s="2" t="n">
        <f aca="false">C7*0</f>
        <v>-0</v>
      </c>
      <c r="F7" s="2" t="n">
        <f aca="false">SUM(C7:D7)</f>
        <v>-2716791</v>
      </c>
      <c r="G7" s="3" t="n">
        <v>3.86</v>
      </c>
      <c r="I7" s="3" t="n">
        <f aca="false">H7+G7</f>
        <v>3.86</v>
      </c>
      <c r="J7" s="4" t="n">
        <f aca="false">I7*C7</f>
        <v>-10486813.26</v>
      </c>
      <c r="L7" s="12" t="s">
        <v>28</v>
      </c>
      <c r="T7" s="4" t="n">
        <f aca="false">(SUM(N7:R7)*F7)+J7+S7</f>
        <v>-10486813.26</v>
      </c>
      <c r="U7" s="3" t="n">
        <f aca="false">T7/F7</f>
        <v>3.86</v>
      </c>
      <c r="V7" s="0" t="s">
        <v>26</v>
      </c>
    </row>
    <row r="8" customFormat="false" ht="12.75" hidden="false" customHeight="true" outlineLevel="0" collapsed="false">
      <c r="A8" s="1" t="s">
        <v>22</v>
      </c>
      <c r="B8" s="1" t="s">
        <v>23</v>
      </c>
      <c r="C8" s="2" t="n">
        <v>1225507</v>
      </c>
      <c r="D8" s="2" t="n">
        <f aca="false">C8*0</f>
        <v>0</v>
      </c>
      <c r="F8" s="2" t="n">
        <f aca="false">SUM(C8:D8)</f>
        <v>1225507</v>
      </c>
      <c r="G8" s="3" t="n">
        <v>3.86</v>
      </c>
      <c r="I8" s="3" t="n">
        <f aca="false">H8+G8</f>
        <v>3.86</v>
      </c>
      <c r="J8" s="4" t="n">
        <f aca="false">I8*C8</f>
        <v>4730457.02</v>
      </c>
      <c r="L8" s="12" t="s">
        <v>29</v>
      </c>
      <c r="T8" s="4" t="n">
        <f aca="false">(SUM(N8:R8)*F8)+J8+S8</f>
        <v>4730457.02</v>
      </c>
      <c r="U8" s="3" t="n">
        <f aca="false">T8/F8</f>
        <v>3.86</v>
      </c>
      <c r="V8" s="0" t="s">
        <v>26</v>
      </c>
    </row>
    <row r="9" customFormat="false" ht="12.75" hidden="false" customHeight="true" outlineLevel="0" collapsed="false">
      <c r="A9" s="1" t="s">
        <v>22</v>
      </c>
      <c r="B9" s="1" t="s">
        <v>23</v>
      </c>
      <c r="C9" s="2" t="n">
        <v>-1173069</v>
      </c>
      <c r="D9" s="2" t="n">
        <f aca="false">C9*0</f>
        <v>-0</v>
      </c>
      <c r="F9" s="2" t="n">
        <f aca="false">SUM(C9:D9)</f>
        <v>-1173069</v>
      </c>
      <c r="G9" s="3" t="n">
        <v>3.86</v>
      </c>
      <c r="I9" s="3" t="n">
        <f aca="false">H9+G9</f>
        <v>3.86</v>
      </c>
      <c r="J9" s="4" t="n">
        <f aca="false">I9*C9</f>
        <v>-4528046.34</v>
      </c>
      <c r="L9" s="12" t="s">
        <v>30</v>
      </c>
      <c r="T9" s="4" t="n">
        <f aca="false">(SUM(N9:R9)*F9)+J9+S9</f>
        <v>-4528046.34</v>
      </c>
      <c r="U9" s="3" t="n">
        <f aca="false">T9/F9</f>
        <v>3.86</v>
      </c>
      <c r="V9" s="0" t="s">
        <v>26</v>
      </c>
    </row>
    <row r="10" customFormat="false" ht="12.75" hidden="false" customHeight="true" outlineLevel="0" collapsed="false">
      <c r="A10" s="1" t="s">
        <v>22</v>
      </c>
      <c r="B10" s="1" t="s">
        <v>23</v>
      </c>
      <c r="C10" s="2" t="n">
        <v>-791971</v>
      </c>
      <c r="D10" s="2" t="n">
        <f aca="false">C10*0</f>
        <v>-0</v>
      </c>
      <c r="F10" s="2" t="n">
        <f aca="false">SUM(C10:D10)</f>
        <v>-791971</v>
      </c>
      <c r="G10" s="3" t="n">
        <v>3.86</v>
      </c>
      <c r="I10" s="3" t="n">
        <f aca="false">H10+G10</f>
        <v>3.86</v>
      </c>
      <c r="J10" s="4" t="n">
        <f aca="false">I10*C10</f>
        <v>-3057008.06</v>
      </c>
      <c r="L10" s="12" t="s">
        <v>31</v>
      </c>
      <c r="T10" s="4" t="n">
        <f aca="false">(SUM(N10:R10)*F10)+J10+S10</f>
        <v>-3057008.06</v>
      </c>
      <c r="U10" s="3" t="n">
        <f aca="false">T10/F10</f>
        <v>3.86</v>
      </c>
      <c r="V10" s="0" t="s">
        <v>26</v>
      </c>
    </row>
    <row r="11" customFormat="false" ht="12.75" hidden="false" customHeight="true" outlineLevel="0" collapsed="false">
      <c r="A11" s="1" t="s">
        <v>22</v>
      </c>
      <c r="B11" s="1" t="s">
        <v>23</v>
      </c>
      <c r="C11" s="2" t="n">
        <v>795745</v>
      </c>
      <c r="D11" s="2" t="n">
        <f aca="false">C11*0</f>
        <v>0</v>
      </c>
      <c r="F11" s="2" t="n">
        <f aca="false">SUM(C11:D11)</f>
        <v>795745</v>
      </c>
      <c r="G11" s="3" t="n">
        <v>3.86</v>
      </c>
      <c r="I11" s="3" t="n">
        <f aca="false">H11+G11</f>
        <v>3.86</v>
      </c>
      <c r="J11" s="4" t="n">
        <f aca="false">I11*C11</f>
        <v>3071575.7</v>
      </c>
      <c r="L11" s="12" t="s">
        <v>32</v>
      </c>
      <c r="T11" s="4" t="n">
        <f aca="false">(SUM(N11:R11)*F11)+J11+S11</f>
        <v>3071575.7</v>
      </c>
      <c r="U11" s="3" t="n">
        <f aca="false">T11/F11</f>
        <v>3.86</v>
      </c>
      <c r="V11" s="0" t="s">
        <v>26</v>
      </c>
    </row>
    <row r="12" customFormat="false" ht="12.75" hidden="false" customHeight="true" outlineLevel="0" collapsed="false">
      <c r="A12" s="1" t="s">
        <v>22</v>
      </c>
      <c r="B12" s="1" t="s">
        <v>23</v>
      </c>
      <c r="C12" s="2" t="n">
        <v>-5000000</v>
      </c>
      <c r="D12" s="2" t="n">
        <f aca="false">C12*0</f>
        <v>-0</v>
      </c>
      <c r="F12" s="2" t="n">
        <f aca="false">SUM(C12:D12)</f>
        <v>-5000000</v>
      </c>
      <c r="G12" s="3" t="n">
        <v>3.86</v>
      </c>
      <c r="I12" s="3" t="n">
        <f aca="false">H12+G12</f>
        <v>3.86</v>
      </c>
      <c r="J12" s="4" t="n">
        <f aca="false">I12*C12</f>
        <v>-19300000</v>
      </c>
      <c r="L12" s="12" t="s">
        <v>33</v>
      </c>
      <c r="T12" s="4" t="n">
        <f aca="false">(SUM(N12:R12)*F12)+J12+S12</f>
        <v>-19300000</v>
      </c>
      <c r="U12" s="3" t="n">
        <f aca="false">T12/F12</f>
        <v>3.86</v>
      </c>
      <c r="V12" s="0" t="s">
        <v>26</v>
      </c>
    </row>
    <row r="13" customFormat="false" ht="12.75" hidden="false" customHeight="true" outlineLevel="0" collapsed="false">
      <c r="A13" s="1" t="s">
        <v>22</v>
      </c>
      <c r="B13" s="1" t="s">
        <v>23</v>
      </c>
      <c r="C13" s="2" t="n">
        <v>-1000000</v>
      </c>
      <c r="D13" s="2" t="n">
        <f aca="false">C13*0</f>
        <v>-0</v>
      </c>
      <c r="F13" s="2" t="n">
        <f aca="false">SUM(C13:D13)</f>
        <v>-1000000</v>
      </c>
      <c r="G13" s="3" t="n">
        <v>3.86</v>
      </c>
      <c r="I13" s="3" t="n">
        <f aca="false">H13+G13</f>
        <v>3.86</v>
      </c>
      <c r="J13" s="4" t="n">
        <f aca="false">I13*C13</f>
        <v>-3860000</v>
      </c>
      <c r="L13" s="12" t="s">
        <v>34</v>
      </c>
      <c r="T13" s="4" t="n">
        <f aca="false">(SUM(N13:R13)*F13)+J13+S13</f>
        <v>-3860000</v>
      </c>
      <c r="U13" s="3" t="n">
        <f aca="false">T13/F13</f>
        <v>3.86</v>
      </c>
      <c r="V13" s="0" t="s">
        <v>26</v>
      </c>
    </row>
    <row r="14" customFormat="false" ht="12.75" hidden="false" customHeight="true" outlineLevel="0" collapsed="false">
      <c r="A14" s="1" t="s">
        <v>22</v>
      </c>
      <c r="B14" s="1" t="s">
        <v>23</v>
      </c>
      <c r="C14" s="2" t="n">
        <v>-2000000</v>
      </c>
      <c r="D14" s="2" t="n">
        <f aca="false">C14*0</f>
        <v>-0</v>
      </c>
      <c r="F14" s="2" t="n">
        <f aca="false">SUM(C14:D14)</f>
        <v>-2000000</v>
      </c>
      <c r="G14" s="3" t="n">
        <v>3.86</v>
      </c>
      <c r="I14" s="3" t="n">
        <f aca="false">H14+G14</f>
        <v>3.86</v>
      </c>
      <c r="J14" s="4" t="n">
        <f aca="false">I14*C14</f>
        <v>-7720000</v>
      </c>
      <c r="L14" s="12" t="s">
        <v>35</v>
      </c>
      <c r="T14" s="4" t="n">
        <f aca="false">(SUM(N14:R14)*F14)+J14+S14</f>
        <v>-7720000</v>
      </c>
      <c r="U14" s="3" t="n">
        <f aca="false">T14/F14</f>
        <v>3.86</v>
      </c>
      <c r="V14" s="0" t="s">
        <v>26</v>
      </c>
    </row>
    <row r="15" customFormat="false" ht="12.75" hidden="false" customHeight="true" outlineLevel="0" collapsed="false">
      <c r="A15" s="1" t="s">
        <v>22</v>
      </c>
      <c r="B15" s="1" t="s">
        <v>23</v>
      </c>
      <c r="C15" s="2" t="n">
        <v>-615922</v>
      </c>
      <c r="D15" s="2" t="n">
        <f aca="false">C15*0</f>
        <v>-0</v>
      </c>
      <c r="F15" s="2" t="n">
        <f aca="false">SUM(C15:D15)</f>
        <v>-615922</v>
      </c>
      <c r="G15" s="3" t="n">
        <v>3.86</v>
      </c>
      <c r="I15" s="3" t="n">
        <f aca="false">H15+G15</f>
        <v>3.86</v>
      </c>
      <c r="J15" s="4" t="n">
        <f aca="false">I15*C15</f>
        <v>-2377458.92</v>
      </c>
      <c r="L15" s="12" t="s">
        <v>36</v>
      </c>
      <c r="T15" s="4" t="n">
        <f aca="false">(SUM(N15:R15)*F15)+J15+S15</f>
        <v>-2377458.92</v>
      </c>
      <c r="U15" s="3" t="n">
        <f aca="false">T15/F15</f>
        <v>3.86</v>
      </c>
      <c r="V15" s="0" t="s">
        <v>26</v>
      </c>
    </row>
    <row r="16" customFormat="false" ht="12.75" hidden="false" customHeight="true" outlineLevel="0" collapsed="false">
      <c r="A16" s="1" t="s">
        <v>22</v>
      </c>
      <c r="B16" s="1" t="s">
        <v>23</v>
      </c>
      <c r="C16" s="2" t="n">
        <v>1750000</v>
      </c>
      <c r="D16" s="2" t="n">
        <f aca="false">C16*0</f>
        <v>0</v>
      </c>
      <c r="F16" s="2" t="n">
        <f aca="false">SUM(C16:D16)</f>
        <v>1750000</v>
      </c>
      <c r="G16" s="3" t="n">
        <v>3.86</v>
      </c>
      <c r="I16" s="3" t="n">
        <f aca="false">H16+G16</f>
        <v>3.86</v>
      </c>
      <c r="J16" s="4" t="n">
        <f aca="false">I16*C16</f>
        <v>6755000</v>
      </c>
      <c r="L16" s="12" t="s">
        <v>37</v>
      </c>
      <c r="T16" s="4" t="n">
        <f aca="false">(SUM(N16:R16)*F16)+J16+S16</f>
        <v>6755000</v>
      </c>
      <c r="U16" s="3" t="n">
        <f aca="false">T16/F16</f>
        <v>3.86</v>
      </c>
      <c r="V16" s="0" t="s">
        <v>26</v>
      </c>
    </row>
    <row r="17" customFormat="false" ht="12.75" hidden="false" customHeight="true" outlineLevel="0" collapsed="false">
      <c r="A17" s="1" t="s">
        <v>22</v>
      </c>
      <c r="B17" s="1" t="s">
        <v>23</v>
      </c>
      <c r="C17" s="2" t="n">
        <v>958001</v>
      </c>
      <c r="D17" s="2" t="n">
        <f aca="false">C17*0</f>
        <v>0</v>
      </c>
      <c r="F17" s="2" t="n">
        <f aca="false">SUM(C17:D17)</f>
        <v>958001</v>
      </c>
      <c r="G17" s="3" t="n">
        <v>3.86</v>
      </c>
      <c r="I17" s="3" t="n">
        <f aca="false">H17+G17</f>
        <v>3.86</v>
      </c>
      <c r="J17" s="4" t="n">
        <f aca="false">I17*C17</f>
        <v>3697883.86</v>
      </c>
      <c r="L17" s="12" t="s">
        <v>38</v>
      </c>
      <c r="T17" s="4" t="n">
        <f aca="false">(SUM(N17:R17)*F17)+J17+S17</f>
        <v>3697883.86</v>
      </c>
      <c r="U17" s="3" t="n">
        <f aca="false">T17/F17</f>
        <v>3.86</v>
      </c>
      <c r="V17" s="0" t="s">
        <v>26</v>
      </c>
    </row>
    <row r="18" customFormat="false" ht="12.75" hidden="false" customHeight="true" outlineLevel="0" collapsed="false">
      <c r="A18" s="1" t="s">
        <v>22</v>
      </c>
      <c r="B18" s="1" t="s">
        <v>23</v>
      </c>
      <c r="C18" s="2" t="n">
        <v>4000000</v>
      </c>
      <c r="D18" s="2" t="n">
        <f aca="false">C18*0</f>
        <v>0</v>
      </c>
      <c r="F18" s="2" t="n">
        <f aca="false">SUM(C18:D18)</f>
        <v>4000000</v>
      </c>
      <c r="G18" s="3" t="n">
        <v>3.86</v>
      </c>
      <c r="I18" s="3" t="n">
        <f aca="false">H18+G18</f>
        <v>3.86</v>
      </c>
      <c r="J18" s="4" t="n">
        <f aca="false">I18*C18</f>
        <v>15440000</v>
      </c>
      <c r="L18" s="12" t="s">
        <v>39</v>
      </c>
      <c r="T18" s="4" t="n">
        <f aca="false">(SUM(N18:R18)*F18)+J18+S18</f>
        <v>15440000</v>
      </c>
      <c r="U18" s="3" t="n">
        <f aca="false">T18/F18</f>
        <v>3.86</v>
      </c>
      <c r="V18" s="0" t="s">
        <v>26</v>
      </c>
    </row>
    <row r="19" customFormat="false" ht="12.75" hidden="false" customHeight="true" outlineLevel="0" collapsed="false">
      <c r="A19" s="1" t="s">
        <v>22</v>
      </c>
      <c r="B19" s="1" t="s">
        <v>23</v>
      </c>
      <c r="C19" s="2" t="n">
        <v>1620000</v>
      </c>
      <c r="D19" s="2" t="n">
        <f aca="false">C19*0</f>
        <v>0</v>
      </c>
      <c r="F19" s="2" t="n">
        <f aca="false">SUM(C19:D19)</f>
        <v>1620000</v>
      </c>
      <c r="G19" s="3" t="n">
        <v>3.86</v>
      </c>
      <c r="I19" s="3" t="n">
        <f aca="false">H19+G19</f>
        <v>3.86</v>
      </c>
      <c r="J19" s="4" t="n">
        <f aca="false">I19*C19</f>
        <v>6253200</v>
      </c>
      <c r="L19" s="12" t="s">
        <v>40</v>
      </c>
      <c r="T19" s="4" t="n">
        <f aca="false">(SUM(N19:R19)*F19)+J19+S19</f>
        <v>6253200</v>
      </c>
      <c r="U19" s="3" t="n">
        <f aca="false">T19/F19</f>
        <v>3.86</v>
      </c>
      <c r="V19" s="0" t="s">
        <v>26</v>
      </c>
    </row>
    <row r="20" customFormat="false" ht="12.75" hidden="false" customHeight="true" outlineLevel="0" collapsed="false">
      <c r="A20" s="1" t="s">
        <v>22</v>
      </c>
      <c r="B20" s="1" t="s">
        <v>23</v>
      </c>
      <c r="C20" s="2" t="n">
        <v>-8328001</v>
      </c>
      <c r="D20" s="2" t="n">
        <f aca="false">C20*0</f>
        <v>-0</v>
      </c>
      <c r="F20" s="2" t="n">
        <f aca="false">SUM(C20:D20)</f>
        <v>-8328001</v>
      </c>
      <c r="G20" s="3" t="n">
        <v>3.86</v>
      </c>
      <c r="I20" s="3" t="n">
        <f aca="false">H20+G20</f>
        <v>3.86</v>
      </c>
      <c r="J20" s="4" t="n">
        <f aca="false">I20*C20</f>
        <v>-32146083.86</v>
      </c>
      <c r="L20" s="12" t="s">
        <v>41</v>
      </c>
      <c r="T20" s="4" t="n">
        <f aca="false">(SUM(N20:R20)*F20)+J20+S20</f>
        <v>-32146083.86</v>
      </c>
      <c r="U20" s="3" t="n">
        <f aca="false">T20/F20</f>
        <v>3.86</v>
      </c>
      <c r="V20" s="0" t="s">
        <v>26</v>
      </c>
    </row>
    <row r="21" customFormat="false" ht="12.75" hidden="false" customHeight="true" outlineLevel="0" collapsed="false">
      <c r="A21" s="1" t="s">
        <v>22</v>
      </c>
      <c r="B21" s="1" t="s">
        <v>23</v>
      </c>
      <c r="C21" s="2" t="n">
        <v>620000</v>
      </c>
      <c r="D21" s="2" t="n">
        <f aca="false">C21*0</f>
        <v>0</v>
      </c>
      <c r="F21" s="2" t="n">
        <f aca="false">SUM(C21:D21)</f>
        <v>620000</v>
      </c>
      <c r="G21" s="3" t="n">
        <v>3.86</v>
      </c>
      <c r="I21" s="3" t="n">
        <f aca="false">H21+G21</f>
        <v>3.86</v>
      </c>
      <c r="J21" s="4" t="n">
        <f aca="false">I21*C21</f>
        <v>2393200</v>
      </c>
      <c r="L21" s="12" t="s">
        <v>42</v>
      </c>
      <c r="T21" s="4" t="n">
        <f aca="false">(SUM(N21:R21)*F21)+J21+S21</f>
        <v>2393200</v>
      </c>
      <c r="U21" s="3" t="n">
        <f aca="false">T21/F21</f>
        <v>3.86</v>
      </c>
      <c r="V21" s="0" t="s">
        <v>26</v>
      </c>
    </row>
    <row r="22" customFormat="false" ht="12.75" hidden="false" customHeight="true" outlineLevel="0" collapsed="false">
      <c r="A22" s="1" t="s">
        <v>22</v>
      </c>
      <c r="B22" s="1" t="s">
        <v>23</v>
      </c>
      <c r="C22" s="2" t="n">
        <v>-620000</v>
      </c>
      <c r="D22" s="2" t="n">
        <f aca="false">C22*0</f>
        <v>-0</v>
      </c>
      <c r="F22" s="2" t="n">
        <f aca="false">SUM(C22:D22)</f>
        <v>-620000</v>
      </c>
      <c r="G22" s="3" t="n">
        <v>3.86</v>
      </c>
      <c r="I22" s="3" t="n">
        <f aca="false">H22+G22</f>
        <v>3.86</v>
      </c>
      <c r="J22" s="4" t="n">
        <f aca="false">I22*C22</f>
        <v>-2393200</v>
      </c>
      <c r="L22" s="12" t="s">
        <v>43</v>
      </c>
      <c r="T22" s="4" t="n">
        <f aca="false">(SUM(N22:R22)*F22)+J22+S22</f>
        <v>-2393200</v>
      </c>
      <c r="U22" s="3" t="n">
        <f aca="false">T22/F22</f>
        <v>3.86</v>
      </c>
      <c r="V22" s="0" t="s">
        <v>26</v>
      </c>
    </row>
    <row r="23" customFormat="false" ht="12.75" hidden="false" customHeight="true" outlineLevel="0" collapsed="false">
      <c r="A23" s="1" t="s">
        <v>22</v>
      </c>
      <c r="B23" s="1" t="s">
        <v>23</v>
      </c>
      <c r="C23" s="2" t="n">
        <v>-3100000</v>
      </c>
      <c r="D23" s="2" t="n">
        <f aca="false">C23*0</f>
        <v>-0</v>
      </c>
      <c r="F23" s="2" t="n">
        <f aca="false">SUM(C23:D23)</f>
        <v>-3100000</v>
      </c>
      <c r="G23" s="3" t="n">
        <v>3.86</v>
      </c>
      <c r="I23" s="3" t="n">
        <f aca="false">H23+G23</f>
        <v>3.86</v>
      </c>
      <c r="J23" s="4" t="n">
        <f aca="false">I23*C23</f>
        <v>-11966000</v>
      </c>
      <c r="L23" s="12" t="s">
        <v>44</v>
      </c>
      <c r="T23" s="4" t="n">
        <f aca="false">(SUM(N23:R23)*F23)+J23+S23</f>
        <v>-11966000</v>
      </c>
      <c r="U23" s="3" t="n">
        <f aca="false">T23/F23</f>
        <v>3.86</v>
      </c>
      <c r="V23" s="0" t="s">
        <v>26</v>
      </c>
    </row>
    <row r="24" customFormat="false" ht="12.75" hidden="false" customHeight="true" outlineLevel="0" collapsed="false">
      <c r="A24" s="1" t="s">
        <v>22</v>
      </c>
      <c r="B24" s="1" t="s">
        <v>23</v>
      </c>
      <c r="C24" s="2" t="n">
        <v>-3970671</v>
      </c>
      <c r="D24" s="2" t="n">
        <f aca="false">C24*0</f>
        <v>-0</v>
      </c>
      <c r="F24" s="2" t="n">
        <f aca="false">SUM(C24:D24)</f>
        <v>-3970671</v>
      </c>
      <c r="G24" s="3" t="n">
        <v>3.86</v>
      </c>
      <c r="I24" s="3" t="n">
        <f aca="false">H24+G24</f>
        <v>3.86</v>
      </c>
      <c r="J24" s="4" t="n">
        <f aca="false">I24*C24</f>
        <v>-15326790.06</v>
      </c>
      <c r="L24" s="12" t="s">
        <v>45</v>
      </c>
      <c r="T24" s="4" t="n">
        <f aca="false">(SUM(N24:R24)*F24)+J24+S24</f>
        <v>-15326790.06</v>
      </c>
      <c r="U24" s="3" t="n">
        <f aca="false">T24/F24</f>
        <v>3.86</v>
      </c>
      <c r="V24" s="0" t="s">
        <v>26</v>
      </c>
    </row>
    <row r="25" customFormat="false" ht="12.75" hidden="false" customHeight="true" outlineLevel="0" collapsed="false">
      <c r="A25" s="1" t="s">
        <v>22</v>
      </c>
      <c r="B25" s="1" t="s">
        <v>23</v>
      </c>
      <c r="C25" s="2" t="n">
        <v>116340</v>
      </c>
      <c r="D25" s="2" t="n">
        <f aca="false">C25*0</f>
        <v>0</v>
      </c>
      <c r="F25" s="2" t="n">
        <f aca="false">SUM(C25:D25)</f>
        <v>116340</v>
      </c>
      <c r="G25" s="3" t="n">
        <v>3.86</v>
      </c>
      <c r="I25" s="3" t="n">
        <f aca="false">H25+G25</f>
        <v>3.86</v>
      </c>
      <c r="J25" s="4" t="n">
        <f aca="false">I25*C25</f>
        <v>449072.4</v>
      </c>
      <c r="L25" s="12" t="s">
        <v>46</v>
      </c>
      <c r="T25" s="4" t="n">
        <f aca="false">(SUM(N25:R25)*F25)+J25+S25</f>
        <v>449072.4</v>
      </c>
      <c r="U25" s="3" t="n">
        <f aca="false">T25/F25</f>
        <v>3.86</v>
      </c>
      <c r="V25" s="0" t="s">
        <v>26</v>
      </c>
    </row>
    <row r="26" customFormat="false" ht="12.75" hidden="false" customHeight="true" outlineLevel="0" collapsed="false">
      <c r="A26" s="1" t="s">
        <v>22</v>
      </c>
      <c r="B26" s="1" t="s">
        <v>23</v>
      </c>
      <c r="C26" s="2" t="n">
        <v>3300000</v>
      </c>
      <c r="D26" s="2" t="n">
        <f aca="false">C26*0</f>
        <v>0</v>
      </c>
      <c r="F26" s="2" t="n">
        <f aca="false">SUM(C26:D26)</f>
        <v>3300000</v>
      </c>
      <c r="G26" s="3" t="n">
        <v>3.86</v>
      </c>
      <c r="I26" s="3" t="n">
        <f aca="false">H26+G26</f>
        <v>3.86</v>
      </c>
      <c r="J26" s="4" t="n">
        <f aca="false">I26*C26</f>
        <v>12738000</v>
      </c>
      <c r="L26" s="12" t="s">
        <v>47</v>
      </c>
      <c r="T26" s="4" t="n">
        <f aca="false">(SUM(N26:R26)*F26)+J26+S26</f>
        <v>12738000</v>
      </c>
      <c r="U26" s="3" t="n">
        <f aca="false">T26/F26</f>
        <v>3.86</v>
      </c>
      <c r="V26" s="0" t="s">
        <v>26</v>
      </c>
    </row>
    <row r="27" customFormat="false" ht="12.75" hidden="false" customHeight="true" outlineLevel="0" collapsed="false">
      <c r="A27" s="1" t="s">
        <v>22</v>
      </c>
      <c r="B27" s="1" t="s">
        <v>23</v>
      </c>
      <c r="C27" s="2" t="n">
        <v>354000</v>
      </c>
      <c r="D27" s="2" t="n">
        <f aca="false">C27*0</f>
        <v>0</v>
      </c>
      <c r="F27" s="2" t="n">
        <f aca="false">SUM(C27:D27)</f>
        <v>354000</v>
      </c>
      <c r="G27" s="3" t="n">
        <v>3.86</v>
      </c>
      <c r="I27" s="3" t="n">
        <f aca="false">H27+G27</f>
        <v>3.86</v>
      </c>
      <c r="J27" s="4" t="n">
        <f aca="false">I27*C27</f>
        <v>1366440</v>
      </c>
      <c r="L27" s="12" t="s">
        <v>48</v>
      </c>
      <c r="T27" s="4" t="n">
        <f aca="false">(SUM(N27:R27)*F27)+J27+S27</f>
        <v>1366440</v>
      </c>
      <c r="U27" s="3" t="n">
        <f aca="false">T27/F27</f>
        <v>3.86</v>
      </c>
      <c r="V27" s="0" t="s">
        <v>26</v>
      </c>
    </row>
    <row r="28" customFormat="false" ht="12.75" hidden="false" customHeight="true" outlineLevel="0" collapsed="false">
      <c r="A28" s="1" t="s">
        <v>22</v>
      </c>
      <c r="B28" s="1" t="s">
        <v>23</v>
      </c>
      <c r="C28" s="2" t="n">
        <v>10160000</v>
      </c>
      <c r="D28" s="2" t="n">
        <f aca="false">C28*0</f>
        <v>0</v>
      </c>
      <c r="F28" s="2" t="n">
        <f aca="false">SUM(C28:D28)</f>
        <v>10160000</v>
      </c>
      <c r="G28" s="3" t="n">
        <v>3.86</v>
      </c>
      <c r="I28" s="3" t="n">
        <f aca="false">H28+G28</f>
        <v>3.86</v>
      </c>
      <c r="J28" s="4" t="n">
        <f aca="false">I28*C28</f>
        <v>39217600</v>
      </c>
      <c r="L28" s="12" t="s">
        <v>49</v>
      </c>
      <c r="T28" s="4" t="n">
        <f aca="false">(SUM(N28:R28)*F28)+J28+S28</f>
        <v>39217600</v>
      </c>
      <c r="U28" s="3" t="n">
        <f aca="false">T28/F28</f>
        <v>3.86</v>
      </c>
      <c r="V28" s="0" t="s">
        <v>26</v>
      </c>
    </row>
    <row r="29" customFormat="false" ht="12.75" hidden="false" customHeight="true" outlineLevel="0" collapsed="false">
      <c r="A29" s="1" t="s">
        <v>22</v>
      </c>
      <c r="B29" s="1" t="s">
        <v>23</v>
      </c>
      <c r="C29" s="2" t="n">
        <v>-425000</v>
      </c>
      <c r="D29" s="2" t="n">
        <f aca="false">C29*0</f>
        <v>-0</v>
      </c>
      <c r="F29" s="2" t="n">
        <f aca="false">SUM(C29:D29)</f>
        <v>-425000</v>
      </c>
      <c r="G29" s="3" t="n">
        <v>3.86</v>
      </c>
      <c r="I29" s="3" t="n">
        <f aca="false">H29+G29</f>
        <v>3.86</v>
      </c>
      <c r="J29" s="4" t="n">
        <f aca="false">I29*C29</f>
        <v>-1640500</v>
      </c>
      <c r="L29" s="12" t="s">
        <v>50</v>
      </c>
      <c r="T29" s="4" t="n">
        <f aca="false">(SUM(N29:R29)*F29)+J29+S29</f>
        <v>-1640500</v>
      </c>
      <c r="U29" s="3" t="n">
        <f aca="false">T29/F29</f>
        <v>3.86</v>
      </c>
      <c r="V29" s="0" t="s">
        <v>26</v>
      </c>
    </row>
    <row r="30" customFormat="false" ht="12.75" hidden="false" customHeight="true" outlineLevel="0" collapsed="false">
      <c r="A30" s="1" t="s">
        <v>22</v>
      </c>
      <c r="B30" s="1" t="s">
        <v>23</v>
      </c>
      <c r="C30" s="2" t="n">
        <v>-14218000</v>
      </c>
      <c r="D30" s="2" t="n">
        <f aca="false">C30*0</f>
        <v>-0</v>
      </c>
      <c r="F30" s="2" t="n">
        <f aca="false">SUM(C30:D30)</f>
        <v>-14218000</v>
      </c>
      <c r="G30" s="3" t="n">
        <v>3.86</v>
      </c>
      <c r="I30" s="3" t="n">
        <f aca="false">H30+G30</f>
        <v>3.86</v>
      </c>
      <c r="J30" s="4" t="n">
        <f aca="false">I30*C30</f>
        <v>-54881480</v>
      </c>
      <c r="L30" s="12" t="s">
        <v>51</v>
      </c>
      <c r="T30" s="4" t="n">
        <f aca="false">(SUM(N30:R30)*F30)+J30+S30</f>
        <v>-54881480</v>
      </c>
      <c r="U30" s="3" t="n">
        <f aca="false">T30/F30</f>
        <v>3.86</v>
      </c>
      <c r="V30" s="0" t="s">
        <v>26</v>
      </c>
    </row>
    <row r="31" customFormat="false" ht="12.75" hidden="false" customHeight="true" outlineLevel="0" collapsed="false">
      <c r="A31" s="1" t="s">
        <v>22</v>
      </c>
      <c r="B31" s="1" t="s">
        <v>23</v>
      </c>
      <c r="C31" s="2" t="n">
        <v>650000</v>
      </c>
      <c r="D31" s="2" t="n">
        <f aca="false">C31*0</f>
        <v>0</v>
      </c>
      <c r="F31" s="2" t="n">
        <f aca="false">SUM(C31:D31)</f>
        <v>650000</v>
      </c>
      <c r="G31" s="3" t="n">
        <v>3.86</v>
      </c>
      <c r="I31" s="3" t="n">
        <f aca="false">H31+G31</f>
        <v>3.86</v>
      </c>
      <c r="J31" s="4" t="n">
        <f aca="false">I31*C31</f>
        <v>2509000</v>
      </c>
      <c r="L31" s="12" t="s">
        <v>52</v>
      </c>
      <c r="T31" s="4" t="n">
        <f aca="false">(SUM(N31:R31)*F31)+J31+S31</f>
        <v>2509000</v>
      </c>
      <c r="U31" s="3" t="n">
        <f aca="false">T31/F31</f>
        <v>3.86</v>
      </c>
      <c r="V31" s="0" t="s">
        <v>26</v>
      </c>
    </row>
    <row r="32" customFormat="false" ht="12.75" hidden="false" customHeight="true" outlineLevel="0" collapsed="false">
      <c r="A32" s="1" t="s">
        <v>22</v>
      </c>
      <c r="B32" s="1" t="s">
        <v>23</v>
      </c>
      <c r="C32" s="2" t="n">
        <v>775000</v>
      </c>
      <c r="D32" s="2" t="n">
        <f aca="false">C32*0</f>
        <v>0</v>
      </c>
      <c r="F32" s="2" t="n">
        <f aca="false">SUM(C32:D32)</f>
        <v>775000</v>
      </c>
      <c r="G32" s="3" t="n">
        <v>3.86</v>
      </c>
      <c r="I32" s="3" t="n">
        <f aca="false">H32+G32</f>
        <v>3.86</v>
      </c>
      <c r="J32" s="4" t="n">
        <f aca="false">I32*C32</f>
        <v>2991500</v>
      </c>
      <c r="L32" s="12" t="s">
        <v>53</v>
      </c>
      <c r="T32" s="4" t="n">
        <f aca="false">(SUM(N32:R32)*F32)+J32+S32</f>
        <v>2991500</v>
      </c>
      <c r="U32" s="3" t="n">
        <f aca="false">T32/F32</f>
        <v>3.86</v>
      </c>
      <c r="V32" s="0" t="s">
        <v>26</v>
      </c>
    </row>
    <row r="33" customFormat="false" ht="12.75" hidden="false" customHeight="true" outlineLevel="0" collapsed="false">
      <c r="A33" s="1" t="s">
        <v>22</v>
      </c>
      <c r="B33" s="1" t="s">
        <v>23</v>
      </c>
      <c r="C33" s="2" t="n">
        <v>465000</v>
      </c>
      <c r="D33" s="2" t="n">
        <f aca="false">C33*0</f>
        <v>0</v>
      </c>
      <c r="F33" s="2" t="n">
        <f aca="false">SUM(C33:D33)</f>
        <v>465000</v>
      </c>
      <c r="G33" s="3" t="n">
        <v>3.86</v>
      </c>
      <c r="I33" s="3" t="n">
        <f aca="false">H33+G33</f>
        <v>3.86</v>
      </c>
      <c r="J33" s="4" t="n">
        <f aca="false">I33*C33</f>
        <v>1794900</v>
      </c>
      <c r="L33" s="12" t="s">
        <v>54</v>
      </c>
      <c r="T33" s="4" t="n">
        <f aca="false">(SUM(N33:R33)*F33)+J33+S33</f>
        <v>1794900</v>
      </c>
      <c r="U33" s="3" t="n">
        <f aca="false">T33/F33</f>
        <v>3.86</v>
      </c>
      <c r="V33" s="0" t="s">
        <v>26</v>
      </c>
    </row>
    <row r="34" customFormat="false" ht="12.75" hidden="false" customHeight="true" outlineLevel="0" collapsed="false">
      <c r="A34" s="1" t="s">
        <v>22</v>
      </c>
      <c r="B34" s="1" t="s">
        <v>23</v>
      </c>
      <c r="C34" s="2" t="n">
        <v>1200000</v>
      </c>
      <c r="D34" s="2" t="n">
        <f aca="false">C34*0</f>
        <v>0</v>
      </c>
      <c r="F34" s="2" t="n">
        <f aca="false">SUM(C34:D34)</f>
        <v>1200000</v>
      </c>
      <c r="G34" s="3" t="n">
        <v>3.86</v>
      </c>
      <c r="I34" s="3" t="n">
        <f aca="false">H34+G34</f>
        <v>3.86</v>
      </c>
      <c r="J34" s="4" t="n">
        <f aca="false">I34*C34</f>
        <v>4632000</v>
      </c>
      <c r="L34" s="12" t="s">
        <v>55</v>
      </c>
      <c r="T34" s="4" t="n">
        <f aca="false">(SUM(N34:R34)*F34)+J34+S34</f>
        <v>4632000</v>
      </c>
      <c r="U34" s="3" t="n">
        <f aca="false">T34/F34</f>
        <v>3.86</v>
      </c>
      <c r="V34" s="0" t="s">
        <v>26</v>
      </c>
    </row>
    <row r="35" customFormat="false" ht="12.75" hidden="false" customHeight="true" outlineLevel="0" collapsed="false">
      <c r="A35" s="1" t="s">
        <v>22</v>
      </c>
      <c r="B35" s="1" t="s">
        <v>23</v>
      </c>
      <c r="C35" s="2" t="n">
        <v>316000</v>
      </c>
      <c r="D35" s="2" t="n">
        <f aca="false">C35*0</f>
        <v>0</v>
      </c>
      <c r="F35" s="2" t="n">
        <f aca="false">SUM(C35:D35)</f>
        <v>316000</v>
      </c>
      <c r="G35" s="3" t="n">
        <v>3.86</v>
      </c>
      <c r="I35" s="3" t="n">
        <f aca="false">H35+G35</f>
        <v>3.86</v>
      </c>
      <c r="J35" s="4" t="n">
        <f aca="false">I35*C35</f>
        <v>1219760</v>
      </c>
      <c r="L35" s="12" t="s">
        <v>56</v>
      </c>
      <c r="T35" s="4" t="n">
        <f aca="false">(SUM(N35:R35)*F35)+J35+S35</f>
        <v>1219760</v>
      </c>
      <c r="U35" s="3" t="n">
        <f aca="false">T35/F35</f>
        <v>3.86</v>
      </c>
      <c r="V35" s="0" t="s">
        <v>26</v>
      </c>
    </row>
    <row r="36" customFormat="false" ht="12.75" hidden="false" customHeight="true" outlineLevel="0" collapsed="false">
      <c r="A36" s="1" t="s">
        <v>22</v>
      </c>
      <c r="B36" s="1" t="s">
        <v>23</v>
      </c>
      <c r="C36" s="2" t="n">
        <v>-66538</v>
      </c>
      <c r="D36" s="2" t="n">
        <f aca="false">C36*0</f>
        <v>-0</v>
      </c>
      <c r="F36" s="2" t="n">
        <f aca="false">SUM(C36:D36)</f>
        <v>-66538</v>
      </c>
      <c r="G36" s="3" t="n">
        <v>3.86</v>
      </c>
      <c r="I36" s="3" t="n">
        <f aca="false">H36+G36</f>
        <v>3.86</v>
      </c>
      <c r="J36" s="4" t="n">
        <f aca="false">I36*C36</f>
        <v>-256836.68</v>
      </c>
      <c r="L36" s="12" t="s">
        <v>57</v>
      </c>
      <c r="T36" s="4" t="n">
        <f aca="false">(SUM(N36:R36)*F36)+J36+S36</f>
        <v>-256836.68</v>
      </c>
      <c r="U36" s="3" t="n">
        <f aca="false">T36/F36</f>
        <v>3.86</v>
      </c>
      <c r="V36" s="0" t="s">
        <v>26</v>
      </c>
    </row>
    <row r="37" customFormat="false" ht="12.75" hidden="false" customHeight="true" outlineLevel="0" collapsed="false">
      <c r="A37" s="1" t="s">
        <v>22</v>
      </c>
      <c r="B37" s="1" t="s">
        <v>23</v>
      </c>
      <c r="C37" s="2" t="n">
        <v>2716791</v>
      </c>
      <c r="D37" s="2" t="n">
        <f aca="false">C37*0</f>
        <v>0</v>
      </c>
      <c r="F37" s="2" t="n">
        <f aca="false">SUM(C37:D37)</f>
        <v>2716791</v>
      </c>
      <c r="G37" s="3" t="n">
        <v>3.86</v>
      </c>
      <c r="I37" s="3" t="n">
        <f aca="false">H37+G37</f>
        <v>3.86</v>
      </c>
      <c r="J37" s="4" t="n">
        <f aca="false">I37*C37</f>
        <v>10486813.26</v>
      </c>
      <c r="L37" s="12" t="s">
        <v>58</v>
      </c>
      <c r="T37" s="4" t="n">
        <f aca="false">(SUM(N37:R37)*F37)+J37+S37</f>
        <v>10486813.26</v>
      </c>
      <c r="U37" s="3" t="n">
        <f aca="false">T37/F37</f>
        <v>3.86</v>
      </c>
      <c r="V37" s="0" t="s">
        <v>26</v>
      </c>
    </row>
    <row r="38" customFormat="false" ht="12.75" hidden="false" customHeight="true" outlineLevel="0" collapsed="false">
      <c r="A38" s="1" t="s">
        <v>22</v>
      </c>
      <c r="B38" s="1" t="s">
        <v>23</v>
      </c>
      <c r="C38" s="2" t="n">
        <v>-79950</v>
      </c>
      <c r="D38" s="2" t="n">
        <f aca="false">C38*0</f>
        <v>-0</v>
      </c>
      <c r="F38" s="2" t="n">
        <f aca="false">SUM(C38:D38)</f>
        <v>-79950</v>
      </c>
      <c r="G38" s="3" t="n">
        <v>3.85</v>
      </c>
      <c r="I38" s="3" t="n">
        <f aca="false">H38+G38</f>
        <v>3.85</v>
      </c>
      <c r="J38" s="4" t="n">
        <f aca="false">I38*C38</f>
        <v>-307807.5</v>
      </c>
      <c r="L38" s="12"/>
      <c r="T38" s="4" t="n">
        <f aca="false">(SUM(N38:R38)*F38)+J38+S38</f>
        <v>-307807.5</v>
      </c>
      <c r="U38" s="3" t="n">
        <f aca="false">T38/F38</f>
        <v>3.85</v>
      </c>
      <c r="V38" s="0" t="s">
        <v>26</v>
      </c>
    </row>
    <row r="39" customFormat="false" ht="12.75" hidden="false" customHeight="true" outlineLevel="0" collapsed="false">
      <c r="A39" s="1" t="s">
        <v>22</v>
      </c>
      <c r="B39" s="1" t="s">
        <v>23</v>
      </c>
      <c r="C39" s="2" t="n">
        <v>4990649</v>
      </c>
      <c r="D39" s="2" t="n">
        <f aca="false">C39*0</f>
        <v>0</v>
      </c>
      <c r="F39" s="2" t="n">
        <f aca="false">SUM(C39:D39)</f>
        <v>4990649</v>
      </c>
      <c r="G39" s="3" t="n">
        <v>4.635</v>
      </c>
      <c r="I39" s="3" t="n">
        <f aca="false">H39+G39</f>
        <v>4.635</v>
      </c>
      <c r="J39" s="4" t="n">
        <f aca="false">I39*C39</f>
        <v>23131658.115</v>
      </c>
      <c r="L39" s="12"/>
      <c r="T39" s="4" t="n">
        <f aca="false">(SUM(N39:R39)*F39)+J39+S39</f>
        <v>23131658.115</v>
      </c>
      <c r="U39" s="3" t="n">
        <f aca="false">T39/F39</f>
        <v>4.635</v>
      </c>
      <c r="V39" s="0" t="s">
        <v>26</v>
      </c>
    </row>
    <row r="40" customFormat="false" ht="12.75" hidden="false" customHeight="true" outlineLevel="0" collapsed="false">
      <c r="A40" s="1" t="s">
        <v>22</v>
      </c>
      <c r="B40" s="1" t="s">
        <v>23</v>
      </c>
      <c r="D40" s="2" t="n">
        <f aca="false">C40*0</f>
        <v>0</v>
      </c>
      <c r="F40" s="2" t="n">
        <f aca="false">SUM(C40:D40)</f>
        <v>0</v>
      </c>
      <c r="I40" s="3" t="n">
        <f aca="false">H40+G40</f>
        <v>0</v>
      </c>
      <c r="J40" s="4" t="n">
        <f aca="false">I40*C40</f>
        <v>0</v>
      </c>
      <c r="L40" s="12"/>
      <c r="T40" s="4" t="n">
        <f aca="false">(SUM(N40:R40)*F40)+J40+S40</f>
        <v>0</v>
      </c>
      <c r="U40" s="3" t="e">
        <f aca="false">T40/F40</f>
        <v>#DIV/0!</v>
      </c>
      <c r="V40" s="0" t="s">
        <v>26</v>
      </c>
    </row>
    <row r="41" customFormat="false" ht="12.75" hidden="false" customHeight="true" outlineLevel="0" collapsed="false">
      <c r="A41" s="1" t="s">
        <v>22</v>
      </c>
      <c r="B41" s="1" t="s">
        <v>23</v>
      </c>
      <c r="D41" s="2" t="n">
        <f aca="false">C41*0</f>
        <v>0</v>
      </c>
      <c r="F41" s="2" t="n">
        <f aca="false">SUM(C41:D41)</f>
        <v>0</v>
      </c>
      <c r="I41" s="3" t="n">
        <f aca="false">H41+G41</f>
        <v>0</v>
      </c>
      <c r="J41" s="4" t="n">
        <f aca="false">I41*C41</f>
        <v>0</v>
      </c>
      <c r="L41" s="12"/>
      <c r="T41" s="4" t="n">
        <f aca="false">(SUM(N41:R41)*F41)+J41+S41</f>
        <v>0</v>
      </c>
      <c r="U41" s="3" t="e">
        <f aca="false">T41/F41</f>
        <v>#DIV/0!</v>
      </c>
      <c r="V41" s="0" t="s">
        <v>26</v>
      </c>
    </row>
    <row r="42" customFormat="false" ht="12.75" hidden="false" customHeight="true" outlineLevel="0" collapsed="false">
      <c r="A42" s="1" t="s">
        <v>22</v>
      </c>
      <c r="B42" s="1" t="s">
        <v>23</v>
      </c>
      <c r="D42" s="2" t="n">
        <f aca="false">C42*0</f>
        <v>0</v>
      </c>
      <c r="F42" s="2" t="n">
        <f aca="false">SUM(C42:D42)</f>
        <v>0</v>
      </c>
      <c r="I42" s="3" t="n">
        <f aca="false">H42+G42</f>
        <v>0</v>
      </c>
      <c r="J42" s="4" t="n">
        <f aca="false">I42*C42</f>
        <v>0</v>
      </c>
      <c r="L42" s="12"/>
      <c r="T42" s="4" t="n">
        <f aca="false">(SUM(N42:R42)*F42)+J42+S42</f>
        <v>0</v>
      </c>
      <c r="U42" s="3" t="e">
        <f aca="false">T42/F42</f>
        <v>#DIV/0!</v>
      </c>
      <c r="V42" s="0" t="s">
        <v>26</v>
      </c>
    </row>
    <row r="43" customFormat="false" ht="12.75" hidden="false" customHeight="true" outlineLevel="0" collapsed="false">
      <c r="A43" s="1" t="s">
        <v>22</v>
      </c>
      <c r="B43" s="1" t="s">
        <v>23</v>
      </c>
      <c r="D43" s="2" t="n">
        <f aca="false">C43*0</f>
        <v>0</v>
      </c>
      <c r="F43" s="2" t="n">
        <f aca="false">SUM(C43:D43)</f>
        <v>0</v>
      </c>
      <c r="I43" s="3" t="n">
        <f aca="false">H43+G43</f>
        <v>0</v>
      </c>
      <c r="J43" s="4" t="n">
        <f aca="false">I43*C43</f>
        <v>0</v>
      </c>
      <c r="L43" s="12"/>
      <c r="T43" s="4" t="n">
        <f aca="false">(SUM(N43:R43)*F43)+J43+S43</f>
        <v>0</v>
      </c>
      <c r="U43" s="3" t="e">
        <f aca="false">T43/F43</f>
        <v>#DIV/0!</v>
      </c>
      <c r="V43" s="0" t="s">
        <v>26</v>
      </c>
    </row>
    <row r="44" customFormat="false" ht="12.75" hidden="false" customHeight="true" outlineLevel="0" collapsed="false">
      <c r="A44" s="1" t="s">
        <v>22</v>
      </c>
      <c r="B44" s="1" t="s">
        <v>23</v>
      </c>
      <c r="D44" s="2" t="n">
        <f aca="false">C44*0</f>
        <v>0</v>
      </c>
      <c r="F44" s="2" t="n">
        <f aca="false">SUM(C44:D44)</f>
        <v>0</v>
      </c>
      <c r="I44" s="3" t="n">
        <f aca="false">H44+G44</f>
        <v>0</v>
      </c>
      <c r="J44" s="4" t="n">
        <f aca="false">I44*C44</f>
        <v>0</v>
      </c>
      <c r="L44" s="12"/>
      <c r="T44" s="4" t="n">
        <f aca="false">(SUM(N44:R44)*F44)+J44+S44</f>
        <v>0</v>
      </c>
      <c r="U44" s="3" t="e">
        <f aca="false">T44/F44</f>
        <v>#DIV/0!</v>
      </c>
      <c r="V44" s="0" t="s">
        <v>26</v>
      </c>
    </row>
    <row r="45" customFormat="false" ht="12.75" hidden="false" customHeight="true" outlineLevel="0" collapsed="false">
      <c r="A45" s="1" t="s">
        <v>22</v>
      </c>
      <c r="B45" s="1" t="s">
        <v>23</v>
      </c>
      <c r="D45" s="2" t="n">
        <f aca="false">C45*0</f>
        <v>0</v>
      </c>
      <c r="F45" s="2" t="n">
        <f aca="false">SUM(C45:D45)</f>
        <v>0</v>
      </c>
      <c r="I45" s="3" t="n">
        <f aca="false">H45+G45</f>
        <v>0</v>
      </c>
      <c r="J45" s="4" t="n">
        <f aca="false">I45*C45</f>
        <v>0</v>
      </c>
      <c r="L45" s="12"/>
      <c r="T45" s="4" t="n">
        <f aca="false">(SUM(N45:R45)*F45)+J45+S45</f>
        <v>0</v>
      </c>
      <c r="U45" s="3" t="e">
        <f aca="false">T45/F45</f>
        <v>#DIV/0!</v>
      </c>
      <c r="V45" s="0" t="s">
        <v>26</v>
      </c>
    </row>
    <row r="46" customFormat="false" ht="12.75" hidden="false" customHeight="true" outlineLevel="0" collapsed="false">
      <c r="A46" s="1" t="s">
        <v>22</v>
      </c>
      <c r="B46" s="1" t="s">
        <v>23</v>
      </c>
      <c r="D46" s="2" t="n">
        <f aca="false">C46*0</f>
        <v>0</v>
      </c>
      <c r="F46" s="2" t="n">
        <f aca="false">SUM(C46:D46)</f>
        <v>0</v>
      </c>
      <c r="I46" s="3" t="n">
        <f aca="false">H46+G46</f>
        <v>0</v>
      </c>
      <c r="J46" s="4" t="n">
        <f aca="false">I46*C46</f>
        <v>0</v>
      </c>
      <c r="L46" s="12"/>
      <c r="T46" s="4" t="n">
        <f aca="false">(SUM(N46:R46)*F46)+J46+S46</f>
        <v>0</v>
      </c>
      <c r="U46" s="3" t="e">
        <f aca="false">T46/F46</f>
        <v>#DIV/0!</v>
      </c>
      <c r="V46" s="0" t="s">
        <v>26</v>
      </c>
    </row>
    <row r="47" customFormat="false" ht="12.75" hidden="false" customHeight="true" outlineLevel="0" collapsed="false">
      <c r="A47" s="1" t="s">
        <v>22</v>
      </c>
      <c r="B47" s="1" t="s">
        <v>23</v>
      </c>
      <c r="D47" s="2" t="n">
        <f aca="false">C47*0</f>
        <v>0</v>
      </c>
      <c r="F47" s="2" t="n">
        <f aca="false">SUM(C47:D47)</f>
        <v>0</v>
      </c>
      <c r="I47" s="3" t="n">
        <f aca="false">H47+G47</f>
        <v>0</v>
      </c>
      <c r="J47" s="4" t="n">
        <f aca="false">I47*C47</f>
        <v>0</v>
      </c>
      <c r="L47" s="12"/>
      <c r="T47" s="4" t="n">
        <f aca="false">(SUM(N47:R47)*F47)+J47+S47</f>
        <v>0</v>
      </c>
      <c r="U47" s="3" t="e">
        <f aca="false">T47/F47</f>
        <v>#DIV/0!</v>
      </c>
      <c r="V47" s="0" t="s">
        <v>26</v>
      </c>
    </row>
    <row r="48" customFormat="false" ht="12.75" hidden="false" customHeight="true" outlineLevel="0" collapsed="false">
      <c r="A48" s="1" t="s">
        <v>22</v>
      </c>
      <c r="B48" s="1" t="s">
        <v>23</v>
      </c>
      <c r="D48" s="2" t="n">
        <f aca="false">C48*0</f>
        <v>0</v>
      </c>
      <c r="F48" s="2" t="n">
        <f aca="false">SUM(C48:D48)</f>
        <v>0</v>
      </c>
      <c r="I48" s="3" t="n">
        <f aca="false">H48+G48</f>
        <v>0</v>
      </c>
      <c r="J48" s="4" t="n">
        <f aca="false">I48*C48</f>
        <v>0</v>
      </c>
      <c r="L48" s="12"/>
      <c r="T48" s="4" t="n">
        <f aca="false">(SUM(N48:R48)*F48)+J48+S48</f>
        <v>0</v>
      </c>
      <c r="U48" s="3" t="e">
        <f aca="false">T48/F48</f>
        <v>#DIV/0!</v>
      </c>
      <c r="V48" s="0" t="s">
        <v>26</v>
      </c>
    </row>
    <row r="49" customFormat="false" ht="12.75" hidden="false" customHeight="true" outlineLevel="0" collapsed="false">
      <c r="A49" s="1" t="s">
        <v>22</v>
      </c>
      <c r="B49" s="1" t="s">
        <v>23</v>
      </c>
      <c r="D49" s="2" t="n">
        <f aca="false">C49*0</f>
        <v>0</v>
      </c>
      <c r="F49" s="2" t="n">
        <f aca="false">SUM(C49:D49)</f>
        <v>0</v>
      </c>
      <c r="I49" s="3" t="n">
        <f aca="false">H49+G49</f>
        <v>0</v>
      </c>
      <c r="J49" s="4" t="n">
        <f aca="false">I49*C49</f>
        <v>0</v>
      </c>
      <c r="L49" s="12"/>
      <c r="T49" s="4" t="n">
        <f aca="false">(SUM(N49:R49)*F49)+J49+S49</f>
        <v>0</v>
      </c>
      <c r="U49" s="3" t="e">
        <f aca="false">T49/F49</f>
        <v>#DIV/0!</v>
      </c>
      <c r="V49" s="0" t="s">
        <v>26</v>
      </c>
    </row>
    <row r="50" customFormat="false" ht="12.75" hidden="false" customHeight="false" outlineLevel="0" collapsed="false">
      <c r="A50" s="1" t="s">
        <v>22</v>
      </c>
      <c r="B50" s="1" t="s">
        <v>23</v>
      </c>
      <c r="D50" s="2" t="n">
        <f aca="false">C50*0</f>
        <v>0</v>
      </c>
      <c r="F50" s="2" t="n">
        <f aca="false">SUM(C50:D50)</f>
        <v>0</v>
      </c>
      <c r="I50" s="3" t="n">
        <f aca="false">H50+G50</f>
        <v>0</v>
      </c>
      <c r="J50" s="4" t="n">
        <f aca="false">I50*C50</f>
        <v>0</v>
      </c>
      <c r="L50" s="12"/>
      <c r="T50" s="4" t="n">
        <f aca="false">(SUM(N50:R50)*F50)+J50+S50</f>
        <v>0</v>
      </c>
      <c r="U50" s="3" t="e">
        <f aca="false">T50/F50</f>
        <v>#DIV/0!</v>
      </c>
      <c r="V50" s="0" t="s">
        <v>26</v>
      </c>
    </row>
    <row r="51" customFormat="false" ht="13.5" hidden="false" customHeight="false" outlineLevel="0" collapsed="false">
      <c r="C51" s="13" t="n">
        <f aca="false">SUM(C4:C50)</f>
        <v>-2043632</v>
      </c>
      <c r="D51" s="13" t="n">
        <f aca="false">SUM(D4:D50)</f>
        <v>0</v>
      </c>
      <c r="E51" s="13"/>
      <c r="F51" s="13" t="n">
        <f aca="false">SUM(F4:F50)</f>
        <v>-2043632</v>
      </c>
      <c r="G51" s="14"/>
      <c r="H51" s="14"/>
      <c r="I51" s="14" t="n">
        <f aca="false">J51/F51</f>
        <v>1.96702099252703</v>
      </c>
      <c r="J51" s="15" t="n">
        <f aca="false">SUM(J4:J50)</f>
        <v>-4019867.045</v>
      </c>
      <c r="K51" s="15"/>
      <c r="L51" s="15"/>
      <c r="M51" s="16"/>
      <c r="N51" s="14"/>
      <c r="O51" s="14"/>
      <c r="P51" s="14"/>
      <c r="Q51" s="14"/>
      <c r="R51" s="15"/>
      <c r="S51" s="15" t="n">
        <f aca="false">SUM(S4:S50)</f>
        <v>0</v>
      </c>
      <c r="T51" s="15" t="n">
        <f aca="false">SUM(T4:T50)</f>
        <v>-4019867.045</v>
      </c>
      <c r="U51" s="14" t="n">
        <f aca="false">T51/F51</f>
        <v>1.96702099252703</v>
      </c>
    </row>
    <row r="52" customFormat="false" ht="13.5" hidden="false" customHeight="false" outlineLevel="0" collapsed="false">
      <c r="C52" s="17"/>
      <c r="D52" s="17"/>
      <c r="E52" s="17"/>
      <c r="F52" s="17"/>
      <c r="G52" s="18"/>
      <c r="H52" s="18"/>
      <c r="I52" s="18"/>
      <c r="J52" s="19"/>
      <c r="K52" s="19"/>
      <c r="L52" s="19"/>
      <c r="M52" s="20"/>
      <c r="N52" s="18"/>
      <c r="O52" s="18"/>
      <c r="P52" s="18"/>
      <c r="Q52" s="18"/>
      <c r="R52" s="19"/>
      <c r="S52" s="19"/>
      <c r="T52" s="19"/>
      <c r="U52" s="18"/>
    </row>
    <row r="53" customFormat="false" ht="12.75" hidden="false" customHeight="false" outlineLevel="0" collapsed="false">
      <c r="A53" s="1" t="s">
        <v>22</v>
      </c>
      <c r="B53" s="1" t="s">
        <v>4</v>
      </c>
      <c r="D53" s="21" t="n">
        <v>85597</v>
      </c>
      <c r="E53" s="21"/>
      <c r="F53" s="2" t="n">
        <f aca="false">SUM(D53)</f>
        <v>85597</v>
      </c>
      <c r="G53" s="3" t="n">
        <v>3.86</v>
      </c>
      <c r="H53" s="22"/>
      <c r="I53" s="3" t="n">
        <f aca="false">SUM(G53:H53)</f>
        <v>3.86</v>
      </c>
      <c r="J53" s="4" t="n">
        <f aca="false">I53*D53</f>
        <v>330404.42</v>
      </c>
      <c r="L53" s="4" t="s">
        <v>59</v>
      </c>
      <c r="T53" s="4" t="n">
        <f aca="false">(SUM(N53:R53)*F53)+J53+S53</f>
        <v>330404.42</v>
      </c>
      <c r="U53" s="3" t="n">
        <f aca="false">T53/F53</f>
        <v>3.86</v>
      </c>
    </row>
    <row r="54" customFormat="false" ht="12.75" hidden="false" customHeight="false" outlineLevel="0" collapsed="false">
      <c r="A54" s="1" t="s">
        <v>22</v>
      </c>
      <c r="B54" s="1" t="s">
        <v>4</v>
      </c>
      <c r="D54" s="21" t="n">
        <v>12255</v>
      </c>
      <c r="E54" s="21"/>
      <c r="F54" s="2" t="n">
        <f aca="false">SUM(D54)</f>
        <v>12255</v>
      </c>
      <c r="G54" s="3" t="n">
        <v>3.86</v>
      </c>
      <c r="H54" s="22"/>
      <c r="I54" s="3" t="n">
        <f aca="false">SUM(G54:H54)</f>
        <v>3.86</v>
      </c>
      <c r="J54" s="4" t="n">
        <f aca="false">I54*D54</f>
        <v>47304.3</v>
      </c>
      <c r="L54" s="4" t="s">
        <v>60</v>
      </c>
      <c r="T54" s="4" t="n">
        <f aca="false">(SUM(N54:R54)*F54)+J54+S54</f>
        <v>47304.3</v>
      </c>
      <c r="U54" s="3" t="n">
        <f aca="false">T54/F54</f>
        <v>3.86</v>
      </c>
    </row>
    <row r="55" customFormat="false" ht="12.75" hidden="false" customHeight="false" outlineLevel="0" collapsed="false">
      <c r="A55" s="1" t="s">
        <v>22</v>
      </c>
      <c r="B55" s="1" t="s">
        <v>4</v>
      </c>
      <c r="D55" s="21" t="n">
        <v>-11731</v>
      </c>
      <c r="E55" s="21"/>
      <c r="F55" s="2" t="n">
        <f aca="false">SUM(D55)</f>
        <v>-11731</v>
      </c>
      <c r="G55" s="3" t="n">
        <v>3.86</v>
      </c>
      <c r="H55" s="22"/>
      <c r="I55" s="3" t="n">
        <f aca="false">SUM(G55:H55)</f>
        <v>3.86</v>
      </c>
      <c r="J55" s="4" t="n">
        <f aca="false">I55*D55</f>
        <v>-45281.66</v>
      </c>
      <c r="L55" s="4" t="s">
        <v>61</v>
      </c>
      <c r="T55" s="4" t="n">
        <f aca="false">(SUM(N55:R55)*F55)+J55+S55</f>
        <v>-45281.66</v>
      </c>
      <c r="U55" s="3" t="n">
        <f aca="false">T55/F55</f>
        <v>3.86</v>
      </c>
    </row>
    <row r="56" customFormat="false" ht="12.75" hidden="false" customHeight="false" outlineLevel="0" collapsed="false">
      <c r="A56" s="1" t="s">
        <v>22</v>
      </c>
      <c r="B56" s="1" t="s">
        <v>4</v>
      </c>
      <c r="D56" s="21" t="n">
        <v>7957</v>
      </c>
      <c r="E56" s="21"/>
      <c r="F56" s="2" t="n">
        <f aca="false">SUM(D56)</f>
        <v>7957</v>
      </c>
      <c r="G56" s="3" t="n">
        <v>3.86</v>
      </c>
      <c r="H56" s="22"/>
      <c r="I56" s="3" t="n">
        <f aca="false">SUM(G56:H56)</f>
        <v>3.86</v>
      </c>
      <c r="J56" s="4" t="n">
        <f aca="false">I56*D56</f>
        <v>30714.02</v>
      </c>
      <c r="L56" s="4" t="s">
        <v>62</v>
      </c>
      <c r="T56" s="4" t="n">
        <f aca="false">(SUM(N56:R56)*F56)+J56+S56</f>
        <v>30714.02</v>
      </c>
      <c r="U56" s="3" t="n">
        <f aca="false">T56/F56</f>
        <v>3.86</v>
      </c>
    </row>
    <row r="57" customFormat="false" ht="12.75" hidden="false" customHeight="false" outlineLevel="0" collapsed="false">
      <c r="A57" s="1" t="s">
        <v>22</v>
      </c>
      <c r="B57" s="1" t="s">
        <v>4</v>
      </c>
      <c r="D57" s="21" t="n">
        <v>-50000</v>
      </c>
      <c r="E57" s="21"/>
      <c r="F57" s="2" t="n">
        <f aca="false">SUM(D57)</f>
        <v>-50000</v>
      </c>
      <c r="G57" s="3" t="n">
        <v>3.86</v>
      </c>
      <c r="H57" s="22"/>
      <c r="I57" s="3" t="n">
        <f aca="false">SUM(G57:H57)</f>
        <v>3.86</v>
      </c>
      <c r="J57" s="4" t="n">
        <f aca="false">I57*D57</f>
        <v>-193000</v>
      </c>
      <c r="L57" s="4" t="s">
        <v>63</v>
      </c>
      <c r="T57" s="4" t="n">
        <f aca="false">(SUM(N57:R57)*F57)+J57+S57</f>
        <v>-193000</v>
      </c>
      <c r="U57" s="3" t="n">
        <f aca="false">T57/F57</f>
        <v>3.86</v>
      </c>
    </row>
    <row r="58" customFormat="false" ht="12.75" hidden="false" customHeight="false" outlineLevel="0" collapsed="false">
      <c r="A58" s="1" t="s">
        <v>22</v>
      </c>
      <c r="B58" s="1" t="s">
        <v>4</v>
      </c>
      <c r="D58" s="21" t="n">
        <v>-10000</v>
      </c>
      <c r="E58" s="21"/>
      <c r="F58" s="2" t="n">
        <f aca="false">SUM(D58)</f>
        <v>-10000</v>
      </c>
      <c r="G58" s="3" t="n">
        <v>3.86</v>
      </c>
      <c r="H58" s="22"/>
      <c r="I58" s="3" t="n">
        <f aca="false">SUM(G58:H58)</f>
        <v>3.86</v>
      </c>
      <c r="J58" s="4" t="n">
        <f aca="false">I58*D58</f>
        <v>-38600</v>
      </c>
      <c r="L58" s="4" t="s">
        <v>64</v>
      </c>
      <c r="T58" s="4" t="n">
        <f aca="false">(SUM(N58:R58)*F58)+J58+S58</f>
        <v>-38600</v>
      </c>
      <c r="U58" s="3" t="n">
        <f aca="false">T58/F58</f>
        <v>3.86</v>
      </c>
    </row>
    <row r="59" customFormat="false" ht="12.75" hidden="false" customHeight="false" outlineLevel="0" collapsed="false">
      <c r="A59" s="1" t="s">
        <v>22</v>
      </c>
      <c r="B59" s="1" t="s">
        <v>4</v>
      </c>
      <c r="D59" s="21" t="n">
        <v>-20000</v>
      </c>
      <c r="E59" s="21"/>
      <c r="F59" s="2" t="n">
        <f aca="false">SUM(D59)</f>
        <v>-20000</v>
      </c>
      <c r="G59" s="3" t="n">
        <v>3.86</v>
      </c>
      <c r="H59" s="22"/>
      <c r="I59" s="3" t="n">
        <f aca="false">SUM(G59:H59)</f>
        <v>3.86</v>
      </c>
      <c r="J59" s="4" t="n">
        <f aca="false">I59*D59</f>
        <v>-77200</v>
      </c>
      <c r="L59" s="4" t="s">
        <v>65</v>
      </c>
      <c r="T59" s="4" t="n">
        <f aca="false">(SUM(N59:R59)*F59)+J59+S59</f>
        <v>-77200</v>
      </c>
      <c r="U59" s="3" t="n">
        <f aca="false">T59/F59</f>
        <v>3.86</v>
      </c>
    </row>
    <row r="60" customFormat="false" ht="12.75" hidden="false" customHeight="false" outlineLevel="0" collapsed="false">
      <c r="A60" s="1" t="s">
        <v>22</v>
      </c>
      <c r="B60" s="1" t="s">
        <v>4</v>
      </c>
      <c r="D60" s="21" t="n">
        <v>-6159</v>
      </c>
      <c r="E60" s="21"/>
      <c r="F60" s="2" t="n">
        <f aca="false">SUM(D60)</f>
        <v>-6159</v>
      </c>
      <c r="G60" s="3" t="n">
        <v>3.86</v>
      </c>
      <c r="H60" s="22"/>
      <c r="I60" s="3" t="n">
        <f aca="false">SUM(G60:H60)</f>
        <v>3.86</v>
      </c>
      <c r="J60" s="4" t="n">
        <f aca="false">I60*D60</f>
        <v>-23773.74</v>
      </c>
      <c r="L60" s="4" t="s">
        <v>66</v>
      </c>
      <c r="T60" s="4" t="n">
        <f aca="false">(SUM(N60:R60)*F60)+J60+S60</f>
        <v>-23773.74</v>
      </c>
      <c r="U60" s="3" t="n">
        <f aca="false">T60/F60</f>
        <v>3.86</v>
      </c>
    </row>
    <row r="61" customFormat="false" ht="12.75" hidden="false" customHeight="false" outlineLevel="0" collapsed="false">
      <c r="A61" s="1" t="s">
        <v>22</v>
      </c>
      <c r="B61" s="1" t="s">
        <v>4</v>
      </c>
      <c r="D61" s="21" t="n">
        <v>17500</v>
      </c>
      <c r="E61" s="21"/>
      <c r="F61" s="2" t="n">
        <f aca="false">SUM(D61)</f>
        <v>17500</v>
      </c>
      <c r="G61" s="3" t="n">
        <v>3.86</v>
      </c>
      <c r="H61" s="22"/>
      <c r="I61" s="3" t="n">
        <f aca="false">SUM(G61:H61)</f>
        <v>3.86</v>
      </c>
      <c r="J61" s="4" t="n">
        <f aca="false">I61*D61</f>
        <v>67550</v>
      </c>
      <c r="L61" s="4" t="s">
        <v>67</v>
      </c>
      <c r="T61" s="4" t="n">
        <f aca="false">(SUM(N61:R61)*F61)+J61+S61</f>
        <v>67550</v>
      </c>
      <c r="U61" s="3" t="n">
        <f aca="false">T61/F61</f>
        <v>3.86</v>
      </c>
    </row>
    <row r="62" customFormat="false" ht="12.75" hidden="false" customHeight="false" outlineLevel="0" collapsed="false">
      <c r="A62" s="1" t="s">
        <v>22</v>
      </c>
      <c r="B62" s="1" t="s">
        <v>4</v>
      </c>
      <c r="D62" s="21" t="n">
        <v>9580</v>
      </c>
      <c r="E62" s="21"/>
      <c r="F62" s="2" t="n">
        <f aca="false">SUM(D62)</f>
        <v>9580</v>
      </c>
      <c r="G62" s="3" t="n">
        <v>3.86</v>
      </c>
      <c r="H62" s="22"/>
      <c r="I62" s="3" t="n">
        <f aca="false">SUM(G62:H62)</f>
        <v>3.86</v>
      </c>
      <c r="J62" s="4" t="n">
        <f aca="false">I62*D62</f>
        <v>36978.8</v>
      </c>
      <c r="L62" s="4" t="s">
        <v>68</v>
      </c>
      <c r="T62" s="4" t="n">
        <f aca="false">(SUM(N62:R62)*F62)+J62+S62</f>
        <v>36978.8</v>
      </c>
      <c r="U62" s="3" t="n">
        <f aca="false">T62/F62</f>
        <v>3.86</v>
      </c>
    </row>
    <row r="63" customFormat="false" ht="12.75" hidden="false" customHeight="false" outlineLevel="0" collapsed="false">
      <c r="A63" s="1" t="s">
        <v>22</v>
      </c>
      <c r="B63" s="1" t="s">
        <v>4</v>
      </c>
      <c r="D63" s="21" t="n">
        <v>40000</v>
      </c>
      <c r="E63" s="21"/>
      <c r="F63" s="2" t="n">
        <f aca="false">SUM(D63)</f>
        <v>40000</v>
      </c>
      <c r="G63" s="3" t="n">
        <v>3.86</v>
      </c>
      <c r="H63" s="22"/>
      <c r="I63" s="3" t="n">
        <f aca="false">SUM(G63:H63)</f>
        <v>3.86</v>
      </c>
      <c r="J63" s="4" t="n">
        <f aca="false">I63*D63</f>
        <v>154400</v>
      </c>
      <c r="L63" s="4" t="s">
        <v>69</v>
      </c>
      <c r="T63" s="4" t="n">
        <f aca="false">(SUM(N63:R63)*F63)+J63+S63</f>
        <v>154400</v>
      </c>
      <c r="U63" s="3" t="n">
        <f aca="false">T63/F63</f>
        <v>3.86</v>
      </c>
    </row>
    <row r="64" customFormat="false" ht="12.75" hidden="false" customHeight="false" outlineLevel="0" collapsed="false">
      <c r="A64" s="1" t="s">
        <v>22</v>
      </c>
      <c r="B64" s="1" t="s">
        <v>4</v>
      </c>
      <c r="D64" s="21" t="n">
        <v>16200</v>
      </c>
      <c r="E64" s="21"/>
      <c r="F64" s="2" t="n">
        <f aca="false">SUM(D64)</f>
        <v>16200</v>
      </c>
      <c r="G64" s="3" t="n">
        <v>3.86</v>
      </c>
      <c r="H64" s="22"/>
      <c r="I64" s="3" t="n">
        <f aca="false">SUM(G64:H64)</f>
        <v>3.86</v>
      </c>
      <c r="J64" s="4" t="n">
        <f aca="false">I64*D64</f>
        <v>62532</v>
      </c>
      <c r="L64" s="4" t="s">
        <v>70</v>
      </c>
      <c r="T64" s="4" t="n">
        <f aca="false">(SUM(N64:R64)*F64)+J64+S64</f>
        <v>62532</v>
      </c>
      <c r="U64" s="3" t="n">
        <f aca="false">T64/F64</f>
        <v>3.86</v>
      </c>
    </row>
    <row r="65" customFormat="false" ht="12.75" hidden="false" customHeight="false" outlineLevel="0" collapsed="false">
      <c r="A65" s="1" t="s">
        <v>22</v>
      </c>
      <c r="B65" s="1" t="s">
        <v>4</v>
      </c>
      <c r="D65" s="21" t="n">
        <v>-83280</v>
      </c>
      <c r="E65" s="21"/>
      <c r="F65" s="2" t="n">
        <f aca="false">SUM(D65)</f>
        <v>-83280</v>
      </c>
      <c r="G65" s="3" t="n">
        <v>3.86</v>
      </c>
      <c r="H65" s="22"/>
      <c r="I65" s="3" t="n">
        <f aca="false">SUM(G65:H65)</f>
        <v>3.86</v>
      </c>
      <c r="J65" s="4" t="n">
        <f aca="false">I65*D65</f>
        <v>-321460.8</v>
      </c>
      <c r="L65" s="4" t="s">
        <v>71</v>
      </c>
      <c r="T65" s="4" t="n">
        <f aca="false">(SUM(N65:R65)*F65)+J65+S65</f>
        <v>-321460.8</v>
      </c>
      <c r="U65" s="3" t="n">
        <f aca="false">T65/F65</f>
        <v>3.86</v>
      </c>
    </row>
    <row r="66" customFormat="false" ht="12.75" hidden="false" customHeight="false" outlineLevel="0" collapsed="false">
      <c r="A66" s="1" t="s">
        <v>22</v>
      </c>
      <c r="B66" s="1" t="s">
        <v>4</v>
      </c>
      <c r="D66" s="21" t="n">
        <v>6200</v>
      </c>
      <c r="E66" s="21"/>
      <c r="F66" s="2" t="n">
        <f aca="false">SUM(D66)</f>
        <v>6200</v>
      </c>
      <c r="G66" s="3" t="n">
        <v>3.86</v>
      </c>
      <c r="H66" s="22"/>
      <c r="I66" s="3" t="n">
        <f aca="false">SUM(G66:H66)</f>
        <v>3.86</v>
      </c>
      <c r="J66" s="4" t="n">
        <f aca="false">I66*D66</f>
        <v>23932</v>
      </c>
      <c r="L66" s="4" t="s">
        <v>72</v>
      </c>
      <c r="T66" s="4" t="n">
        <f aca="false">(SUM(N66:R66)*F66)+J66+S66</f>
        <v>23932</v>
      </c>
      <c r="U66" s="3" t="n">
        <f aca="false">T66/F66</f>
        <v>3.86</v>
      </c>
    </row>
    <row r="67" customFormat="false" ht="12.75" hidden="false" customHeight="false" outlineLevel="0" collapsed="false">
      <c r="A67" s="1" t="s">
        <v>22</v>
      </c>
      <c r="B67" s="1" t="s">
        <v>4</v>
      </c>
      <c r="D67" s="21" t="n">
        <v>-6200</v>
      </c>
      <c r="E67" s="21"/>
      <c r="F67" s="2" t="n">
        <f aca="false">SUM(D67)</f>
        <v>-6200</v>
      </c>
      <c r="G67" s="3" t="n">
        <v>3.86</v>
      </c>
      <c r="H67" s="22"/>
      <c r="I67" s="3" t="n">
        <f aca="false">SUM(G67:H67)</f>
        <v>3.86</v>
      </c>
      <c r="J67" s="4" t="n">
        <f aca="false">I67*D67</f>
        <v>-23932</v>
      </c>
      <c r="L67" s="4" t="s">
        <v>73</v>
      </c>
      <c r="T67" s="4" t="n">
        <f aca="false">(SUM(N67:R67)*F67)+J67+S67</f>
        <v>-23932</v>
      </c>
      <c r="U67" s="3" t="n">
        <f aca="false">T67/F67</f>
        <v>3.86</v>
      </c>
    </row>
    <row r="68" customFormat="false" ht="12.75" hidden="false" customHeight="false" outlineLevel="0" collapsed="false">
      <c r="A68" s="1" t="s">
        <v>22</v>
      </c>
      <c r="B68" s="1" t="s">
        <v>4</v>
      </c>
      <c r="D68" s="21"/>
      <c r="E68" s="21"/>
      <c r="F68" s="2" t="n">
        <f aca="false">SUM(D68)</f>
        <v>0</v>
      </c>
      <c r="G68" s="9"/>
      <c r="H68" s="22"/>
      <c r="I68" s="3" t="n">
        <f aca="false">SUM(G68:H68)</f>
        <v>0</v>
      </c>
      <c r="J68" s="4" t="n">
        <f aca="false">I68*D68</f>
        <v>0</v>
      </c>
      <c r="T68" s="4" t="n">
        <f aca="false">(SUM(N68:R68)*F68)+J68+S68</f>
        <v>0</v>
      </c>
      <c r="U68" s="3" t="e">
        <f aca="false">T68/F68</f>
        <v>#DIV/0!</v>
      </c>
    </row>
    <row r="69" customFormat="false" ht="12.75" hidden="false" customHeight="false" outlineLevel="0" collapsed="false">
      <c r="A69" s="1" t="s">
        <v>22</v>
      </c>
      <c r="B69" s="1" t="s">
        <v>4</v>
      </c>
      <c r="D69" s="21"/>
      <c r="E69" s="21"/>
      <c r="F69" s="2" t="n">
        <f aca="false">SUM(D69)</f>
        <v>0</v>
      </c>
      <c r="G69" s="9"/>
      <c r="H69" s="22"/>
      <c r="I69" s="3" t="n">
        <f aca="false">SUM(G69:H69)</f>
        <v>0</v>
      </c>
      <c r="J69" s="4" t="n">
        <f aca="false">I69*D69</f>
        <v>0</v>
      </c>
      <c r="T69" s="4" t="n">
        <f aca="false">(SUM(N69:R69)*F69)+J69+S69</f>
        <v>0</v>
      </c>
      <c r="U69" s="3" t="e">
        <f aca="false">T69/F69</f>
        <v>#DIV/0!</v>
      </c>
    </row>
    <row r="70" customFormat="false" ht="12.75" hidden="false" customHeight="false" outlineLevel="0" collapsed="false">
      <c r="A70" s="1" t="s">
        <v>22</v>
      </c>
      <c r="B70" s="1" t="s">
        <v>4</v>
      </c>
      <c r="D70" s="21"/>
      <c r="E70" s="21"/>
      <c r="F70" s="2" t="n">
        <f aca="false">SUM(D70)</f>
        <v>0</v>
      </c>
      <c r="G70" s="9"/>
      <c r="H70" s="22"/>
      <c r="I70" s="3" t="n">
        <f aca="false">SUM(G70:H70)</f>
        <v>0</v>
      </c>
      <c r="J70" s="4" t="n">
        <f aca="false">I70*D70</f>
        <v>0</v>
      </c>
      <c r="T70" s="4" t="n">
        <f aca="false">(SUM(N70:R70)*F70)+J70+S70</f>
        <v>0</v>
      </c>
      <c r="U70" s="3" t="e">
        <f aca="false">T70/F70</f>
        <v>#DIV/0!</v>
      </c>
    </row>
    <row r="71" customFormat="false" ht="12.75" hidden="false" customHeight="false" outlineLevel="0" collapsed="false">
      <c r="A71" s="1" t="s">
        <v>22</v>
      </c>
      <c r="B71" s="1" t="s">
        <v>4</v>
      </c>
      <c r="D71" s="21"/>
      <c r="E71" s="21"/>
      <c r="F71" s="2" t="n">
        <f aca="false">SUM(D71)</f>
        <v>0</v>
      </c>
      <c r="G71" s="9"/>
      <c r="H71" s="22"/>
      <c r="I71" s="3" t="n">
        <f aca="false">SUM(G71:H71)</f>
        <v>0</v>
      </c>
      <c r="J71" s="4" t="n">
        <f aca="false">I71*D71</f>
        <v>0</v>
      </c>
      <c r="T71" s="4" t="n">
        <f aca="false">(SUM(N71:R71)*F71)+J71+S71</f>
        <v>0</v>
      </c>
      <c r="U71" s="3" t="e">
        <f aca="false">T71/F71</f>
        <v>#DIV/0!</v>
      </c>
    </row>
    <row r="72" customFormat="false" ht="12.75" hidden="false" customHeight="false" outlineLevel="0" collapsed="false">
      <c r="A72" s="1" t="s">
        <v>22</v>
      </c>
      <c r="B72" s="1" t="s">
        <v>4</v>
      </c>
      <c r="D72" s="21"/>
      <c r="E72" s="21"/>
      <c r="F72" s="2" t="n">
        <f aca="false">SUM(D72)</f>
        <v>0</v>
      </c>
      <c r="G72" s="9"/>
      <c r="H72" s="22"/>
      <c r="I72" s="3" t="n">
        <f aca="false">SUM(G72:H72)</f>
        <v>0</v>
      </c>
      <c r="J72" s="4" t="n">
        <f aca="false">I72*D72</f>
        <v>0</v>
      </c>
      <c r="T72" s="4" t="n">
        <f aca="false">(SUM(N72:R72)*F72)+J72+S72</f>
        <v>0</v>
      </c>
      <c r="U72" s="3" t="e">
        <f aca="false">T72/F72</f>
        <v>#DIV/0!</v>
      </c>
    </row>
    <row r="73" customFormat="false" ht="12.75" hidden="false" customHeight="false" outlineLevel="0" collapsed="false">
      <c r="A73" s="1" t="s">
        <v>22</v>
      </c>
      <c r="B73" s="1" t="s">
        <v>4</v>
      </c>
      <c r="D73" s="21"/>
      <c r="E73" s="21"/>
      <c r="F73" s="2" t="n">
        <f aca="false">SUM(D73)</f>
        <v>0</v>
      </c>
      <c r="G73" s="9"/>
      <c r="H73" s="22"/>
      <c r="I73" s="3" t="n">
        <f aca="false">SUM(G73:H73)</f>
        <v>0</v>
      </c>
      <c r="J73" s="4" t="n">
        <f aca="false">I73*D73</f>
        <v>0</v>
      </c>
      <c r="T73" s="4" t="n">
        <f aca="false">(SUM(N73:R73)*F73)+J73+S73</f>
        <v>0</v>
      </c>
      <c r="U73" s="3" t="e">
        <f aca="false">T73/F73</f>
        <v>#DIV/0!</v>
      </c>
    </row>
    <row r="74" customFormat="false" ht="12.75" hidden="false" customHeight="false" outlineLevel="0" collapsed="false">
      <c r="A74" s="1" t="s">
        <v>22</v>
      </c>
      <c r="B74" s="1" t="s">
        <v>4</v>
      </c>
      <c r="D74" s="21"/>
      <c r="E74" s="21"/>
      <c r="F74" s="2" t="n">
        <f aca="false">SUM(D74)</f>
        <v>0</v>
      </c>
      <c r="G74" s="9"/>
      <c r="H74" s="22"/>
      <c r="I74" s="3" t="n">
        <f aca="false">SUM(G74:H74)</f>
        <v>0</v>
      </c>
      <c r="J74" s="4" t="n">
        <f aca="false">I74*D74</f>
        <v>0</v>
      </c>
      <c r="T74" s="4" t="n">
        <f aca="false">(SUM(N74:R74)*F74)+J74+S74</f>
        <v>0</v>
      </c>
      <c r="U74" s="3" t="e">
        <f aca="false">T74/F74</f>
        <v>#DIV/0!</v>
      </c>
    </row>
    <row r="75" customFormat="false" ht="12.75" hidden="false" customHeight="false" outlineLevel="0" collapsed="false">
      <c r="A75" s="1" t="s">
        <v>22</v>
      </c>
      <c r="B75" s="1" t="s">
        <v>4</v>
      </c>
      <c r="D75" s="21"/>
      <c r="E75" s="21"/>
      <c r="F75" s="2" t="n">
        <f aca="false">SUM(D75)</f>
        <v>0</v>
      </c>
      <c r="G75" s="9"/>
      <c r="H75" s="22"/>
      <c r="I75" s="3" t="n">
        <f aca="false">SUM(G75:H75)</f>
        <v>0</v>
      </c>
      <c r="J75" s="4" t="n">
        <f aca="false">I75*D75</f>
        <v>0</v>
      </c>
      <c r="T75" s="4" t="n">
        <f aca="false">(SUM(N75:R75)*F75)+J75+S75</f>
        <v>0</v>
      </c>
      <c r="U75" s="3" t="e">
        <f aca="false">T75/F75</f>
        <v>#DIV/0!</v>
      </c>
    </row>
    <row r="76" customFormat="false" ht="13.5" hidden="false" customHeight="false" outlineLevel="0" collapsed="false">
      <c r="C76" s="13" t="n">
        <f aca="false">SUM(C53:C75)</f>
        <v>0</v>
      </c>
      <c r="D76" s="13" t="n">
        <f aca="false">SUM(D53:D75)</f>
        <v>7919</v>
      </c>
      <c r="E76" s="13"/>
      <c r="F76" s="13" t="n">
        <f aca="false">SUM(F53:F75)</f>
        <v>7919</v>
      </c>
      <c r="G76" s="14"/>
      <c r="H76" s="14"/>
      <c r="I76" s="14" t="n">
        <f aca="false">J76/F76</f>
        <v>3.86</v>
      </c>
      <c r="J76" s="15" t="n">
        <f aca="false">SUM(J53:J75)</f>
        <v>30567.34</v>
      </c>
      <c r="K76" s="15"/>
      <c r="L76" s="15"/>
      <c r="M76" s="16"/>
      <c r="N76" s="14"/>
      <c r="O76" s="14"/>
      <c r="P76" s="14"/>
      <c r="Q76" s="14"/>
      <c r="R76" s="15"/>
      <c r="S76" s="15" t="n">
        <f aca="false">SUM(S53:S75)</f>
        <v>0</v>
      </c>
      <c r="T76" s="15" t="n">
        <f aca="false">SUM(T53:T75)</f>
        <v>30567.34</v>
      </c>
      <c r="U76" s="14" t="n">
        <f aca="false">T76/F76</f>
        <v>3.86</v>
      </c>
    </row>
    <row r="77" customFormat="false" ht="13.5" hidden="false" customHeight="false" outlineLevel="0" collapsed="false">
      <c r="U77" s="4"/>
    </row>
    <row r="78" customFormat="false" ht="12.75" hidden="false" customHeight="false" outlineLevel="0" collapsed="false">
      <c r="A78" s="1" t="s">
        <v>22</v>
      </c>
      <c r="B78" s="23" t="s">
        <v>74</v>
      </c>
      <c r="D78" s="2" t="n">
        <v>0</v>
      </c>
      <c r="E78" s="2" t="n">
        <v>17438</v>
      </c>
      <c r="F78" s="2" t="n">
        <f aca="false">SUM(E78)</f>
        <v>17438</v>
      </c>
      <c r="G78" s="3" t="n">
        <v>3.86</v>
      </c>
      <c r="I78" s="3" t="n">
        <f aca="false">H78+G78</f>
        <v>3.86</v>
      </c>
      <c r="J78" s="4" t="n">
        <f aca="false">I78*E78</f>
        <v>67310.68</v>
      </c>
      <c r="L78" s="4" t="s">
        <v>75</v>
      </c>
      <c r="N78" s="3" t="n">
        <v>0</v>
      </c>
      <c r="O78" s="3" t="n">
        <v>0</v>
      </c>
      <c r="T78" s="4" t="n">
        <f aca="false">(SUM(N78:R78)*F78)+J78+S78</f>
        <v>67310.68</v>
      </c>
      <c r="U78" s="3" t="n">
        <f aca="false">T78/F78</f>
        <v>3.86</v>
      </c>
      <c r="V78" s="0" t="s">
        <v>26</v>
      </c>
    </row>
    <row r="79" customFormat="false" ht="12.75" hidden="false" customHeight="false" outlineLevel="0" collapsed="false">
      <c r="A79" s="1" t="s">
        <v>22</v>
      </c>
      <c r="B79" s="23" t="s">
        <v>74</v>
      </c>
      <c r="D79" s="2" t="n">
        <v>0</v>
      </c>
      <c r="E79" s="2" t="n">
        <v>22335</v>
      </c>
      <c r="F79" s="2" t="n">
        <f aca="false">SUM(E79)</f>
        <v>22335</v>
      </c>
      <c r="G79" s="3" t="n">
        <v>3.86</v>
      </c>
      <c r="I79" s="3" t="n">
        <f aca="false">H79+G79</f>
        <v>3.86</v>
      </c>
      <c r="J79" s="4" t="n">
        <f aca="false">I79*E79</f>
        <v>86213.1</v>
      </c>
      <c r="L79" s="4" t="s">
        <v>76</v>
      </c>
      <c r="N79" s="3" t="n">
        <v>0</v>
      </c>
      <c r="O79" s="3" t="n">
        <v>0</v>
      </c>
      <c r="T79" s="4" t="n">
        <f aca="false">(SUM(N79:R79)*F79)+J79+S79</f>
        <v>86213.1</v>
      </c>
      <c r="U79" s="3" t="n">
        <f aca="false">T79/F79</f>
        <v>3.86</v>
      </c>
      <c r="V79" s="0" t="s">
        <v>26</v>
      </c>
    </row>
    <row r="80" customFormat="false" ht="12.75" hidden="false" customHeight="false" outlineLevel="0" collapsed="false">
      <c r="A80" s="24" t="s">
        <v>22</v>
      </c>
      <c r="B80" s="23" t="s">
        <v>74</v>
      </c>
      <c r="D80" s="2" t="n">
        <v>0</v>
      </c>
      <c r="E80" s="2" t="n">
        <v>-655</v>
      </c>
      <c r="F80" s="2" t="n">
        <f aca="false">SUM(E80)</f>
        <v>-655</v>
      </c>
      <c r="G80" s="3" t="n">
        <v>3.86</v>
      </c>
      <c r="I80" s="3" t="n">
        <f aca="false">H80+G80</f>
        <v>3.86</v>
      </c>
      <c r="J80" s="4" t="n">
        <f aca="false">I80*E80</f>
        <v>-2528.3</v>
      </c>
      <c r="L80" s="4" t="s">
        <v>77</v>
      </c>
      <c r="N80" s="3" t="n">
        <v>0</v>
      </c>
      <c r="O80" s="3" t="n">
        <v>0</v>
      </c>
      <c r="T80" s="4" t="n">
        <f aca="false">(SUM(N80:R80)*F80)+J80+S80</f>
        <v>-2528.3</v>
      </c>
      <c r="U80" s="3" t="n">
        <f aca="false">T80/F80</f>
        <v>3.86</v>
      </c>
      <c r="V80" s="0" t="s">
        <v>26</v>
      </c>
    </row>
    <row r="81" customFormat="false" ht="12.75" hidden="false" customHeight="false" outlineLevel="0" collapsed="false">
      <c r="A81" s="24" t="s">
        <v>22</v>
      </c>
      <c r="B81" s="23" t="s">
        <v>74</v>
      </c>
      <c r="D81" s="2" t="n">
        <v>0</v>
      </c>
      <c r="E81" s="2" t="n">
        <v>-28072</v>
      </c>
      <c r="F81" s="2" t="n">
        <f aca="false">SUM(E81)</f>
        <v>-28072</v>
      </c>
      <c r="G81" s="3" t="n">
        <v>4.635</v>
      </c>
      <c r="I81" s="3" t="n">
        <f aca="false">H81+G81</f>
        <v>4.635</v>
      </c>
      <c r="J81" s="4" t="n">
        <f aca="false">I81*E81</f>
        <v>-130113.72</v>
      </c>
      <c r="L81" s="4" t="s">
        <v>78</v>
      </c>
      <c r="N81" s="3" t="n">
        <v>0</v>
      </c>
      <c r="O81" s="3" t="n">
        <v>0</v>
      </c>
      <c r="T81" s="4" t="n">
        <f aca="false">(SUM(N81:R81)*F81)+J81+S81</f>
        <v>-130113.72</v>
      </c>
      <c r="U81" s="3" t="n">
        <f aca="false">T81/F81</f>
        <v>4.635</v>
      </c>
      <c r="V81" s="0" t="s">
        <v>26</v>
      </c>
    </row>
    <row r="82" customFormat="false" ht="13.5" hidden="false" customHeight="false" outlineLevel="0" collapsed="false">
      <c r="A82" s="1" t="s">
        <v>22</v>
      </c>
      <c r="B82" s="23" t="s">
        <v>74</v>
      </c>
      <c r="C82" s="13" t="n">
        <f aca="false">SUM(C78:C81)</f>
        <v>0</v>
      </c>
      <c r="D82" s="13" t="n">
        <f aca="false">SUM(D78:D81)</f>
        <v>0</v>
      </c>
      <c r="E82" s="13" t="n">
        <f aca="false">SUM(E78:E81)</f>
        <v>11046</v>
      </c>
      <c r="F82" s="13" t="n">
        <f aca="false">SUM(F78:F81)</f>
        <v>11046</v>
      </c>
      <c r="G82" s="14"/>
      <c r="H82" s="14"/>
      <c r="I82" s="14" t="n">
        <f aca="false">J82/E82</f>
        <v>1.89043635705232</v>
      </c>
      <c r="J82" s="15" t="n">
        <f aca="false">SUM(J78:J81)</f>
        <v>20881.76</v>
      </c>
      <c r="K82" s="15"/>
      <c r="L82" s="15"/>
      <c r="M82" s="16"/>
      <c r="N82" s="14"/>
      <c r="O82" s="14"/>
      <c r="P82" s="14"/>
      <c r="Q82" s="14"/>
      <c r="R82" s="15"/>
      <c r="S82" s="15" t="n">
        <f aca="false">SUM(S78:S81)</f>
        <v>0</v>
      </c>
      <c r="T82" s="15" t="n">
        <f aca="false">SUM(T78:T81)</f>
        <v>20881.76</v>
      </c>
      <c r="U82" s="14" t="n">
        <f aca="false">T82/F82</f>
        <v>1.89043635705232</v>
      </c>
    </row>
    <row r="83" customFormat="false" ht="13.5" hidden="false" customHeight="false" outlineLevel="0" collapsed="false">
      <c r="A83" s="25"/>
      <c r="B83" s="25"/>
      <c r="C83" s="17"/>
      <c r="D83" s="17"/>
      <c r="E83" s="17"/>
      <c r="F83" s="17"/>
      <c r="G83" s="18"/>
      <c r="H83" s="18"/>
      <c r="I83" s="18"/>
      <c r="J83" s="19"/>
      <c r="K83" s="19"/>
      <c r="L83" s="19"/>
      <c r="M83" s="20"/>
      <c r="N83" s="18"/>
      <c r="O83" s="18"/>
      <c r="P83" s="18"/>
      <c r="Q83" s="18"/>
      <c r="R83" s="19"/>
      <c r="S83" s="19"/>
      <c r="T83" s="19"/>
      <c r="U83" s="18"/>
    </row>
    <row r="84" customFormat="false" ht="13.5" hidden="false" customHeight="false" outlineLevel="0" collapsed="false">
      <c r="A84" s="26" t="s">
        <v>22</v>
      </c>
      <c r="B84" s="26" t="s">
        <v>79</v>
      </c>
      <c r="C84" s="13" t="n">
        <f aca="false">SUM(C76,C51,C82)</f>
        <v>-2043632</v>
      </c>
      <c r="D84" s="13" t="n">
        <f aca="false">SUM(D76,D51,D82)</f>
        <v>7919</v>
      </c>
      <c r="E84" s="13" t="n">
        <f aca="false">SUM(E76,E51,E82)</f>
        <v>11046</v>
      </c>
      <c r="F84" s="13" t="n">
        <f aca="false">SUM(F76,F51,F82)</f>
        <v>-2024667</v>
      </c>
      <c r="G84" s="14"/>
      <c r="H84" s="14"/>
      <c r="I84" s="14" t="n">
        <f aca="false">J84/F84</f>
        <v>1.96003488227941</v>
      </c>
      <c r="J84" s="15" t="n">
        <f aca="false">SUM(J76,J51,J82)</f>
        <v>-3968417.945</v>
      </c>
      <c r="K84" s="15"/>
      <c r="L84" s="15"/>
      <c r="M84" s="16"/>
      <c r="N84" s="14"/>
      <c r="O84" s="14"/>
      <c r="P84" s="14"/>
      <c r="Q84" s="14"/>
      <c r="R84" s="15"/>
      <c r="S84" s="15" t="n">
        <f aca="false">SUM(S76,S51)</f>
        <v>0</v>
      </c>
      <c r="T84" s="15" t="n">
        <f aca="false">SUM(T76,T51)</f>
        <v>-3989299.705</v>
      </c>
      <c r="U84" s="14" t="n">
        <f aca="false">T84/F84</f>
        <v>1.97034855855309</v>
      </c>
    </row>
    <row r="85" customFormat="false" ht="13.5" hidden="false" customHeight="false" outlineLevel="0" collapsed="false">
      <c r="A85" s="27"/>
      <c r="B85" s="27"/>
      <c r="C85" s="17"/>
      <c r="D85" s="17"/>
      <c r="E85" s="17"/>
      <c r="F85" s="17"/>
      <c r="G85" s="18"/>
      <c r="H85" s="18"/>
      <c r="I85" s="18"/>
      <c r="J85" s="19"/>
      <c r="K85" s="19"/>
      <c r="L85" s="19"/>
      <c r="M85" s="20"/>
      <c r="N85" s="18"/>
      <c r="O85" s="18"/>
      <c r="P85" s="18"/>
      <c r="Q85" s="18"/>
      <c r="R85" s="19"/>
      <c r="S85" s="19"/>
      <c r="T85" s="19"/>
      <c r="U85" s="18"/>
    </row>
    <row r="86" customFormat="false" ht="12.75" hidden="false" customHeight="false" outlineLevel="0" collapsed="false">
      <c r="A86" s="27"/>
      <c r="B86" s="27"/>
      <c r="C86" s="17"/>
      <c r="D86" s="17"/>
      <c r="E86" s="17"/>
      <c r="F86" s="17"/>
      <c r="G86" s="18"/>
      <c r="H86" s="18"/>
      <c r="I86" s="18"/>
      <c r="J86" s="19"/>
      <c r="K86" s="19"/>
      <c r="L86" s="19"/>
      <c r="M86" s="20"/>
      <c r="N86" s="18"/>
      <c r="O86" s="18"/>
      <c r="P86" s="18"/>
      <c r="Q86" s="18"/>
      <c r="R86" s="19"/>
      <c r="S86" s="19"/>
      <c r="T86" s="19"/>
      <c r="U86" s="18"/>
    </row>
    <row r="87" customFormat="false" ht="12.75" hidden="false" customHeight="false" outlineLevel="0" collapsed="false">
      <c r="A87" s="27"/>
      <c r="B87" s="27"/>
      <c r="C87" s="17"/>
      <c r="D87" s="17"/>
      <c r="E87" s="17"/>
      <c r="F87" s="17"/>
      <c r="G87" s="18"/>
      <c r="H87" s="18"/>
      <c r="I87" s="18"/>
      <c r="J87" s="19"/>
      <c r="K87" s="19"/>
      <c r="L87" s="19"/>
      <c r="M87" s="20"/>
      <c r="N87" s="18"/>
      <c r="O87" s="18"/>
      <c r="P87" s="18"/>
      <c r="Q87" s="18"/>
      <c r="R87" s="19"/>
      <c r="S87" s="19"/>
      <c r="T87" s="19"/>
      <c r="U87" s="18"/>
    </row>
    <row r="88" customFormat="false" ht="12.75" hidden="false" customHeight="false" outlineLevel="0" collapsed="false">
      <c r="A88" s="23" t="s">
        <v>80</v>
      </c>
      <c r="B88" s="23" t="s">
        <v>23</v>
      </c>
      <c r="D88" s="2" t="n">
        <v>-25173</v>
      </c>
      <c r="F88" s="2" t="n">
        <f aca="false">SUM(C88:D88)</f>
        <v>-25173</v>
      </c>
      <c r="G88" s="3" t="n">
        <v>4.635</v>
      </c>
      <c r="I88" s="3" t="n">
        <f aca="false">H88+G88</f>
        <v>4.635</v>
      </c>
      <c r="J88" s="4" t="n">
        <f aca="false">I88*C88</f>
        <v>0</v>
      </c>
      <c r="N88" s="3" t="n">
        <v>0</v>
      </c>
      <c r="O88" s="3" t="n">
        <v>0</v>
      </c>
      <c r="T88" s="4" t="n">
        <f aca="false">(SUM(N88:R88)*F88)+J88+S88</f>
        <v>0</v>
      </c>
      <c r="U88" s="3" t="n">
        <f aca="false">T88/F88</f>
        <v>-0</v>
      </c>
      <c r="V88" s="0" t="s">
        <v>26</v>
      </c>
    </row>
    <row r="89" customFormat="false" ht="12.75" hidden="false" customHeight="false" outlineLevel="0" collapsed="false">
      <c r="A89" s="23" t="s">
        <v>80</v>
      </c>
      <c r="B89" s="23" t="s">
        <v>23</v>
      </c>
      <c r="D89" s="2" t="n">
        <v>0</v>
      </c>
      <c r="F89" s="2" t="n">
        <f aca="false">SUM(C89:D89)</f>
        <v>0</v>
      </c>
      <c r="G89" s="3" t="n">
        <v>0</v>
      </c>
      <c r="I89" s="3" t="n">
        <f aca="false">H89+G89</f>
        <v>0</v>
      </c>
      <c r="J89" s="4" t="n">
        <f aca="false">I89*C89</f>
        <v>0</v>
      </c>
      <c r="N89" s="3" t="n">
        <v>0</v>
      </c>
      <c r="O89" s="3" t="n">
        <v>0</v>
      </c>
      <c r="T89" s="4" t="n">
        <f aca="false">(SUM(N89:R89)*F89)+J89+S89</f>
        <v>0</v>
      </c>
      <c r="U89" s="3" t="e">
        <f aca="false">T89/F89</f>
        <v>#DIV/0!</v>
      </c>
      <c r="V89" s="0" t="s">
        <v>26</v>
      </c>
    </row>
    <row r="90" customFormat="false" ht="12.75" hidden="false" customHeight="false" outlineLevel="0" collapsed="false">
      <c r="A90" s="23" t="s">
        <v>80</v>
      </c>
      <c r="B90" s="23" t="s">
        <v>23</v>
      </c>
      <c r="D90" s="2" t="n">
        <v>0</v>
      </c>
      <c r="F90" s="2" t="n">
        <f aca="false">SUM(C90:D90)</f>
        <v>0</v>
      </c>
      <c r="G90" s="3" t="n">
        <v>0</v>
      </c>
      <c r="I90" s="3" t="n">
        <f aca="false">H90+G90</f>
        <v>0</v>
      </c>
      <c r="J90" s="4" t="n">
        <f aca="false">I90*C90</f>
        <v>0</v>
      </c>
      <c r="N90" s="3" t="n">
        <v>0</v>
      </c>
      <c r="O90" s="3" t="n">
        <v>0</v>
      </c>
      <c r="T90" s="4" t="n">
        <f aca="false">(SUM(N90:R90)*F90)+J90+S90</f>
        <v>0</v>
      </c>
      <c r="U90" s="3" t="e">
        <f aca="false">T90/F90</f>
        <v>#DIV/0!</v>
      </c>
      <c r="V90" s="0" t="s">
        <v>26</v>
      </c>
    </row>
    <row r="91" customFormat="false" ht="13.5" hidden="false" customHeight="false" outlineLevel="0" collapsed="false">
      <c r="A91" s="28" t="s">
        <v>80</v>
      </c>
      <c r="B91" s="28" t="s">
        <v>79</v>
      </c>
      <c r="C91" s="13" t="n">
        <f aca="false">SUM(C88:C90)</f>
        <v>0</v>
      </c>
      <c r="D91" s="13" t="n">
        <f aca="false">SUM(D88:D90)</f>
        <v>-25173</v>
      </c>
      <c r="E91" s="13"/>
      <c r="F91" s="13" t="n">
        <f aca="false">SUM(F88:F90)</f>
        <v>-25173</v>
      </c>
      <c r="G91" s="14"/>
      <c r="H91" s="14"/>
      <c r="I91" s="14" t="n">
        <f aca="false">J91/F91</f>
        <v>-0</v>
      </c>
      <c r="J91" s="15" t="n">
        <f aca="false">SUM(J88:J90)</f>
        <v>0</v>
      </c>
      <c r="K91" s="15"/>
      <c r="L91" s="15"/>
      <c r="M91" s="16"/>
      <c r="N91" s="14"/>
      <c r="O91" s="14"/>
      <c r="P91" s="14"/>
      <c r="Q91" s="14"/>
      <c r="R91" s="15"/>
      <c r="S91" s="15" t="n">
        <f aca="false">SUM(S88:S90)</f>
        <v>0</v>
      </c>
      <c r="T91" s="15" t="n">
        <f aca="false">SUM(T88:T90)</f>
        <v>0</v>
      </c>
      <c r="U91" s="14" t="n">
        <f aca="false">T91/F91</f>
        <v>-0</v>
      </c>
    </row>
    <row r="92" customFormat="false" ht="13.5" hidden="false" customHeight="false" outlineLevel="0" collapsed="false"/>
  </sheetData>
  <mergeCells count="1">
    <mergeCell ref="A1:U1"/>
  </mergeCells>
  <printOptions headings="false" gridLines="true" gridLinesSet="true" horizontalCentered="false" verticalCentered="false"/>
  <pageMargins left="0.2" right="0.240277777777778" top="0.270138888888889" bottom="0.290277777777778" header="0.170138888888889" footer="0.17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Soignet&amp;R&amp;D    &amp;T</oddHeader>
    <oddFooter>&amp;LFile Name: 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1997-01-24T18:35:44Z</dcterms:created>
  <dc:creator/>
  <dc:description/>
  <dc:language>en-US</dc:language>
  <cp:lastModifiedBy>ECT</cp:lastModifiedBy>
  <cp:lastPrinted>2000-08-01T17:52:39Z</cp:lastPrinted>
  <cp:revision>0</cp:revision>
  <dc:subject/>
  <dc:title/>
</cp:coreProperties>
</file>