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ing Report" sheetId="1" state="visible" r:id="rId3"/>
    <sheet name="Detail This Week" sheetId="2" state="visible" r:id="rId4"/>
    <sheet name="YTD Summary" sheetId="3" state="visible" r:id="rId5"/>
    <sheet name="Recruiters" sheetId="4" state="hidden" r:id="rId6"/>
    <sheet name="Sheryl" sheetId="5" state="hidden" r:id="rId7"/>
    <sheet name="Laura" sheetId="6" state="hidden" r:id="rId8"/>
    <sheet name="Interviews" sheetId="7" state="hidden" r:id="rId9"/>
    <sheet name="Offers" sheetId="8" state="hidden" r:id="rId10"/>
    <sheet name="Declines" sheetId="9" state="hidden" r:id="rId11"/>
    <sheet name="YTDReferrals" sheetId="10" state="hidden" r:id="rId12"/>
    <sheet name="Wk Referrals" sheetId="11" state="hidden" r:id="rId13"/>
    <sheet name="RJ's Stats" sheetId="12" state="hidden" r:id="rId14"/>
    <sheet name="LWYTD" sheetId="13" state="hidden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<sst xmlns="http://schemas.openxmlformats.org/spreadsheetml/2006/main" count="634" uniqueCount="375">
  <si>
    <t xml:space="preserve">ENRON NET WORKS STAFFING REPORT</t>
  </si>
  <si>
    <t xml:space="preserve">Week of July 14th - July 21st</t>
  </si>
  <si>
    <t xml:space="preserve">Department</t>
  </si>
  <si>
    <t xml:space="preserve">Total # of</t>
  </si>
  <si>
    <t xml:space="preserve"># Openings</t>
  </si>
  <si>
    <t xml:space="preserve"># Offers</t>
  </si>
  <si>
    <t xml:space="preserve"># Declines</t>
  </si>
  <si>
    <t xml:space="preserve"># Starts</t>
  </si>
  <si>
    <t xml:space="preserve"># Resumes</t>
  </si>
  <si>
    <t xml:space="preserve"># Interviews</t>
  </si>
  <si>
    <t xml:space="preserve">Openings</t>
  </si>
  <si>
    <t xml:space="preserve">New</t>
  </si>
  <si>
    <t xml:space="preserve">Cancelled</t>
  </si>
  <si>
    <t xml:space="preserve">Sent to Mgrs</t>
  </si>
  <si>
    <t xml:space="preserve">Energy Trading Systems</t>
  </si>
  <si>
    <t xml:space="preserve">Beth Perlman / Mark Broadfoot</t>
  </si>
  <si>
    <t xml:space="preserve">Corporate Systems</t>
  </si>
  <si>
    <t xml:space="preserve">Steve Stock / Jennifer Richard</t>
  </si>
  <si>
    <t xml:space="preserve">Market Intelligence</t>
  </si>
  <si>
    <t xml:space="preserve">John Tollefsen / Mark Broadfoot</t>
  </si>
  <si>
    <t xml:space="preserve">Energy Operations Systems</t>
  </si>
  <si>
    <t xml:space="preserve">Jeff Johnson / Mandy Curless</t>
  </si>
  <si>
    <t xml:space="preserve">Global Products</t>
  </si>
  <si>
    <t xml:space="preserve">Richard Burchfield / Mandy Curless</t>
  </si>
  <si>
    <t xml:space="preserve">Internet/Intranet/Notes Dev</t>
  </si>
  <si>
    <t xml:space="preserve">Bryan Powell / Mandy Curless</t>
  </si>
  <si>
    <t xml:space="preserve">Development Support</t>
  </si>
  <si>
    <t xml:space="preserve">Chris Hanz / J.Richard &amp; M.Curless</t>
  </si>
  <si>
    <t xml:space="preserve">Totals for Beth Perlman</t>
  </si>
  <si>
    <t xml:space="preserve">Architecture &amp; Planning</t>
  </si>
  <si>
    <t xml:space="preserve">Marlin Gubser / Jennifer Cronin</t>
  </si>
  <si>
    <t xml:space="preserve">Production Operations</t>
  </si>
  <si>
    <t xml:space="preserve">Bob McAuliffe / B.Quintana &amp; J.Cronin</t>
  </si>
  <si>
    <t xml:space="preserve">Communications</t>
  </si>
  <si>
    <t xml:space="preserve">Keith Dziadek  / Jennifer Cronin</t>
  </si>
  <si>
    <t xml:space="preserve">Resolution Center</t>
  </si>
  <si>
    <t xml:space="preserve">LaMetrice Dopson / Becky Quintana</t>
  </si>
  <si>
    <t xml:space="preserve">Projects &amp; Oversight</t>
  </si>
  <si>
    <t xml:space="preserve">Rub / Jennifer Cronin</t>
  </si>
  <si>
    <t xml:space="preserve">Totals for Jenny Rub</t>
  </si>
  <si>
    <t xml:space="preserve">E-Commerce - Enron Online</t>
  </si>
  <si>
    <t xml:space="preserve">Louise Kitchen / Ed Anderson</t>
  </si>
  <si>
    <t xml:space="preserve">Jay Webb / Ed Anderson</t>
  </si>
  <si>
    <t xml:space="preserve">E-Commerce - .com Initiatives</t>
  </si>
  <si>
    <t xml:space="preserve">John Pavetto / Ed Anderson</t>
  </si>
  <si>
    <t xml:space="preserve">E-Commerce</t>
  </si>
  <si>
    <t xml:space="preserve">Allan Sommer / Ed Anderson</t>
  </si>
  <si>
    <t xml:space="preserve">International Regions</t>
  </si>
  <si>
    <t xml:space="preserve">Dan Bruce / Mandy Curless</t>
  </si>
  <si>
    <t xml:space="preserve">GPG</t>
  </si>
  <si>
    <t xml:space="preserve">Steve Hotte / Jennifer Richard</t>
  </si>
  <si>
    <t xml:space="preserve">TOTALS</t>
  </si>
  <si>
    <t xml:space="preserve">Detail This Week</t>
  </si>
  <si>
    <t xml:space="preserve"># of Openings :</t>
  </si>
  <si>
    <t xml:space="preserve">Total</t>
  </si>
  <si>
    <t xml:space="preserve">Addition to Staff</t>
  </si>
  <si>
    <t xml:space="preserve">Replacement</t>
  </si>
  <si>
    <t xml:space="preserve"># New This Week:</t>
  </si>
  <si>
    <t xml:space="preserve">Estimated</t>
  </si>
  <si>
    <t xml:space="preserve"># of Offers :</t>
  </si>
  <si>
    <t xml:space="preserve">Name</t>
  </si>
  <si>
    <t xml:space="preserve">Department Head</t>
  </si>
  <si>
    <t xml:space="preserve">Source *</t>
  </si>
  <si>
    <t xml:space="preserve">Start Date</t>
  </si>
  <si>
    <t xml:space="preserve"># of Declines :</t>
  </si>
  <si>
    <t xml:space="preserve">Reason for Decline</t>
  </si>
  <si>
    <t xml:space="preserve"># of Starts :</t>
  </si>
  <si>
    <t xml:space="preserve">Fulltime</t>
  </si>
  <si>
    <t xml:space="preserve">Conversions</t>
  </si>
  <si>
    <t xml:space="preserve">Transfers</t>
  </si>
  <si>
    <t xml:space="preserve">Contractors</t>
  </si>
  <si>
    <t xml:space="preserve">Interns</t>
  </si>
  <si>
    <t xml:space="preserve">Graduates</t>
  </si>
  <si>
    <t xml:space="preserve">Source for Fulltime :</t>
  </si>
  <si>
    <t xml:space="preserve">Agency</t>
  </si>
  <si>
    <t xml:space="preserve">Enron Recruiter</t>
  </si>
  <si>
    <t xml:space="preserve">Enron Referral</t>
  </si>
  <si>
    <t xml:space="preserve">Agency Fees</t>
  </si>
  <si>
    <t xml:space="preserve">Referral Fees</t>
  </si>
  <si>
    <t xml:space="preserve">Source for Contract:</t>
  </si>
  <si>
    <t xml:space="preserve"># of Resumes Sent :</t>
  </si>
  <si>
    <t xml:space="preserve">Internal</t>
  </si>
  <si>
    <t xml:space="preserve"># of Interviews :</t>
  </si>
  <si>
    <t xml:space="preserve">Phone</t>
  </si>
  <si>
    <t xml:space="preserve">Phone to Inperson</t>
  </si>
  <si>
    <t xml:space="preserve">Inperson</t>
  </si>
  <si>
    <t xml:space="preserve">Positions by Function:</t>
  </si>
  <si>
    <t xml:space="preserve">Application Dev</t>
  </si>
  <si>
    <t xml:space="preserve">Infrastructure</t>
  </si>
  <si>
    <t xml:space="preserve">Dev Support</t>
  </si>
  <si>
    <t xml:space="preserve">EOL Comm</t>
  </si>
  <si>
    <t xml:space="preserve">* A - Agency</t>
  </si>
  <si>
    <t xml:space="preserve">  R - Enron Referral</t>
  </si>
  <si>
    <t xml:space="preserve">  ER - Enron Recruiter</t>
  </si>
  <si>
    <t xml:space="preserve">YTD Summary</t>
  </si>
  <si>
    <t xml:space="preserve"># of Resumes Sent to Managers</t>
  </si>
  <si>
    <t xml:space="preserve"># of Candidates Interviewed by Managers</t>
  </si>
  <si>
    <t xml:space="preserve"># of Offers</t>
  </si>
  <si>
    <t xml:space="preserve"># of Offers Declined</t>
  </si>
  <si>
    <t xml:space="preserve">Acceptance Rate</t>
  </si>
  <si>
    <t xml:space="preserve"># of Starts</t>
  </si>
  <si>
    <t xml:space="preserve">fulltime</t>
  </si>
  <si>
    <t xml:space="preserve">conversion</t>
  </si>
  <si>
    <t xml:space="preserve">internal transfer</t>
  </si>
  <si>
    <t xml:space="preserve">contractor</t>
  </si>
  <si>
    <t xml:space="preserve">intern</t>
  </si>
  <si>
    <t xml:space="preserve"># of Positions Opened in 2000</t>
  </si>
  <si>
    <t xml:space="preserve">addition</t>
  </si>
  <si>
    <t xml:space="preserve">replacement</t>
  </si>
  <si>
    <t xml:space="preserve"># of Positions Cancelled in 2000</t>
  </si>
  <si>
    <t xml:space="preserve">Lowest # of Openings since Jan 1, 2000</t>
  </si>
  <si>
    <t xml:space="preserve">Highest # of Openings since Jan 1, 2000</t>
  </si>
  <si>
    <t xml:space="preserve">Ratios:</t>
  </si>
  <si>
    <t xml:space="preserve">Submittals to Interviews</t>
  </si>
  <si>
    <t xml:space="preserve">3.2 to 1</t>
  </si>
  <si>
    <t xml:space="preserve">Interviews to Hires</t>
  </si>
  <si>
    <t xml:space="preserve">3.6 to 1</t>
  </si>
  <si>
    <t xml:space="preserve">Agency Fees Paid</t>
  </si>
  <si>
    <t xml:space="preserve">Referral Fees Paid</t>
  </si>
  <si>
    <t xml:space="preserve">Name:</t>
  </si>
  <si>
    <t xml:space="preserve">Recruiters</t>
  </si>
  <si>
    <t xml:space="preserve">Week:</t>
  </si>
  <si>
    <t xml:space="preserve">July 14-21</t>
  </si>
  <si>
    <t xml:space="preserve"># Resumes Sent To Managers</t>
  </si>
  <si>
    <t xml:space="preserve">Recruiter</t>
  </si>
  <si>
    <t xml:space="preserve">Referral</t>
  </si>
  <si>
    <t xml:space="preserve">Perlman - Trading Systems</t>
  </si>
  <si>
    <t xml:space="preserve">Stock</t>
  </si>
  <si>
    <t xml:space="preserve">Tollefsen</t>
  </si>
  <si>
    <t xml:space="preserve">Johnson</t>
  </si>
  <si>
    <t xml:space="preserve">Burchfield</t>
  </si>
  <si>
    <t xml:space="preserve">Powell</t>
  </si>
  <si>
    <t xml:space="preserve">Hanz</t>
  </si>
  <si>
    <t xml:space="preserve">Gubser</t>
  </si>
  <si>
    <t xml:space="preserve">McAuliffe</t>
  </si>
  <si>
    <t xml:space="preserve">Dziadek</t>
  </si>
  <si>
    <t xml:space="preserve">Dopson</t>
  </si>
  <si>
    <t xml:space="preserve">Rub - Projects &amp; Oversight</t>
  </si>
  <si>
    <t xml:space="preserve">Kitchen</t>
  </si>
  <si>
    <t xml:space="preserve">Webb</t>
  </si>
  <si>
    <t xml:space="preserve">Pavetto</t>
  </si>
  <si>
    <t xml:space="preserve">Sommer</t>
  </si>
  <si>
    <t xml:space="preserve">Bruce</t>
  </si>
  <si>
    <t xml:space="preserve">Hotte</t>
  </si>
  <si>
    <t xml:space="preserve">Sheryl</t>
  </si>
  <si>
    <t xml:space="preserve">Total#</t>
  </si>
  <si>
    <t xml:space="preserve">Fees</t>
  </si>
  <si>
    <t xml:space="preserve">Total #</t>
  </si>
  <si>
    <t xml:space="preserve">Starts</t>
  </si>
  <si>
    <t xml:space="preserve">Paid</t>
  </si>
  <si>
    <t xml:space="preserve">Saved</t>
  </si>
  <si>
    <t xml:space="preserve">Offers</t>
  </si>
  <si>
    <t xml:space="preserve">Declines</t>
  </si>
  <si>
    <t xml:space="preserve">AG</t>
  </si>
  <si>
    <t xml:space="preserve">RC</t>
  </si>
  <si>
    <t xml:space="preserve">RF</t>
  </si>
  <si>
    <t xml:space="preserve">CV</t>
  </si>
  <si>
    <t xml:space="preserve">TR</t>
  </si>
  <si>
    <t xml:space="preserve">IN</t>
  </si>
  <si>
    <t xml:space="preserve">GR</t>
  </si>
  <si>
    <t xml:space="preserve">Laura</t>
  </si>
  <si>
    <t xml:space="preserve">July 14 - 20</t>
  </si>
  <si>
    <t xml:space="preserve"> Openings</t>
  </si>
  <si>
    <t xml:space="preserve">Add</t>
  </si>
  <si>
    <t xml:space="preserve">Rep</t>
  </si>
  <si>
    <t xml:space="preserve">This Wk</t>
  </si>
  <si>
    <t xml:space="preserve">Contractors Started this Week</t>
  </si>
  <si>
    <t xml:space="preserve">source:</t>
  </si>
  <si>
    <t xml:space="preserve">agencies</t>
  </si>
  <si>
    <t xml:space="preserve">Enron recruiters</t>
  </si>
  <si>
    <t xml:space="preserve">employee referrals</t>
  </si>
  <si>
    <t xml:space="preserve">Positions by Function</t>
  </si>
  <si>
    <t xml:space="preserve">AD   Application Development</t>
  </si>
  <si>
    <t xml:space="preserve">IN     Infrastructure</t>
  </si>
  <si>
    <t xml:space="preserve">DS   Development Support</t>
  </si>
  <si>
    <t xml:space="preserve">CM   EOL Commercial </t>
  </si>
  <si>
    <t xml:space="preserve">Kathy and Shellie</t>
  </si>
  <si>
    <t xml:space="preserve">phone to</t>
  </si>
  <si>
    <t xml:space="preserve">inperson </t>
  </si>
  <si>
    <t xml:space="preserve">phone</t>
  </si>
  <si>
    <t xml:space="preserve">inperson</t>
  </si>
  <si>
    <t xml:space="preserve">only</t>
  </si>
  <si>
    <t xml:space="preserve"># of Candidates Interviewed by Mgrs</t>
  </si>
  <si>
    <t xml:space="preserve">Acceptance</t>
  </si>
  <si>
    <t xml:space="preserve">Title</t>
  </si>
  <si>
    <t xml:space="preserve">Dept. #</t>
  </si>
  <si>
    <t xml:space="preserve">Source</t>
  </si>
  <si>
    <t xml:space="preserve">Supervisor</t>
  </si>
  <si>
    <t xml:space="preserve">Jessie Jewell</t>
  </si>
  <si>
    <t xml:space="preserve">Sr. Specialist</t>
  </si>
  <si>
    <t xml:space="preserve">A - IS&amp;T</t>
  </si>
  <si>
    <t xml:space="preserve">Peggy Alix</t>
  </si>
  <si>
    <t xml:space="preserve">Chris Hanz</t>
  </si>
  <si>
    <t xml:space="preserve">Emily Yu</t>
  </si>
  <si>
    <t xml:space="preserve">A - RWR</t>
  </si>
  <si>
    <t xml:space="preserve">Cindy Wisemiller</t>
  </si>
  <si>
    <t xml:space="preserve">Cecilia Cheung</t>
  </si>
  <si>
    <t xml:space="preserve">R - Kenneth Lee</t>
  </si>
  <si>
    <t xml:space="preserve">Zhiyong Wei</t>
  </si>
  <si>
    <t xml:space="preserve">Beth Perlman</t>
  </si>
  <si>
    <t xml:space="preserve">Klea-Shua Goings</t>
  </si>
  <si>
    <t xml:space="preserve">Specialist</t>
  </si>
  <si>
    <t xml:space="preserve">A - Ergos</t>
  </si>
  <si>
    <t xml:space="preserve">Hasan Imam</t>
  </si>
  <si>
    <t xml:space="preserve">Jenny Rub</t>
  </si>
  <si>
    <t xml:space="preserve">Joseph Edmiston</t>
  </si>
  <si>
    <t xml:space="preserve">Betty Broadfoot</t>
  </si>
  <si>
    <t xml:space="preserve">Staff</t>
  </si>
  <si>
    <t xml:space="preserve">ER - MB</t>
  </si>
  <si>
    <t xml:space="preserve">Karen Questell</t>
  </si>
  <si>
    <t xml:space="preserve">Hai Dinh</t>
  </si>
  <si>
    <t xml:space="preserve">ER - JR</t>
  </si>
  <si>
    <t xml:space="preserve">Elaine Tombaugh</t>
  </si>
  <si>
    <t xml:space="preserve">Steve Hotte</t>
  </si>
  <si>
    <t xml:space="preserve">Jerry Song</t>
  </si>
  <si>
    <t xml:space="preserve">A - Kforce</t>
  </si>
  <si>
    <t xml:space="preserve">Christine Dinh</t>
  </si>
  <si>
    <t xml:space="preserve">Steve Stock</t>
  </si>
  <si>
    <t xml:space="preserve">James Buzek</t>
  </si>
  <si>
    <t xml:space="preserve">Senior Specialist</t>
  </si>
  <si>
    <t xml:space="preserve">Conversion/A - Star Tech Constl</t>
  </si>
  <si>
    <t xml:space="preserve">Scott Cleverly</t>
  </si>
  <si>
    <t xml:space="preserve">Peter Lu</t>
  </si>
  <si>
    <t xml:space="preserve">Lisa Sawyer</t>
  </si>
  <si>
    <t xml:space="preserve">Troy Beyer</t>
  </si>
  <si>
    <t xml:space="preserve">Converion/A - Ergos</t>
  </si>
  <si>
    <t xml:space="preserve">Chris Behney</t>
  </si>
  <si>
    <t xml:space="preserve">Dan Fuller</t>
  </si>
  <si>
    <t xml:space="preserve">Conversion/A - RHI</t>
  </si>
  <si>
    <t xml:space="preserve">Cyndie Wulfson</t>
  </si>
  <si>
    <t xml:space="preserve">Neil Leininger</t>
  </si>
  <si>
    <t xml:space="preserve">R - Suzanne Nicholie</t>
  </si>
  <si>
    <t xml:space="preserve">Douglas Cummins</t>
  </si>
  <si>
    <t xml:space="preserve">William Gross</t>
  </si>
  <si>
    <t xml:space="preserve">N/A</t>
  </si>
  <si>
    <t xml:space="preserve">A - Comsys</t>
  </si>
  <si>
    <t xml:space="preserve">John Tollefsen</t>
  </si>
  <si>
    <t xml:space="preserve">Richard Lee</t>
  </si>
  <si>
    <t xml:space="preserve">A - RHI</t>
  </si>
  <si>
    <t xml:space="preserve">Jonathan Le</t>
  </si>
  <si>
    <t xml:space="preserve">Term Date</t>
  </si>
  <si>
    <t xml:space="preserve">Reason</t>
  </si>
  <si>
    <t xml:space="preserve">Senior Specialists</t>
  </si>
  <si>
    <t xml:space="preserve">Going to work for Randalls - more money</t>
  </si>
  <si>
    <t xml:space="preserve">Money and Randalls offered 10K more</t>
  </si>
  <si>
    <t xml:space="preserve">YTD Hires through Employee Referral Program</t>
  </si>
  <si>
    <t xml:space="preserve">Job Number</t>
  </si>
  <si>
    <t xml:space="preserve">Referred By</t>
  </si>
  <si>
    <t xml:space="preserve">*Amount Saved</t>
  </si>
  <si>
    <t xml:space="preserve">Paid Out</t>
  </si>
  <si>
    <t xml:space="preserve">Employee Referrals:</t>
  </si>
  <si>
    <t xml:space="preserve">Carlos Uribe</t>
  </si>
  <si>
    <t xml:space="preserve">Tai Nguyen</t>
  </si>
  <si>
    <t xml:space="preserve">Chris Schomer</t>
  </si>
  <si>
    <t xml:space="preserve">Manager</t>
  </si>
  <si>
    <t xml:space="preserve">Regan Smith</t>
  </si>
  <si>
    <t xml:space="preserve">BinBin She</t>
  </si>
  <si>
    <t xml:space="preserve">Rob Wells</t>
  </si>
  <si>
    <t xml:space="preserve">David Cogbill</t>
  </si>
  <si>
    <t xml:space="preserve">George Fortney</t>
  </si>
  <si>
    <t xml:space="preserve">Technical Consultant</t>
  </si>
  <si>
    <t xml:space="preserve">Pete Davis</t>
  </si>
  <si>
    <t xml:space="preserve">Mutaz Mallak</t>
  </si>
  <si>
    <t xml:space="preserve">Richard Brockhan</t>
  </si>
  <si>
    <t xml:space="preserve">Xuetao Feng</t>
  </si>
  <si>
    <t xml:space="preserve">Joanne Zhang</t>
  </si>
  <si>
    <t xml:space="preserve">Susan Amador</t>
  </si>
  <si>
    <t xml:space="preserve">Matt Burleigh</t>
  </si>
  <si>
    <t xml:space="preserve">Trinh Abrell</t>
  </si>
  <si>
    <t xml:space="preserve">Gloria Guo</t>
  </si>
  <si>
    <t xml:space="preserve">Sunny Wang</t>
  </si>
  <si>
    <t xml:space="preserve">Wei Hu</t>
  </si>
  <si>
    <t xml:space="preserve">Zarin Imam</t>
  </si>
  <si>
    <t xml:space="preserve">Frank Zendejas</t>
  </si>
  <si>
    <t xml:space="preserve">Nathan Coyle</t>
  </si>
  <si>
    <t xml:space="preserve">Victoria Sorkina</t>
  </si>
  <si>
    <t xml:space="preserve">Michael Belmont</t>
  </si>
  <si>
    <t xml:space="preserve">Kenvin P Baehr</t>
  </si>
  <si>
    <t xml:space="preserve">Chris Funk</t>
  </si>
  <si>
    <t xml:space="preserve">Carey Mansfield</t>
  </si>
  <si>
    <t xml:space="preserve">Russell Porter</t>
  </si>
  <si>
    <t xml:space="preserve">Kevin Lee</t>
  </si>
  <si>
    <t xml:space="preserve">Nick Paraschos</t>
  </si>
  <si>
    <t xml:space="preserve">Paige Cox</t>
  </si>
  <si>
    <t xml:space="preserve">Contractor</t>
  </si>
  <si>
    <t xml:space="preserve">Iris Flander</t>
  </si>
  <si>
    <t xml:space="preserve">Tino Valor</t>
  </si>
  <si>
    <t xml:space="preserve">Leslie Peebles</t>
  </si>
  <si>
    <t xml:space="preserve">David Cummings</t>
  </si>
  <si>
    <t xml:space="preserve">Peter Goebel</t>
  </si>
  <si>
    <t xml:space="preserve">Director</t>
  </si>
  <si>
    <t xml:space="preserve">Norma Yeverino</t>
  </si>
  <si>
    <t xml:space="preserve">Cynthia Siniard</t>
  </si>
  <si>
    <t xml:space="preserve">Robert Knight</t>
  </si>
  <si>
    <t xml:space="preserve">Liang Xia</t>
  </si>
  <si>
    <t xml:space="preserve">Intern</t>
  </si>
  <si>
    <t xml:space="preserve">Allan Severude</t>
  </si>
  <si>
    <t xml:space="preserve">Merlin Manchand</t>
  </si>
  <si>
    <t xml:space="preserve">Patrick Manchand</t>
  </si>
  <si>
    <t xml:space="preserve">Bryan Nixon</t>
  </si>
  <si>
    <t xml:space="preserve">Epi Rojas</t>
  </si>
  <si>
    <t xml:space="preserve">Sally Chen</t>
  </si>
  <si>
    <t xml:space="preserve">Ronson Kung</t>
  </si>
  <si>
    <t xml:space="preserve">Angela Morris</t>
  </si>
  <si>
    <t xml:space="preserve">Zhijun Yang</t>
  </si>
  <si>
    <t xml:space="preserve">Jun Wang</t>
  </si>
  <si>
    <t xml:space="preserve">Bryan Lari</t>
  </si>
  <si>
    <t xml:space="preserve">Ken Harmon</t>
  </si>
  <si>
    <t xml:space="preserve">Joe Zou</t>
  </si>
  <si>
    <t xml:space="preserve">Victor Bernard</t>
  </si>
  <si>
    <t xml:space="preserve">Norman Lee</t>
  </si>
  <si>
    <t xml:space="preserve">Alex Wong</t>
  </si>
  <si>
    <t xml:space="preserve">Tom Sampson</t>
  </si>
  <si>
    <t xml:space="preserve">Jim Sampson</t>
  </si>
  <si>
    <t xml:space="preserve">Kara Maloney</t>
  </si>
  <si>
    <t xml:space="preserve">Kim Wilbanks</t>
  </si>
  <si>
    <t xml:space="preserve">Jose Garza</t>
  </si>
  <si>
    <t xml:space="preserve">Tina Dunnaway</t>
  </si>
  <si>
    <t xml:space="preserve">Paul Barrington</t>
  </si>
  <si>
    <t xml:space="preserve">Diana Allen</t>
  </si>
  <si>
    <t xml:space="preserve">Lisa Anderson</t>
  </si>
  <si>
    <t xml:space="preserve">Ed Anderson</t>
  </si>
  <si>
    <t xml:space="preserve">Brenda Giddings</t>
  </si>
  <si>
    <t xml:space="preserve">Ahmad Mousselli</t>
  </si>
  <si>
    <t xml:space="preserve">Stephen Martin</t>
  </si>
  <si>
    <t xml:space="preserve">Judy Martin</t>
  </si>
  <si>
    <t xml:space="preserve">Sandra McCary</t>
  </si>
  <si>
    <t xml:space="preserve">Dori Cooper</t>
  </si>
  <si>
    <t xml:space="preserve">Executive Referrals:  (No Fee Due)</t>
  </si>
  <si>
    <t xml:space="preserve">Carlos Castillo</t>
  </si>
  <si>
    <t xml:space="preserve">Executive</t>
  </si>
  <si>
    <t xml:space="preserve">Victoria Wilbeck</t>
  </si>
  <si>
    <t xml:space="preserve">Roy Hartstein</t>
  </si>
  <si>
    <t xml:space="preserve">Derryl Clevealand</t>
  </si>
  <si>
    <t xml:space="preserve">John Pavetto</t>
  </si>
  <si>
    <t xml:space="preserve">John Simmons</t>
  </si>
  <si>
    <t xml:space="preserve">Ramakrishna Reminisetti</t>
  </si>
  <si>
    <t xml:space="preserve">Anthony Dayao</t>
  </si>
  <si>
    <t xml:space="preserve">La Metrice Dopson</t>
  </si>
  <si>
    <t xml:space="preserve">David S. Fisher</t>
  </si>
  <si>
    <t xml:space="preserve">Ron Slim</t>
  </si>
  <si>
    <t xml:space="preserve">Nik Nelson</t>
  </si>
  <si>
    <t xml:space="preserve">Andy Kwari</t>
  </si>
  <si>
    <t xml:space="preserve">Have Not Started Referrals:</t>
  </si>
  <si>
    <t xml:space="preserve">Dave Wei</t>
  </si>
  <si>
    <t xml:space="preserve">Pete Castrejana</t>
  </si>
  <si>
    <t xml:space="preserve">Robert Jones</t>
  </si>
  <si>
    <t xml:space="preserve">Shannon Powers</t>
  </si>
  <si>
    <t xml:space="preserve">Yannis Tzamouranis</t>
  </si>
  <si>
    <t xml:space="preserve">Kenneth Lee</t>
  </si>
  <si>
    <t xml:space="preserve">Suzanne Nicholie</t>
  </si>
  <si>
    <t xml:space="preserve">Fees Saved Through Employee Referral Program in 2000</t>
  </si>
  <si>
    <t xml:space="preserve">Fees Saved Through Executive Refferrals</t>
  </si>
  <si>
    <t xml:space="preserve">Projected Savings</t>
  </si>
  <si>
    <t xml:space="preserve">Total Program Savings in 2000</t>
  </si>
  <si>
    <t xml:space="preserve">99 Savings</t>
  </si>
  <si>
    <t xml:space="preserve">* To figure this column, we took 20% of the candidates salary and subtracted the referral fee.  Had these</t>
  </si>
  <si>
    <t xml:space="preserve">candidates been hired through an agency, this is the amount of money that would have been paid out in </t>
  </si>
  <si>
    <t xml:space="preserve">addition to the referral fee.</t>
  </si>
  <si>
    <t xml:space="preserve">,</t>
  </si>
  <si>
    <t xml:space="preserve">Executive Referrals:</t>
  </si>
  <si>
    <t xml:space="preserve">Weekly Staffing Report</t>
  </si>
  <si>
    <t xml:space="preserve">Week Of:</t>
  </si>
  <si>
    <t xml:space="preserve">YTD</t>
  </si>
  <si>
    <t xml:space="preserve">Accepts</t>
  </si>
  <si>
    <t xml:space="preserve">Turnover</t>
  </si>
  <si>
    <t xml:space="preserve">Dept. Name</t>
  </si>
  <si>
    <t xml:space="preserve">Last PRC Rank</t>
  </si>
  <si>
    <t xml:space="preserve">Recruiter Comments:</t>
  </si>
  <si>
    <t xml:space="preserve">conversions</t>
  </si>
  <si>
    <t xml:space="preserve">internal transfers</t>
  </si>
  <si>
    <t xml:space="preserve">contractors</t>
  </si>
  <si>
    <t xml:space="preserve">interns</t>
  </si>
  <si>
    <t xml:space="preserve">new</t>
  </si>
  <si>
    <t xml:space="preserve">3.4 to 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</si>
</sst>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[$-409]m/d/yyyy"/>
    <numFmt numFmtId="167" formatCode="_(\$* #,##0.00_);_(\$* \(#,##0.00\);_(\$* \-??_);_(@_)"/>
    <numFmt numFmtId="168" formatCode="\$#,##0.00"/>
    <numFmt numFmtId="169" formatCode="\$#,##0_);[RED]&quot;($&quot;#,##0\)"/>
    <numFmt numFmtId="170" formatCode="#,##0.00"/>
    <numFmt numFmtId="171" formatCode="0.0%"/>
    <numFmt numFmtId="172" formatCode="\$#,##0"/>
    <numFmt numFmtId="173" formatCode="0;[RED]0"/>
    <numFmt numFmtId="174" formatCode="\$#,##0.00;[RED]\$#,##0.00"/>
    <numFmt numFmtId="175" formatCode="\$#,##0.00_);[RED]&quot;($&quot;#,##0.00\)"/>
    <numFmt numFmtId="176" formatCode="#,##0"/>
    <numFmt numFmtId="177" formatCode="[$-409]d\-mmm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sz val="9"/>
      <color rgb="FF0000FF"/>
      <name val="Arial"/>
      <family val="2"/>
    </font>
    <font>
      <i val="true"/>
      <sz val="9"/>
      <color rgb="FF0000FF"/>
      <name val="Arial"/>
      <family val="2"/>
    </font>
    <font>
      <i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i val="true"/>
      <sz val="9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i val="true"/>
      <sz val="1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i val="true"/>
      <sz val="10"/>
      <color rgb="FF003300"/>
      <name val="Arial"/>
      <family val="2"/>
    </font>
    <font>
      <sz val="10"/>
      <color rgb="FF003300"/>
      <name val="Arial"/>
      <family val="2"/>
    </font>
    <font>
      <sz val="10"/>
      <color rgb="FF0000FF"/>
      <name val="Arial"/>
      <family val="2"/>
    </font>
    <font>
      <b val="true"/>
      <sz val="10"/>
      <color rgb="FFFF66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color rgb="FFFF00FF"/>
      <name val="Arial"/>
      <family val="2"/>
    </font>
    <font>
      <b val="true"/>
      <u val="single"/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sz val="10"/>
      <color rgb="FF333333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FF"/>
      <name val="Arial"/>
      <family val="2"/>
    </font>
    <font>
      <b val="true"/>
      <u val="single"/>
      <sz val="10"/>
      <color rgb="FF339966"/>
      <name val="Arial"/>
      <family val="2"/>
    </font>
    <font>
      <b val="true"/>
      <u val="single"/>
      <sz val="10"/>
      <color rgb="FF993300"/>
      <name val="Arial"/>
      <family val="2"/>
    </font>
    <font>
      <b val="true"/>
      <u val="single"/>
      <sz val="10"/>
      <color rgb="FF969696"/>
      <name val="Arial"/>
      <family val="2"/>
    </font>
    <font>
      <sz val="10"/>
      <color rgb="FFFF00FF"/>
      <name val="Arial"/>
      <family val="2"/>
    </font>
    <font>
      <b val="true"/>
      <sz val="10"/>
      <color rgb="FF333333"/>
      <name val="Arial"/>
      <family val="2"/>
    </font>
    <font>
      <b val="true"/>
      <u val="single"/>
      <sz val="10"/>
      <color rgb="FF333333"/>
      <name val="Arial"/>
      <family val="2"/>
    </font>
    <font>
      <b val="true"/>
      <u val="single"/>
      <sz val="10"/>
      <color rgb="FF3366FF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sz val="20"/>
      <name val="Arial"/>
      <family val="2"/>
    </font>
    <font>
      <b val="true"/>
      <sz val="20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333333"/>
        <bgColor rgb="FF333300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1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1</xdr:row>
      <xdr:rowOff>9360</xdr:rowOff>
    </xdr:from>
    <xdr:to>
      <xdr:col>2</xdr:col>
      <xdr:colOff>725400</xdr:colOff>
      <xdr:row>6</xdr:row>
      <xdr:rowOff>123120</xdr:rowOff>
    </xdr:to>
    <xdr:grpSp>
      <xdr:nvGrpSpPr>
        <xdr:cNvPr id="0" name="Group 1"/>
        <xdr:cNvGrpSpPr/>
      </xdr:nvGrpSpPr>
      <xdr:grpSpPr>
        <a:xfrm>
          <a:off x="392040" y="171360"/>
          <a:ext cx="1026720" cy="837720"/>
          <a:chOff x="392040" y="171360"/>
          <a:chExt cx="1026720" cy="837720"/>
        </a:xfrm>
      </xdr:grpSpPr>
      <xdr:sp>
        <xdr:nvSpPr>
          <xdr:cNvPr id="1" name="AutoShape 2"/>
          <xdr:cNvSpPr/>
        </xdr:nvSpPr>
        <xdr:spPr>
          <a:xfrm>
            <a:off x="818280" y="477000"/>
            <a:ext cx="600480" cy="532080"/>
          </a:xfrm>
          <a:custGeom>
            <a:avLst/>
            <a:gdLst/>
            <a:ahLst/>
            <a:rect l="l" t="t" r="r" b="b"/>
            <a:pathLst>
              <a:path w="281" h="305">
                <a:moveTo>
                  <a:pt x="90" y="129"/>
                </a:moveTo>
                <a:lnTo>
                  <a:pt x="215" y="0"/>
                </a:lnTo>
                <a:lnTo>
                  <a:pt x="280" y="63"/>
                </a:lnTo>
                <a:lnTo>
                  <a:pt x="41" y="304"/>
                </a:lnTo>
                <a:lnTo>
                  <a:pt x="26" y="289"/>
                </a:lnTo>
                <a:lnTo>
                  <a:pt x="44" y="243"/>
                </a:lnTo>
                <a:lnTo>
                  <a:pt x="14" y="277"/>
                </a:lnTo>
                <a:lnTo>
                  <a:pt x="0" y="263"/>
                </a:lnTo>
                <a:lnTo>
                  <a:pt x="62" y="199"/>
                </a:lnTo>
                <a:lnTo>
                  <a:pt x="78" y="215"/>
                </a:lnTo>
                <a:lnTo>
                  <a:pt x="58" y="255"/>
                </a:lnTo>
                <a:lnTo>
                  <a:pt x="252" y="63"/>
                </a:lnTo>
                <a:lnTo>
                  <a:pt x="218" y="29"/>
                </a:lnTo>
                <a:lnTo>
                  <a:pt x="104" y="143"/>
                </a:lnTo>
                <a:lnTo>
                  <a:pt x="90" y="129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AutoShape 3"/>
          <xdr:cNvSpPr/>
        </xdr:nvSpPr>
        <xdr:spPr>
          <a:xfrm>
            <a:off x="493560" y="567720"/>
            <a:ext cx="223920" cy="177840"/>
          </a:xfrm>
          <a:custGeom>
            <a:avLst/>
            <a:gdLst/>
            <a:ahLst/>
            <a:rect l="l" t="t" r="r" b="b"/>
            <a:pathLst>
              <a:path w="105" h="102">
                <a:moveTo>
                  <a:pt x="104" y="39"/>
                </a:moveTo>
                <a:lnTo>
                  <a:pt x="42" y="101"/>
                </a:lnTo>
                <a:lnTo>
                  <a:pt x="29" y="88"/>
                </a:lnTo>
                <a:lnTo>
                  <a:pt x="47" y="44"/>
                </a:lnTo>
                <a:lnTo>
                  <a:pt x="14" y="77"/>
                </a:lnTo>
                <a:lnTo>
                  <a:pt x="0" y="63"/>
                </a:lnTo>
                <a:lnTo>
                  <a:pt x="65" y="0"/>
                </a:lnTo>
                <a:lnTo>
                  <a:pt x="79" y="14"/>
                </a:lnTo>
                <a:lnTo>
                  <a:pt x="60" y="59"/>
                </a:lnTo>
                <a:lnTo>
                  <a:pt x="90" y="25"/>
                </a:lnTo>
                <a:lnTo>
                  <a:pt x="104" y="39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AutoShape 4"/>
          <xdr:cNvSpPr/>
        </xdr:nvSpPr>
        <xdr:spPr>
          <a:xfrm>
            <a:off x="608760" y="657000"/>
            <a:ext cx="199800" cy="182880"/>
          </a:xfrm>
          <a:custGeom>
            <a:avLst/>
            <a:gdLst/>
            <a:ahLst/>
            <a:rect l="l" t="t" r="r" b="b"/>
            <a:pathLst>
              <a:path w="93" h="105">
                <a:moveTo>
                  <a:pt x="0" y="62"/>
                </a:moveTo>
                <a:lnTo>
                  <a:pt x="62" y="0"/>
                </a:lnTo>
                <a:lnTo>
                  <a:pt x="84" y="22"/>
                </a:lnTo>
                <a:lnTo>
                  <a:pt x="89" y="29"/>
                </a:lnTo>
                <a:lnTo>
                  <a:pt x="91" y="35"/>
                </a:lnTo>
                <a:lnTo>
                  <a:pt x="92" y="38"/>
                </a:lnTo>
                <a:lnTo>
                  <a:pt x="92" y="40"/>
                </a:lnTo>
                <a:lnTo>
                  <a:pt x="90" y="46"/>
                </a:lnTo>
                <a:lnTo>
                  <a:pt x="89" y="51"/>
                </a:lnTo>
                <a:lnTo>
                  <a:pt x="87" y="53"/>
                </a:lnTo>
                <a:lnTo>
                  <a:pt x="84" y="56"/>
                </a:lnTo>
                <a:lnTo>
                  <a:pt x="80" y="60"/>
                </a:lnTo>
                <a:lnTo>
                  <a:pt x="76" y="62"/>
                </a:lnTo>
                <a:lnTo>
                  <a:pt x="73" y="63"/>
                </a:lnTo>
                <a:lnTo>
                  <a:pt x="71" y="63"/>
                </a:lnTo>
                <a:lnTo>
                  <a:pt x="67" y="63"/>
                </a:lnTo>
                <a:lnTo>
                  <a:pt x="64" y="62"/>
                </a:lnTo>
                <a:lnTo>
                  <a:pt x="65" y="65"/>
                </a:lnTo>
                <a:lnTo>
                  <a:pt x="64" y="70"/>
                </a:lnTo>
                <a:lnTo>
                  <a:pt x="63" y="73"/>
                </a:lnTo>
                <a:lnTo>
                  <a:pt x="59" y="77"/>
                </a:lnTo>
                <a:lnTo>
                  <a:pt x="47" y="91"/>
                </a:lnTo>
                <a:lnTo>
                  <a:pt x="43" y="97"/>
                </a:lnTo>
                <a:lnTo>
                  <a:pt x="43" y="101"/>
                </a:lnTo>
                <a:lnTo>
                  <a:pt x="42" y="104"/>
                </a:lnTo>
                <a:lnTo>
                  <a:pt x="39" y="101"/>
                </a:lnTo>
                <a:lnTo>
                  <a:pt x="26" y="90"/>
                </a:lnTo>
                <a:lnTo>
                  <a:pt x="25" y="87"/>
                </a:lnTo>
                <a:lnTo>
                  <a:pt x="26" y="86"/>
                </a:lnTo>
                <a:lnTo>
                  <a:pt x="27" y="85"/>
                </a:lnTo>
                <a:lnTo>
                  <a:pt x="33" y="77"/>
                </a:lnTo>
                <a:lnTo>
                  <a:pt x="43" y="69"/>
                </a:lnTo>
                <a:lnTo>
                  <a:pt x="44" y="66"/>
                </a:lnTo>
                <a:lnTo>
                  <a:pt x="45" y="63"/>
                </a:lnTo>
                <a:lnTo>
                  <a:pt x="46" y="60"/>
                </a:lnTo>
                <a:lnTo>
                  <a:pt x="46" y="56"/>
                </a:lnTo>
                <a:lnTo>
                  <a:pt x="44" y="54"/>
                </a:lnTo>
                <a:lnTo>
                  <a:pt x="43" y="53"/>
                </a:lnTo>
                <a:lnTo>
                  <a:pt x="40" y="50"/>
                </a:lnTo>
                <a:lnTo>
                  <a:pt x="49" y="39"/>
                </a:lnTo>
                <a:lnTo>
                  <a:pt x="55" y="43"/>
                </a:lnTo>
                <a:lnTo>
                  <a:pt x="58" y="46"/>
                </a:lnTo>
                <a:lnTo>
                  <a:pt x="64" y="46"/>
                </a:lnTo>
                <a:lnTo>
                  <a:pt x="67" y="43"/>
                </a:lnTo>
                <a:lnTo>
                  <a:pt x="70" y="42"/>
                </a:lnTo>
                <a:lnTo>
                  <a:pt x="71" y="39"/>
                </a:lnTo>
                <a:lnTo>
                  <a:pt x="72" y="38"/>
                </a:lnTo>
                <a:lnTo>
                  <a:pt x="72" y="36"/>
                </a:lnTo>
                <a:lnTo>
                  <a:pt x="72" y="32"/>
                </a:lnTo>
                <a:lnTo>
                  <a:pt x="71" y="29"/>
                </a:lnTo>
                <a:lnTo>
                  <a:pt x="65" y="25"/>
                </a:lnTo>
                <a:lnTo>
                  <a:pt x="13" y="75"/>
                </a:lnTo>
                <a:lnTo>
                  <a:pt x="0" y="62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AutoShape 5"/>
          <xdr:cNvSpPr/>
        </xdr:nvSpPr>
        <xdr:spPr>
          <a:xfrm>
            <a:off x="826560" y="330480"/>
            <a:ext cx="406800" cy="416160"/>
          </a:xfrm>
          <a:custGeom>
            <a:avLst/>
            <a:gdLst/>
            <a:ahLst/>
            <a:rect l="l" t="t" r="r" b="b"/>
            <a:pathLst>
              <a:path w="190" h="239">
                <a:moveTo>
                  <a:pt x="0" y="129"/>
                </a:moveTo>
                <a:lnTo>
                  <a:pt x="127" y="0"/>
                </a:lnTo>
                <a:lnTo>
                  <a:pt x="189" y="62"/>
                </a:lnTo>
                <a:lnTo>
                  <a:pt x="63" y="188"/>
                </a:lnTo>
                <a:lnTo>
                  <a:pt x="99" y="224"/>
                </a:lnTo>
                <a:lnTo>
                  <a:pt x="87" y="238"/>
                </a:lnTo>
                <a:lnTo>
                  <a:pt x="37" y="186"/>
                </a:lnTo>
                <a:lnTo>
                  <a:pt x="161" y="62"/>
                </a:lnTo>
                <a:lnTo>
                  <a:pt x="126" y="29"/>
                </a:lnTo>
                <a:lnTo>
                  <a:pt x="13" y="142"/>
                </a:lnTo>
                <a:lnTo>
                  <a:pt x="0" y="129"/>
                </a:lnTo>
              </a:path>
            </a:pathLst>
          </a:custGeom>
          <a:solidFill>
            <a:srgbClr val="33993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" name="AutoShape 6"/>
          <xdr:cNvSpPr/>
        </xdr:nvSpPr>
        <xdr:spPr>
          <a:xfrm>
            <a:off x="521280" y="171360"/>
            <a:ext cx="525240" cy="422280"/>
          </a:xfrm>
          <a:custGeom>
            <a:avLst/>
            <a:gdLst/>
            <a:ahLst/>
            <a:rect l="l" t="t" r="r" b="b"/>
            <a:pathLst>
              <a:path w="246" h="242">
                <a:moveTo>
                  <a:pt x="0" y="181"/>
                </a:moveTo>
                <a:lnTo>
                  <a:pt x="181" y="0"/>
                </a:lnTo>
                <a:lnTo>
                  <a:pt x="245" y="66"/>
                </a:lnTo>
                <a:lnTo>
                  <a:pt x="119" y="192"/>
                </a:lnTo>
                <a:lnTo>
                  <a:pt x="155" y="228"/>
                </a:lnTo>
                <a:lnTo>
                  <a:pt x="144" y="241"/>
                </a:lnTo>
                <a:lnTo>
                  <a:pt x="90" y="189"/>
                </a:lnTo>
                <a:lnTo>
                  <a:pt x="216" y="65"/>
                </a:lnTo>
                <a:lnTo>
                  <a:pt x="180" y="29"/>
                </a:lnTo>
                <a:lnTo>
                  <a:pt x="14" y="195"/>
                </a:lnTo>
                <a:lnTo>
                  <a:pt x="0" y="181"/>
                </a:lnTo>
              </a:path>
            </a:pathLst>
          </a:custGeom>
          <a:solidFill>
            <a:srgbClr val="cc00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AutoShape 7"/>
          <xdr:cNvSpPr/>
        </xdr:nvSpPr>
        <xdr:spPr>
          <a:xfrm>
            <a:off x="392040" y="485640"/>
            <a:ext cx="213120" cy="167040"/>
          </a:xfrm>
          <a:custGeom>
            <a:avLst/>
            <a:gdLst/>
            <a:ahLst/>
            <a:rect l="l" t="t" r="r" b="b"/>
            <a:pathLst>
              <a:path w="100" h="96">
                <a:moveTo>
                  <a:pt x="99" y="33"/>
                </a:moveTo>
                <a:lnTo>
                  <a:pt x="62" y="0"/>
                </a:lnTo>
                <a:lnTo>
                  <a:pt x="0" y="60"/>
                </a:lnTo>
                <a:lnTo>
                  <a:pt x="37" y="95"/>
                </a:lnTo>
                <a:lnTo>
                  <a:pt x="50" y="84"/>
                </a:lnTo>
                <a:lnTo>
                  <a:pt x="28" y="62"/>
                </a:lnTo>
                <a:lnTo>
                  <a:pt x="42" y="48"/>
                </a:lnTo>
                <a:lnTo>
                  <a:pt x="60" y="68"/>
                </a:lnTo>
                <a:lnTo>
                  <a:pt x="74" y="56"/>
                </a:lnTo>
                <a:lnTo>
                  <a:pt x="54" y="36"/>
                </a:lnTo>
                <a:lnTo>
                  <a:pt x="66" y="24"/>
                </a:lnTo>
                <a:lnTo>
                  <a:pt x="86" y="46"/>
                </a:lnTo>
                <a:lnTo>
                  <a:pt x="99" y="33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AutoShape 8"/>
          <xdr:cNvSpPr/>
        </xdr:nvSpPr>
        <xdr:spPr>
          <a:xfrm>
            <a:off x="730800" y="759600"/>
            <a:ext cx="178920" cy="148320"/>
          </a:xfrm>
          <a:custGeom>
            <a:avLst/>
            <a:gdLst/>
            <a:ahLst/>
            <a:rect l="l" t="t" r="r" b="b"/>
            <a:pathLst>
              <a:path w="84" h="85">
                <a:moveTo>
                  <a:pt x="40" y="52"/>
                </a:moveTo>
                <a:lnTo>
                  <a:pt x="62" y="30"/>
                </a:lnTo>
                <a:lnTo>
                  <a:pt x="64" y="28"/>
                </a:lnTo>
                <a:lnTo>
                  <a:pt x="65" y="25"/>
                </a:lnTo>
                <a:lnTo>
                  <a:pt x="64" y="24"/>
                </a:lnTo>
                <a:lnTo>
                  <a:pt x="65" y="21"/>
                </a:lnTo>
                <a:lnTo>
                  <a:pt x="63" y="21"/>
                </a:lnTo>
                <a:lnTo>
                  <a:pt x="60" y="20"/>
                </a:lnTo>
                <a:lnTo>
                  <a:pt x="59" y="19"/>
                </a:lnTo>
                <a:lnTo>
                  <a:pt x="58" y="18"/>
                </a:lnTo>
                <a:lnTo>
                  <a:pt x="54" y="18"/>
                </a:lnTo>
                <a:lnTo>
                  <a:pt x="53" y="19"/>
                </a:lnTo>
                <a:lnTo>
                  <a:pt x="51" y="21"/>
                </a:lnTo>
                <a:lnTo>
                  <a:pt x="22" y="52"/>
                </a:lnTo>
                <a:lnTo>
                  <a:pt x="19" y="53"/>
                </a:lnTo>
                <a:lnTo>
                  <a:pt x="19" y="55"/>
                </a:lnTo>
                <a:lnTo>
                  <a:pt x="18" y="56"/>
                </a:lnTo>
                <a:lnTo>
                  <a:pt x="18" y="60"/>
                </a:lnTo>
                <a:lnTo>
                  <a:pt x="20" y="62"/>
                </a:lnTo>
                <a:lnTo>
                  <a:pt x="22" y="64"/>
                </a:lnTo>
                <a:lnTo>
                  <a:pt x="25" y="65"/>
                </a:lnTo>
                <a:lnTo>
                  <a:pt x="27" y="65"/>
                </a:lnTo>
                <a:lnTo>
                  <a:pt x="29" y="63"/>
                </a:lnTo>
                <a:lnTo>
                  <a:pt x="30" y="62"/>
                </a:lnTo>
                <a:lnTo>
                  <a:pt x="31" y="61"/>
                </a:lnTo>
                <a:lnTo>
                  <a:pt x="40" y="52"/>
                </a:lnTo>
                <a:lnTo>
                  <a:pt x="54" y="66"/>
                </a:lnTo>
                <a:lnTo>
                  <a:pt x="49" y="71"/>
                </a:lnTo>
                <a:lnTo>
                  <a:pt x="43" y="77"/>
                </a:lnTo>
                <a:lnTo>
                  <a:pt x="36" y="80"/>
                </a:lnTo>
                <a:lnTo>
                  <a:pt x="32" y="84"/>
                </a:lnTo>
                <a:lnTo>
                  <a:pt x="27" y="83"/>
                </a:lnTo>
                <a:lnTo>
                  <a:pt x="20" y="82"/>
                </a:lnTo>
                <a:lnTo>
                  <a:pt x="17" y="79"/>
                </a:lnTo>
                <a:lnTo>
                  <a:pt x="14" y="76"/>
                </a:lnTo>
                <a:lnTo>
                  <a:pt x="9" y="73"/>
                </a:lnTo>
                <a:lnTo>
                  <a:pt x="5" y="69"/>
                </a:lnTo>
                <a:lnTo>
                  <a:pt x="2" y="66"/>
                </a:lnTo>
                <a:lnTo>
                  <a:pt x="1" y="61"/>
                </a:lnTo>
                <a:lnTo>
                  <a:pt x="0" y="56"/>
                </a:lnTo>
                <a:lnTo>
                  <a:pt x="0" y="52"/>
                </a:lnTo>
                <a:lnTo>
                  <a:pt x="1" y="49"/>
                </a:lnTo>
                <a:lnTo>
                  <a:pt x="3" y="45"/>
                </a:lnTo>
                <a:lnTo>
                  <a:pt x="6" y="38"/>
                </a:lnTo>
                <a:lnTo>
                  <a:pt x="40" y="4"/>
                </a:lnTo>
                <a:lnTo>
                  <a:pt x="45" y="1"/>
                </a:lnTo>
                <a:lnTo>
                  <a:pt x="49" y="1"/>
                </a:lnTo>
                <a:lnTo>
                  <a:pt x="54" y="0"/>
                </a:lnTo>
                <a:lnTo>
                  <a:pt x="58" y="0"/>
                </a:lnTo>
                <a:lnTo>
                  <a:pt x="61" y="1"/>
                </a:lnTo>
                <a:lnTo>
                  <a:pt x="65" y="1"/>
                </a:lnTo>
                <a:lnTo>
                  <a:pt x="70" y="4"/>
                </a:lnTo>
                <a:lnTo>
                  <a:pt x="73" y="9"/>
                </a:lnTo>
                <a:lnTo>
                  <a:pt x="74" y="10"/>
                </a:lnTo>
                <a:lnTo>
                  <a:pt x="77" y="13"/>
                </a:lnTo>
                <a:lnTo>
                  <a:pt x="80" y="16"/>
                </a:lnTo>
                <a:lnTo>
                  <a:pt x="82" y="18"/>
                </a:lnTo>
                <a:lnTo>
                  <a:pt x="83" y="23"/>
                </a:lnTo>
                <a:lnTo>
                  <a:pt x="83" y="27"/>
                </a:lnTo>
                <a:lnTo>
                  <a:pt x="83" y="31"/>
                </a:lnTo>
                <a:lnTo>
                  <a:pt x="81" y="35"/>
                </a:lnTo>
                <a:lnTo>
                  <a:pt x="80" y="38"/>
                </a:lnTo>
                <a:lnTo>
                  <a:pt x="77" y="43"/>
                </a:lnTo>
                <a:lnTo>
                  <a:pt x="54" y="66"/>
                </a:lnTo>
                <a:lnTo>
                  <a:pt x="40" y="52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1" width="11.56"/>
    <col collapsed="false" customWidth="true" hidden="false" outlineLevel="0" max="3" min="3" style="1" width="13.14"/>
    <col collapsed="false" customWidth="true" hidden="false" outlineLevel="0" max="4" min="4" style="1" width="12.28"/>
    <col collapsed="false" customWidth="true" hidden="false" outlineLevel="0" max="5" min="5" style="1" width="10.71"/>
    <col collapsed="false" customWidth="true" hidden="false" outlineLevel="0" max="6" min="6" style="1" width="11.56"/>
    <col collapsed="false" customWidth="true" hidden="false" outlineLevel="0" max="7" min="7" style="1" width="10.85"/>
    <col collapsed="false" customWidth="true" hidden="false" outlineLevel="0" max="8" min="8" style="1" width="12.7"/>
    <col collapsed="false" customWidth="true" hidden="false" outlineLevel="0" max="9" min="9" style="1" width="12.28"/>
    <col collapsed="false" customWidth="false" hidden="false" outlineLevel="0" max="257" min="10" style="1" width="9.14"/>
  </cols>
  <sheetData>
    <row r="1" customFormat="false" ht="1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12" hidden="false" customHeight="false" outlineLevel="0" collapsed="false">
      <c r="A4" s="4" t="s">
        <v>2</v>
      </c>
      <c r="B4" s="5" t="s">
        <v>3</v>
      </c>
      <c r="C4" s="5" t="s">
        <v>4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/>
    </row>
    <row r="5" customFormat="false" ht="12" hidden="false" customHeight="false" outlineLevel="0" collapsed="false">
      <c r="A5" s="7"/>
      <c r="B5" s="5" t="s">
        <v>10</v>
      </c>
      <c r="C5" s="5" t="s">
        <v>11</v>
      </c>
      <c r="D5" s="5" t="s">
        <v>12</v>
      </c>
      <c r="E5" s="4"/>
      <c r="F5" s="4"/>
      <c r="G5" s="4"/>
      <c r="H5" s="5" t="s">
        <v>13</v>
      </c>
      <c r="I5" s="5"/>
      <c r="J5" s="6"/>
    </row>
    <row r="6" customFormat="false" ht="12" hidden="false" customHeight="false" outlineLevel="0" collapsed="false">
      <c r="A6" s="8" t="s">
        <v>14</v>
      </c>
      <c r="B6" s="9" t="n">
        <f aca="false">Laura!D8</f>
        <v>32</v>
      </c>
      <c r="C6" s="9" t="n">
        <f aca="false">Laura!H8</f>
        <v>0</v>
      </c>
      <c r="D6" s="9" t="n">
        <f aca="false">Laura!L8</f>
        <v>0</v>
      </c>
      <c r="E6" s="9" t="n">
        <f aca="false">Sheryl!D8</f>
        <v>3</v>
      </c>
      <c r="F6" s="9" t="n">
        <f aca="false">Sheryl!E8</f>
        <v>1</v>
      </c>
      <c r="G6" s="9" t="n">
        <f aca="false">Sheryl!G8+Sheryl!H8+Sheryl!I8+Sheryl!J8+Sheryl!K8+Sheryl!L8+Sheryl!M8</f>
        <v>1</v>
      </c>
      <c r="H6" s="9" t="n">
        <f aca="false">Recruiters!H6</f>
        <v>61</v>
      </c>
      <c r="I6" s="10" t="n">
        <f aca="false">Interviews!E7</f>
        <v>22</v>
      </c>
    </row>
    <row r="7" customFormat="false" ht="13.5" hidden="false" customHeight="true" outlineLevel="0" collapsed="false">
      <c r="A7" s="11" t="s">
        <v>15</v>
      </c>
      <c r="B7" s="12"/>
      <c r="C7" s="12"/>
      <c r="D7" s="12"/>
      <c r="E7" s="12"/>
      <c r="F7" s="12"/>
      <c r="G7" s="12"/>
      <c r="H7" s="12"/>
      <c r="I7" s="13"/>
    </row>
    <row r="8" customFormat="false" ht="12" hidden="false" customHeight="false" outlineLevel="0" collapsed="false">
      <c r="A8" s="14" t="s">
        <v>16</v>
      </c>
      <c r="B8" s="9" t="n">
        <f aca="false">Laura!D9</f>
        <v>10</v>
      </c>
      <c r="C8" s="9" t="n">
        <f aca="false">Laura!H9</f>
        <v>1</v>
      </c>
      <c r="D8" s="9" t="n">
        <f aca="false">Laura!L9</f>
        <v>0</v>
      </c>
      <c r="E8" s="9" t="n">
        <f aca="false">Sheryl!D9</f>
        <v>1</v>
      </c>
      <c r="F8" s="9" t="n">
        <f aca="false">Sheryl!E9</f>
        <v>0</v>
      </c>
      <c r="G8" s="9" t="n">
        <f aca="false">Sheryl!G9+Sheryl!H9+Sheryl!I9+Sheryl!J9+Sheryl!K9+Sheryl!L9+Sheryl!M9</f>
        <v>0</v>
      </c>
      <c r="H8" s="9" t="n">
        <f aca="false">Recruiters!H7</f>
        <v>15</v>
      </c>
      <c r="I8" s="10" t="n">
        <f aca="false">Interviews!E8</f>
        <v>3</v>
      </c>
    </row>
    <row r="9" customFormat="false" ht="13.5" hidden="false" customHeight="true" outlineLevel="0" collapsed="false">
      <c r="A9" s="11" t="s">
        <v>17</v>
      </c>
      <c r="B9" s="12"/>
      <c r="C9" s="12"/>
      <c r="D9" s="12"/>
      <c r="E9" s="12"/>
      <c r="F9" s="12"/>
      <c r="G9" s="12"/>
      <c r="H9" s="12"/>
      <c r="I9" s="13"/>
    </row>
    <row r="10" customFormat="false" ht="12.75" hidden="false" customHeight="true" outlineLevel="0" collapsed="false">
      <c r="A10" s="14" t="s">
        <v>18</v>
      </c>
      <c r="B10" s="9" t="n">
        <f aca="false">Laura!D10</f>
        <v>10</v>
      </c>
      <c r="C10" s="9" t="n">
        <f aca="false">Laura!H10</f>
        <v>1</v>
      </c>
      <c r="D10" s="9" t="n">
        <f aca="false">Laura!L10</f>
        <v>3</v>
      </c>
      <c r="E10" s="9" t="n">
        <f aca="false">Sheryl!D10</f>
        <v>1</v>
      </c>
      <c r="F10" s="9" t="n">
        <f aca="false">Sheryl!E10</f>
        <v>1</v>
      </c>
      <c r="G10" s="9" t="n">
        <f aca="false">Sheryl!G10+Sheryl!H10+Sheryl!I10+Sheryl!J10+Sheryl!K10+Sheryl!L10+Sheryl!M10</f>
        <v>0</v>
      </c>
      <c r="H10" s="9" t="n">
        <f aca="false">Recruiters!H8</f>
        <v>20</v>
      </c>
      <c r="I10" s="10" t="n">
        <f aca="false">Interviews!E9</f>
        <v>4</v>
      </c>
    </row>
    <row r="11" customFormat="false" ht="12.75" hidden="false" customHeight="false" outlineLevel="0" collapsed="false">
      <c r="A11" s="11" t="s">
        <v>19</v>
      </c>
      <c r="B11" s="12"/>
      <c r="C11" s="12"/>
      <c r="D11" s="12"/>
      <c r="E11" s="12"/>
      <c r="F11" s="12"/>
      <c r="G11" s="12"/>
      <c r="H11" s="12"/>
      <c r="I11" s="13"/>
    </row>
    <row r="12" customFormat="false" ht="12" hidden="false" customHeight="false" outlineLevel="0" collapsed="false">
      <c r="A12" s="14" t="s">
        <v>20</v>
      </c>
      <c r="B12" s="9" t="n">
        <f aca="false">Laura!D11</f>
        <v>8</v>
      </c>
      <c r="C12" s="9" t="n">
        <f aca="false">Laura!H11</f>
        <v>0</v>
      </c>
      <c r="D12" s="9" t="n">
        <f aca="false">Laura!L11</f>
        <v>3</v>
      </c>
      <c r="E12" s="9" t="n">
        <f aca="false">Sheryl!D11</f>
        <v>0</v>
      </c>
      <c r="F12" s="9" t="n">
        <f aca="false">Sheryl!E11</f>
        <v>0</v>
      </c>
      <c r="G12" s="9" t="n">
        <f aca="false">Sheryl!G11+Sheryl!H11+Sheryl!I11+Sheryl!J11+Sheryl!K11+Sheryl!L11+Sheryl!M11</f>
        <v>0</v>
      </c>
      <c r="H12" s="9" t="n">
        <f aca="false">Recruiters!H9</f>
        <v>8</v>
      </c>
      <c r="I12" s="10" t="n">
        <f aca="false">Interviews!E10</f>
        <v>5</v>
      </c>
    </row>
    <row r="13" customFormat="false" ht="12.75" hidden="false" customHeight="false" outlineLevel="0" collapsed="false">
      <c r="A13" s="11" t="s">
        <v>21</v>
      </c>
      <c r="B13" s="12"/>
      <c r="C13" s="12"/>
      <c r="D13" s="12"/>
      <c r="E13" s="12"/>
      <c r="F13" s="12"/>
      <c r="G13" s="12"/>
      <c r="H13" s="12"/>
      <c r="I13" s="13"/>
    </row>
    <row r="14" customFormat="false" ht="12" hidden="false" customHeight="false" outlineLevel="0" collapsed="false">
      <c r="A14" s="15" t="s">
        <v>22</v>
      </c>
      <c r="B14" s="9" t="n">
        <f aca="false">Laura!D12</f>
        <v>3</v>
      </c>
      <c r="C14" s="9" t="n">
        <f aca="false">Laura!H12</f>
        <v>1</v>
      </c>
      <c r="D14" s="9" t="n">
        <f aca="false">Laura!L12</f>
        <v>0</v>
      </c>
      <c r="E14" s="9" t="n">
        <f aca="false">Sheryl!D12</f>
        <v>0</v>
      </c>
      <c r="F14" s="9" t="n">
        <f aca="false">Sheryl!E12</f>
        <v>0</v>
      </c>
      <c r="G14" s="9" t="n">
        <f aca="false">Sheryl!G12+Sheryl!H12+Sheryl!I12+Sheryl!J12+Sheryl!K12+Sheryl!L12+Sheryl!M12</f>
        <v>2</v>
      </c>
      <c r="H14" s="9" t="n">
        <f aca="false">Recruiters!H10</f>
        <v>4</v>
      </c>
      <c r="I14" s="10" t="n">
        <f aca="false">Interviews!E11</f>
        <v>0</v>
      </c>
    </row>
    <row r="15" customFormat="false" ht="12.75" hidden="false" customHeight="false" outlineLevel="0" collapsed="false">
      <c r="A15" s="16" t="s">
        <v>23</v>
      </c>
      <c r="B15" s="12"/>
      <c r="C15" s="12"/>
      <c r="D15" s="12"/>
      <c r="E15" s="12"/>
      <c r="F15" s="12"/>
      <c r="G15" s="12"/>
      <c r="H15" s="12"/>
      <c r="I15" s="13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</row>
    <row r="16" customFormat="false" ht="12" hidden="false" customHeight="false" outlineLevel="0" collapsed="false">
      <c r="A16" s="14" t="s">
        <v>24</v>
      </c>
      <c r="B16" s="9" t="n">
        <f aca="false">Laura!D13</f>
        <v>6</v>
      </c>
      <c r="C16" s="9" t="n">
        <f aca="false">Laura!H13</f>
        <v>1</v>
      </c>
      <c r="D16" s="9" t="n">
        <f aca="false">Laura!L13</f>
        <v>0</v>
      </c>
      <c r="E16" s="9" t="n">
        <f aca="false">Sheryl!D13</f>
        <v>0</v>
      </c>
      <c r="F16" s="9" t="n">
        <f aca="false">Sheryl!E13</f>
        <v>0</v>
      </c>
      <c r="G16" s="9" t="n">
        <f aca="false">Sheryl!G13+Sheryl!H13+Sheryl!I13+Sheryl!J13+Sheryl!K13+Sheryl!L13+Sheryl!M13</f>
        <v>0</v>
      </c>
      <c r="H16" s="9" t="n">
        <f aca="false">Recruiters!H11</f>
        <v>5</v>
      </c>
      <c r="I16" s="10" t="n">
        <f aca="false">Interviews!E12</f>
        <v>2</v>
      </c>
    </row>
    <row r="17" customFormat="false" ht="11.25" hidden="false" customHeight="true" outlineLevel="0" collapsed="false">
      <c r="A17" s="11" t="s">
        <v>25</v>
      </c>
      <c r="B17" s="12"/>
      <c r="C17" s="12"/>
      <c r="D17" s="12"/>
      <c r="E17" s="12"/>
      <c r="F17" s="12"/>
      <c r="G17" s="12"/>
      <c r="H17" s="12"/>
      <c r="I17" s="13"/>
    </row>
    <row r="18" customFormat="false" ht="12" hidden="false" customHeight="false" outlineLevel="0" collapsed="false">
      <c r="A18" s="14" t="s">
        <v>26</v>
      </c>
      <c r="B18" s="9" t="n">
        <f aca="false">Laura!D14</f>
        <v>18</v>
      </c>
      <c r="C18" s="9" t="n">
        <f aca="false">Laura!H14</f>
        <v>0</v>
      </c>
      <c r="D18" s="9" t="n">
        <f aca="false">Laura!L14</f>
        <v>0</v>
      </c>
      <c r="E18" s="9" t="n">
        <f aca="false">Sheryl!D14</f>
        <v>5</v>
      </c>
      <c r="F18" s="9" t="n">
        <f aca="false">Sheryl!E14</f>
        <v>0</v>
      </c>
      <c r="G18" s="9" t="n">
        <f aca="false">Sheryl!G14+Sheryl!H14+Sheryl!I14+Sheryl!J14+Sheryl!K14+Sheryl!L14+Sheryl!M14</f>
        <v>6</v>
      </c>
      <c r="H18" s="9" t="n">
        <f aca="false">Recruiters!H12</f>
        <v>12</v>
      </c>
      <c r="I18" s="10" t="n">
        <f aca="false">Interviews!E13</f>
        <v>6</v>
      </c>
    </row>
    <row r="19" customFormat="false" ht="12.75" hidden="false" customHeight="false" outlineLevel="0" collapsed="false">
      <c r="A19" s="11" t="s">
        <v>27</v>
      </c>
      <c r="B19" s="12"/>
      <c r="C19" s="12"/>
      <c r="D19" s="12"/>
      <c r="E19" s="12"/>
      <c r="F19" s="12"/>
      <c r="G19" s="12"/>
      <c r="H19" s="12"/>
      <c r="I19" s="13"/>
    </row>
    <row r="20" customFormat="false" ht="12" hidden="false" customHeight="false" outlineLevel="0" collapsed="false">
      <c r="A20" s="18" t="s">
        <v>28</v>
      </c>
      <c r="B20" s="19" t="n">
        <f aca="false">SUM(B6:B19)</f>
        <v>87</v>
      </c>
      <c r="C20" s="19" t="n">
        <f aca="false">SUM(C6:C19)</f>
        <v>4</v>
      </c>
      <c r="D20" s="19" t="n">
        <f aca="false">SUM(D6:D19)</f>
        <v>6</v>
      </c>
      <c r="E20" s="19" t="n">
        <f aca="false">SUM(E6:E19)</f>
        <v>10</v>
      </c>
      <c r="F20" s="19" t="n">
        <f aca="false">SUM(F6:F19)</f>
        <v>2</v>
      </c>
      <c r="G20" s="19" t="n">
        <f aca="false">SUM(G6:G19)</f>
        <v>9</v>
      </c>
      <c r="H20" s="19" t="n">
        <f aca="false">SUM(H6:H19)</f>
        <v>125</v>
      </c>
      <c r="I20" s="19" t="n">
        <f aca="false">SUM(I6:I19)</f>
        <v>42</v>
      </c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3" hidden="false" customHeight="true" outlineLevel="0" collapsed="false">
      <c r="A21" s="22"/>
      <c r="B21" s="23"/>
      <c r="C21" s="23"/>
      <c r="D21" s="23"/>
      <c r="E21" s="23"/>
      <c r="F21" s="23"/>
      <c r="G21" s="23"/>
      <c r="H21" s="23"/>
      <c r="I21" s="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" hidden="false" customHeight="false" outlineLevel="0" collapsed="false">
      <c r="A22" s="8" t="s">
        <v>29</v>
      </c>
      <c r="B22" s="9" t="n">
        <f aca="false">Laura!D15</f>
        <v>4</v>
      </c>
      <c r="C22" s="9" t="n">
        <f aca="false">Laura!H15</f>
        <v>0</v>
      </c>
      <c r="D22" s="9" t="n">
        <f aca="false">Laura!L15</f>
        <v>0</v>
      </c>
      <c r="E22" s="9" t="n">
        <f aca="false">Sheryl!D15</f>
        <v>0</v>
      </c>
      <c r="F22" s="9" t="n">
        <f aca="false">Sheryl!E15</f>
        <v>0</v>
      </c>
      <c r="G22" s="9" t="n">
        <f aca="false">Sheryl!G15+Sheryl!H15+Sheryl!I15+Sheryl!J15+Sheryl!K15+Sheryl!L15+Sheryl!M15</f>
        <v>0</v>
      </c>
      <c r="H22" s="9" t="n">
        <f aca="false">Recruiters!H13</f>
        <v>4</v>
      </c>
      <c r="I22" s="10" t="n">
        <f aca="false">Interviews!E14</f>
        <v>0</v>
      </c>
    </row>
    <row r="23" customFormat="false" ht="12.75" hidden="false" customHeight="false" outlineLevel="0" collapsed="false">
      <c r="A23" s="11" t="s">
        <v>30</v>
      </c>
      <c r="B23" s="12"/>
      <c r="C23" s="12"/>
      <c r="D23" s="12"/>
      <c r="E23" s="12"/>
      <c r="F23" s="12"/>
      <c r="G23" s="12"/>
      <c r="H23" s="12"/>
      <c r="I23" s="13"/>
    </row>
    <row r="24" customFormat="false" ht="12" hidden="false" customHeight="false" outlineLevel="0" collapsed="false">
      <c r="A24" s="14" t="s">
        <v>31</v>
      </c>
      <c r="B24" s="9" t="n">
        <f aca="false">Laura!D16</f>
        <v>12</v>
      </c>
      <c r="C24" s="9" t="n">
        <f aca="false">Laura!H16</f>
        <v>1</v>
      </c>
      <c r="D24" s="9" t="n">
        <f aca="false">Laura!L16</f>
        <v>0</v>
      </c>
      <c r="E24" s="9" t="n">
        <f aca="false">Sheryl!D16</f>
        <v>0</v>
      </c>
      <c r="F24" s="9" t="n">
        <f aca="false">Sheryl!E16</f>
        <v>0</v>
      </c>
      <c r="G24" s="9" t="n">
        <f aca="false">Sheryl!G16+Sheryl!H16+Sheryl!I16+Sheryl!J16+Sheryl!K16+Sheryl!L16+Sheryl!M16</f>
        <v>0</v>
      </c>
      <c r="H24" s="9" t="n">
        <f aca="false">Recruiters!H14</f>
        <v>12</v>
      </c>
      <c r="I24" s="10" t="n">
        <f aca="false">Interviews!E15</f>
        <v>0</v>
      </c>
    </row>
    <row r="25" customFormat="false" ht="12.75" hidden="false" customHeight="false" outlineLevel="0" collapsed="false">
      <c r="A25" s="11" t="s">
        <v>32</v>
      </c>
      <c r="B25" s="12"/>
      <c r="C25" s="12"/>
      <c r="D25" s="12"/>
      <c r="E25" s="12"/>
      <c r="F25" s="12"/>
      <c r="G25" s="12"/>
      <c r="H25" s="12"/>
      <c r="I25" s="13"/>
    </row>
    <row r="26" customFormat="false" ht="12" hidden="false" customHeight="false" outlineLevel="0" collapsed="false">
      <c r="A26" s="14" t="s">
        <v>33</v>
      </c>
      <c r="B26" s="9" t="n">
        <f aca="false">Laura!D17</f>
        <v>3</v>
      </c>
      <c r="C26" s="9" t="n">
        <f aca="false">Laura!H17</f>
        <v>0</v>
      </c>
      <c r="D26" s="9" t="n">
        <f aca="false">Laura!L17</f>
        <v>0</v>
      </c>
      <c r="E26" s="9" t="n">
        <f aca="false">Sheryl!D17</f>
        <v>0</v>
      </c>
      <c r="F26" s="9" t="n">
        <f aca="false">Sheryl!E17</f>
        <v>0</v>
      </c>
      <c r="G26" s="9" t="n">
        <f aca="false">Sheryl!G17+Sheryl!H17+Sheryl!I17+Sheryl!J17+Sheryl!K17+Sheryl!L17+Sheryl!M17</f>
        <v>0</v>
      </c>
      <c r="H26" s="9" t="n">
        <f aca="false">Recruiters!H15</f>
        <v>3</v>
      </c>
      <c r="I26" s="10" t="n">
        <f aca="false">Interviews!E16</f>
        <v>2</v>
      </c>
    </row>
    <row r="27" customFormat="false" ht="12.75" hidden="false" customHeight="false" outlineLevel="0" collapsed="false">
      <c r="A27" s="11" t="s">
        <v>34</v>
      </c>
      <c r="B27" s="12"/>
      <c r="C27" s="12"/>
      <c r="D27" s="12"/>
      <c r="E27" s="12"/>
      <c r="F27" s="12"/>
      <c r="G27" s="12"/>
      <c r="H27" s="12"/>
      <c r="I27" s="13"/>
    </row>
    <row r="28" customFormat="false" ht="12" hidden="false" customHeight="false" outlineLevel="0" collapsed="false">
      <c r="A28" s="14" t="s">
        <v>35</v>
      </c>
      <c r="B28" s="9" t="n">
        <f aca="false">Laura!D18</f>
        <v>2</v>
      </c>
      <c r="C28" s="9" t="n">
        <f aca="false">Laura!H18</f>
        <v>1</v>
      </c>
      <c r="D28" s="9" t="n">
        <f aca="false">Laura!L18</f>
        <v>0</v>
      </c>
      <c r="E28" s="9" t="n">
        <f aca="false">Sheryl!D18</f>
        <v>0</v>
      </c>
      <c r="F28" s="9" t="n">
        <f aca="false">Sheryl!E18</f>
        <v>0</v>
      </c>
      <c r="G28" s="9" t="n">
        <f aca="false">Sheryl!G18+Sheryl!H18+Sheryl!I18+Sheryl!G30+Sheryl!K18+Sheryl!L18+Sheryl!M18</f>
        <v>0</v>
      </c>
      <c r="H28" s="9" t="n">
        <f aca="false">Recruiters!H16</f>
        <v>19</v>
      </c>
      <c r="I28" s="10" t="n">
        <f aca="false">Interviews!E17</f>
        <v>0</v>
      </c>
    </row>
    <row r="29" customFormat="false" ht="12.75" hidden="false" customHeight="false" outlineLevel="0" collapsed="false">
      <c r="A29" s="11" t="s">
        <v>36</v>
      </c>
      <c r="B29" s="12"/>
      <c r="C29" s="25"/>
      <c r="D29" s="12"/>
      <c r="E29" s="12"/>
      <c r="F29" s="12"/>
      <c r="G29" s="12"/>
      <c r="H29" s="12"/>
      <c r="I29" s="13"/>
    </row>
    <row r="30" customFormat="false" ht="12" hidden="false" customHeight="false" outlineLevel="0" collapsed="false">
      <c r="A30" s="14" t="s">
        <v>37</v>
      </c>
      <c r="B30" s="9" t="n">
        <f aca="false">Laura!D19</f>
        <v>2</v>
      </c>
      <c r="C30" s="9" t="n">
        <f aca="false">Laura!H19</f>
        <v>2</v>
      </c>
      <c r="D30" s="9" t="n">
        <f aca="false">Laura!L19</f>
        <v>0</v>
      </c>
      <c r="E30" s="9" t="n">
        <f aca="false">Sheryl!D19</f>
        <v>3</v>
      </c>
      <c r="F30" s="9" t="n">
        <f aca="false">Sheryl!E19</f>
        <v>0</v>
      </c>
      <c r="G30" s="9" t="n">
        <f aca="false">Sheryl!G19+Sheryl!H19+Sheryl!I19+Sheryl!J19+Sheryl!K19+Sheryl!L19+Sheryl!M19</f>
        <v>3</v>
      </c>
      <c r="H30" s="9" t="n">
        <f aca="false">Recruiters!H17</f>
        <v>0</v>
      </c>
      <c r="I30" s="10" t="n">
        <f aca="false">Interviews!E18</f>
        <v>10</v>
      </c>
    </row>
    <row r="31" customFormat="false" ht="14.25" hidden="false" customHeight="true" outlineLevel="0" collapsed="false">
      <c r="A31" s="11" t="s">
        <v>38</v>
      </c>
      <c r="B31" s="26"/>
      <c r="C31" s="26"/>
      <c r="D31" s="26"/>
      <c r="E31" s="26"/>
      <c r="F31" s="26"/>
      <c r="G31" s="26"/>
      <c r="H31" s="12"/>
      <c r="I31" s="2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3.5" hidden="false" customHeight="true" outlineLevel="0" collapsed="false">
      <c r="A32" s="28" t="s">
        <v>39</v>
      </c>
      <c r="B32" s="19" t="n">
        <f aca="false">SUM(B22:B30)</f>
        <v>23</v>
      </c>
      <c r="C32" s="19" t="n">
        <f aca="false">SUM(C22:C30)</f>
        <v>4</v>
      </c>
      <c r="D32" s="19" t="n">
        <f aca="false">SUM(D22:D30)</f>
        <v>0</v>
      </c>
      <c r="E32" s="19" t="n">
        <f aca="false">SUM(E22:E25)</f>
        <v>0</v>
      </c>
      <c r="F32" s="19" t="n">
        <f aca="false">SUM(F22:F25)</f>
        <v>0</v>
      </c>
      <c r="G32" s="19" t="n">
        <f aca="false">SUM(G22:G25)</f>
        <v>0</v>
      </c>
      <c r="H32" s="19" t="n">
        <f aca="false">SUM(H22:H31)</f>
        <v>38</v>
      </c>
      <c r="I32" s="19" t="n">
        <f aca="false">SUM(I22:I25)</f>
        <v>0</v>
      </c>
    </row>
    <row r="33" customFormat="false" ht="2.25" hidden="false" customHeight="true" outlineLevel="0" collapsed="false">
      <c r="A33" s="29"/>
      <c r="B33" s="30"/>
      <c r="C33" s="30"/>
      <c r="D33" s="30"/>
      <c r="E33" s="30"/>
      <c r="F33" s="30"/>
      <c r="G33" s="30"/>
      <c r="H33" s="30"/>
      <c r="I33" s="30"/>
    </row>
    <row r="34" customFormat="false" ht="15" hidden="false" customHeight="true" outlineLevel="0" collapsed="false">
      <c r="A34" s="8" t="s">
        <v>40</v>
      </c>
      <c r="B34" s="31" t="n">
        <f aca="false">Laura!D20</f>
        <v>5</v>
      </c>
      <c r="C34" s="31" t="n">
        <f aca="false">Laura!H20</f>
        <v>0</v>
      </c>
      <c r="D34" s="31" t="n">
        <f aca="false">Laura!L20</f>
        <v>0</v>
      </c>
      <c r="E34" s="31" t="n">
        <f aca="false">Sheryl!D20</f>
        <v>0</v>
      </c>
      <c r="F34" s="31" t="n">
        <f aca="false">Sheryl!E20</f>
        <v>0</v>
      </c>
      <c r="G34" s="9" t="n">
        <f aca="false">Sheryl!G20+Sheryl!H20+Sheryl!I20+Sheryl!J20+Sheryl!K20+Sheryl!L20+Sheryl!M20</f>
        <v>0</v>
      </c>
      <c r="H34" s="31" t="n">
        <f aca="false">Recruiters!H18</f>
        <v>14</v>
      </c>
      <c r="I34" s="32" t="n">
        <f aca="false">Interviews!E19</f>
        <v>3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" hidden="false" customHeight="true" outlineLevel="0" collapsed="false">
      <c r="A35" s="11" t="s">
        <v>41</v>
      </c>
      <c r="B35" s="26"/>
      <c r="C35" s="26"/>
      <c r="D35" s="26"/>
      <c r="E35" s="26"/>
      <c r="F35" s="26"/>
      <c r="G35" s="26"/>
      <c r="H35" s="26"/>
      <c r="I35" s="2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" hidden="false" customHeight="false" outlineLevel="0" collapsed="false">
      <c r="A36" s="14" t="s">
        <v>40</v>
      </c>
      <c r="B36" s="9" t="n">
        <f aca="false">Laura!D21</f>
        <v>12</v>
      </c>
      <c r="C36" s="9" t="n">
        <f aca="false">Laura!H21</f>
        <v>0</v>
      </c>
      <c r="D36" s="9" t="n">
        <f aca="false">Laura!L21</f>
        <v>0</v>
      </c>
      <c r="E36" s="9" t="n">
        <f aca="false">Sheryl!D21</f>
        <v>0</v>
      </c>
      <c r="F36" s="9" t="n">
        <f aca="false">Sheryl!E21</f>
        <v>0</v>
      </c>
      <c r="G36" s="9" t="n">
        <f aca="false">Sheryl!G21+Sheryl!H21+Sheryl!I21+Sheryl!J21+Sheryl!K21+Sheryl!L21+Sheryl!M21</f>
        <v>1</v>
      </c>
      <c r="H36" s="9" t="n">
        <f aca="false">Recruiters!H19</f>
        <v>3</v>
      </c>
      <c r="I36" s="10" t="n">
        <f aca="false">Interviews!E20</f>
        <v>4</v>
      </c>
    </row>
    <row r="37" customFormat="false" ht="12.75" hidden="false" customHeight="false" outlineLevel="0" collapsed="false">
      <c r="A37" s="11" t="s">
        <v>42</v>
      </c>
      <c r="B37" s="12"/>
      <c r="C37" s="12"/>
      <c r="D37" s="12"/>
      <c r="E37" s="12"/>
      <c r="F37" s="12"/>
      <c r="G37" s="12"/>
      <c r="H37" s="12"/>
      <c r="I37" s="13"/>
    </row>
    <row r="38" customFormat="false" ht="12" hidden="false" customHeight="false" outlineLevel="0" collapsed="false">
      <c r="A38" s="14" t="s">
        <v>43</v>
      </c>
      <c r="B38" s="9" t="n">
        <f aca="false">Laura!D22</f>
        <v>4</v>
      </c>
      <c r="C38" s="9" t="n">
        <f aca="false">Laura!H22</f>
        <v>1</v>
      </c>
      <c r="D38" s="9" t="n">
        <f aca="false">Laura!L22</f>
        <v>0</v>
      </c>
      <c r="E38" s="9" t="n">
        <f aca="false">Sheryl!D22</f>
        <v>0</v>
      </c>
      <c r="F38" s="9" t="n">
        <f aca="false">Sheryl!E22</f>
        <v>0</v>
      </c>
      <c r="G38" s="9" t="n">
        <f aca="false">Sheryl!G22+Sheryl!H22+Sheryl!I22+Sheryl!J22+Sheryl!K22+Sheryl!L22+Sheryl!M22</f>
        <v>0</v>
      </c>
      <c r="H38" s="9" t="n">
        <f aca="false">Recruiters!H20</f>
        <v>42</v>
      </c>
      <c r="I38" s="10" t="n">
        <f aca="false">Interviews!E21</f>
        <v>4</v>
      </c>
    </row>
    <row r="39" customFormat="false" ht="12.75" hidden="false" customHeight="false" outlineLevel="0" collapsed="false">
      <c r="A39" s="11" t="s">
        <v>44</v>
      </c>
      <c r="B39" s="12"/>
      <c r="C39" s="12"/>
      <c r="D39" s="12"/>
      <c r="E39" s="12"/>
      <c r="F39" s="12"/>
      <c r="G39" s="12"/>
      <c r="H39" s="12"/>
      <c r="I39" s="13"/>
    </row>
    <row r="40" customFormat="false" ht="12" hidden="false" customHeight="false" outlineLevel="0" collapsed="false">
      <c r="A40" s="14" t="s">
        <v>45</v>
      </c>
      <c r="B40" s="9" t="n">
        <f aca="false">Laura!D23</f>
        <v>0</v>
      </c>
      <c r="C40" s="9" t="n">
        <f aca="false">Laura!H23</f>
        <v>0</v>
      </c>
      <c r="D40" s="9" t="n">
        <f aca="false">Laura!L23</f>
        <v>0</v>
      </c>
      <c r="E40" s="9" t="n">
        <f aca="false">Sheryl!D23</f>
        <v>0</v>
      </c>
      <c r="F40" s="9" t="n">
        <f aca="false">Sheryl!E23</f>
        <v>0</v>
      </c>
      <c r="G40" s="9" t="n">
        <f aca="false">Sheryl!G23+Sheryl!H23+Sheryl!I23+Sheryl!J23+Sheryl!K23+Sheryl!L23+Sheryl!M23</f>
        <v>0</v>
      </c>
      <c r="H40" s="9" t="n">
        <f aca="false">Recruiters!H21</f>
        <v>0</v>
      </c>
      <c r="I40" s="10" t="n">
        <f aca="false">Interviews!E22</f>
        <v>0</v>
      </c>
    </row>
    <row r="41" customFormat="false" ht="12.75" hidden="false" customHeight="false" outlineLevel="0" collapsed="false">
      <c r="A41" s="11" t="s">
        <v>46</v>
      </c>
      <c r="B41" s="12"/>
      <c r="C41" s="12"/>
      <c r="D41" s="12"/>
      <c r="E41" s="12"/>
      <c r="F41" s="12"/>
      <c r="G41" s="12"/>
      <c r="H41" s="12"/>
      <c r="I41" s="13"/>
    </row>
    <row r="42" customFormat="false" ht="12" hidden="false" customHeight="false" outlineLevel="0" collapsed="false">
      <c r="A42" s="14" t="s">
        <v>47</v>
      </c>
      <c r="B42" s="9" t="n">
        <f aca="false">Laura!D24</f>
        <v>1</v>
      </c>
      <c r="C42" s="9" t="n">
        <f aca="false">Laura!H24</f>
        <v>0</v>
      </c>
      <c r="D42" s="9" t="n">
        <f aca="false">Laura!L24</f>
        <v>0</v>
      </c>
      <c r="E42" s="9" t="n">
        <f aca="false">Sheryl!D24</f>
        <v>0</v>
      </c>
      <c r="F42" s="9" t="n">
        <f aca="false">Sheryl!E24</f>
        <v>0</v>
      </c>
      <c r="G42" s="9" t="n">
        <f aca="false">Sheryl!G24+Sheryl!H24+Sheryl!I24+Sheryl!J24+Sheryl!K24+Sheryl!L24+Sheryl!M24</f>
        <v>0</v>
      </c>
      <c r="H42" s="9" t="n">
        <f aca="false">Recruiters!H22</f>
        <v>2</v>
      </c>
      <c r="I42" s="10" t="n">
        <f aca="false">Interviews!E23</f>
        <v>0</v>
      </c>
    </row>
    <row r="43" customFormat="false" ht="12.75" hidden="false" customHeight="false" outlineLevel="0" collapsed="false">
      <c r="A43" s="11" t="s">
        <v>48</v>
      </c>
      <c r="B43" s="12"/>
      <c r="C43" s="12"/>
      <c r="D43" s="12"/>
      <c r="E43" s="12"/>
      <c r="F43" s="12"/>
      <c r="G43" s="12"/>
      <c r="H43" s="12"/>
      <c r="I43" s="13"/>
    </row>
    <row r="44" customFormat="false" ht="12" hidden="false" customHeight="false" outlineLevel="0" collapsed="false">
      <c r="A44" s="14" t="s">
        <v>49</v>
      </c>
      <c r="B44" s="9" t="n">
        <f aca="false">Laura!D25</f>
        <v>14</v>
      </c>
      <c r="C44" s="9" t="n">
        <f aca="false">Laura!H25</f>
        <v>0</v>
      </c>
      <c r="D44" s="9" t="n">
        <f aca="false">Laura!L25</f>
        <v>0</v>
      </c>
      <c r="E44" s="9" t="n">
        <f aca="false">Sheryl!D25</f>
        <v>2</v>
      </c>
      <c r="F44" s="9" t="n">
        <f aca="false">Sheryl!E25</f>
        <v>0</v>
      </c>
      <c r="G44" s="9" t="n">
        <f aca="false">Sheryl!G25+Sheryl!H25+Sheryl!I25+Sheryl!J25+Sheryl!K25+Sheryl!L25+Sheryl!M25</f>
        <v>1</v>
      </c>
      <c r="H44" s="9" t="n">
        <f aca="false">Recruiters!H23</f>
        <v>14</v>
      </c>
      <c r="I44" s="10" t="n">
        <f aca="false">Interviews!E24</f>
        <v>7</v>
      </c>
    </row>
    <row r="45" customFormat="false" ht="12" hidden="false" customHeight="false" outlineLevel="0" collapsed="false">
      <c r="A45" s="33" t="s">
        <v>50</v>
      </c>
      <c r="B45" s="9"/>
      <c r="C45" s="9"/>
      <c r="D45" s="9"/>
      <c r="E45" s="9"/>
      <c r="F45" s="9"/>
      <c r="G45" s="9"/>
      <c r="H45" s="9"/>
      <c r="I45" s="10"/>
    </row>
    <row r="46" customFormat="false" ht="2.25" hidden="false" customHeight="true" outlineLevel="0" collapsed="false">
      <c r="A46" s="22"/>
      <c r="B46" s="23"/>
      <c r="C46" s="23"/>
      <c r="D46" s="23"/>
      <c r="E46" s="23"/>
      <c r="F46" s="23"/>
      <c r="G46" s="23"/>
      <c r="H46" s="23"/>
      <c r="I46" s="24"/>
    </row>
    <row r="47" customFormat="false" ht="2.25" hidden="false" customHeight="true" outlineLevel="0" collapsed="false">
      <c r="A47" s="22"/>
      <c r="B47" s="34"/>
      <c r="C47" s="34"/>
      <c r="D47" s="34"/>
      <c r="E47" s="34"/>
      <c r="F47" s="34"/>
      <c r="G47" s="34"/>
      <c r="H47" s="34"/>
      <c r="I47" s="34"/>
    </row>
    <row r="48" customFormat="false" ht="12" hidden="false" customHeight="false" outlineLevel="0" collapsed="false">
      <c r="A48" s="35" t="s">
        <v>51</v>
      </c>
      <c r="B48" s="36" t="n">
        <f aca="false">SUM(B6:B46)-B32-B20</f>
        <v>146</v>
      </c>
      <c r="C48" s="36" t="n">
        <f aca="false">SUM(C6:C46)-C32-C20</f>
        <v>9</v>
      </c>
      <c r="D48" s="36" t="n">
        <f aca="false">SUM(D6:D46)-D32-D20</f>
        <v>6</v>
      </c>
      <c r="E48" s="36" t="n">
        <f aca="false">SUM(E6:E46)-E32-E20</f>
        <v>15</v>
      </c>
      <c r="F48" s="36" t="n">
        <f aca="false">SUM(F6:F46)-F32-F20</f>
        <v>2</v>
      </c>
      <c r="G48" s="36" t="n">
        <f aca="false">SUM(G6:G46)-G32-G20</f>
        <v>14</v>
      </c>
      <c r="H48" s="36" t="n">
        <f aca="false">SUM(H6:H45)-H32-H20</f>
        <v>238</v>
      </c>
      <c r="I48" s="36" t="n">
        <f aca="false">SUM(I6:I46)-I32-I20</f>
        <v>72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5" right="0.5" top="0.7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G57" activeCellId="0" sqref="G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1.28"/>
    <col collapsed="false" customWidth="true" hidden="false" outlineLevel="0" max="3" min="3" style="0" width="16.42"/>
    <col collapsed="false" customWidth="true" hidden="false" outlineLevel="0" max="4" min="4" style="0" width="16.13"/>
    <col collapsed="false" customWidth="true" hidden="false" outlineLevel="0" max="5" min="5" style="0" width="12.85"/>
    <col collapsed="false" customWidth="true" hidden="false" outlineLevel="0" max="6" min="6" style="0" width="15.28"/>
    <col collapsed="false" customWidth="true" hidden="false" outlineLevel="0" max="7" min="7" style="0" width="12.28"/>
  </cols>
  <sheetData>
    <row r="1" customFormat="false" ht="12.75" hidden="false" customHeight="false" outlineLevel="0" collapsed="false">
      <c r="C1" s="95" t="s">
        <v>245</v>
      </c>
      <c r="D1" s="95"/>
      <c r="E1" s="95"/>
    </row>
    <row r="3" customFormat="false" ht="12.75" hidden="false" customHeight="false" outlineLevel="0" collapsed="false">
      <c r="A3" s="181" t="s">
        <v>60</v>
      </c>
      <c r="B3" s="181" t="s">
        <v>246</v>
      </c>
      <c r="C3" s="181" t="s">
        <v>184</v>
      </c>
      <c r="D3" s="181" t="s">
        <v>247</v>
      </c>
      <c r="E3" s="181" t="s">
        <v>63</v>
      </c>
      <c r="F3" s="181" t="s">
        <v>248</v>
      </c>
      <c r="G3" s="182" t="s">
        <v>249</v>
      </c>
    </row>
    <row r="4" customFormat="false" ht="12.75" hidden="false" customHeight="false" outlineLevel="0" collapsed="false">
      <c r="A4" s="183" t="s">
        <v>250</v>
      </c>
      <c r="B4" s="57"/>
      <c r="C4" s="57"/>
      <c r="D4" s="57"/>
      <c r="E4" s="57"/>
      <c r="F4" s="57"/>
    </row>
    <row r="5" customFormat="false" ht="12.75" hidden="false" customHeight="false" outlineLevel="0" collapsed="false">
      <c r="A5" s="37" t="s">
        <v>251</v>
      </c>
      <c r="B5" s="38" t="n">
        <v>27853</v>
      </c>
      <c r="C5" s="37" t="s">
        <v>201</v>
      </c>
      <c r="D5" s="37" t="s">
        <v>252</v>
      </c>
      <c r="E5" s="184" t="n">
        <v>36507</v>
      </c>
      <c r="F5" s="185" t="n">
        <v>7000</v>
      </c>
      <c r="G5" s="186" t="n">
        <v>5000</v>
      </c>
    </row>
    <row r="6" customFormat="false" ht="12.75" hidden="false" customHeight="false" outlineLevel="0" collapsed="false">
      <c r="A6" s="37" t="s">
        <v>253</v>
      </c>
      <c r="B6" s="38" t="n">
        <v>58830</v>
      </c>
      <c r="C6" s="37" t="s">
        <v>254</v>
      </c>
      <c r="D6" s="37" t="s">
        <v>255</v>
      </c>
      <c r="E6" s="184" t="n">
        <v>36507</v>
      </c>
      <c r="F6" s="185" t="n">
        <v>11600</v>
      </c>
      <c r="G6" s="186" t="n">
        <v>5000</v>
      </c>
    </row>
    <row r="7" customFormat="false" ht="12.75" hidden="false" customHeight="false" outlineLevel="0" collapsed="false">
      <c r="A7" s="37" t="s">
        <v>256</v>
      </c>
      <c r="B7" s="38" t="n">
        <v>57813</v>
      </c>
      <c r="C7" s="37" t="s">
        <v>201</v>
      </c>
      <c r="D7" s="37" t="s">
        <v>198</v>
      </c>
      <c r="E7" s="184" t="n">
        <v>36514</v>
      </c>
      <c r="F7" s="187" t="n">
        <v>8400</v>
      </c>
      <c r="G7" s="186" t="n">
        <v>5000</v>
      </c>
    </row>
    <row r="8" customFormat="false" ht="12.75" hidden="false" customHeight="false" outlineLevel="0" collapsed="false">
      <c r="A8" s="37" t="s">
        <v>257</v>
      </c>
      <c r="B8" s="38" t="n">
        <v>57541</v>
      </c>
      <c r="C8" s="37" t="s">
        <v>201</v>
      </c>
      <c r="D8" s="37" t="s">
        <v>258</v>
      </c>
      <c r="E8" s="184" t="n">
        <v>36516</v>
      </c>
      <c r="F8" s="185" t="n">
        <v>6000</v>
      </c>
      <c r="G8" s="186" t="n">
        <v>5000</v>
      </c>
    </row>
    <row r="9" customFormat="false" ht="12.75" hidden="false" customHeight="false" outlineLevel="0" collapsed="false">
      <c r="A9" s="37" t="s">
        <v>259</v>
      </c>
      <c r="B9" s="38" t="n">
        <v>57651</v>
      </c>
      <c r="C9" s="37" t="s">
        <v>260</v>
      </c>
      <c r="D9" s="37" t="s">
        <v>261</v>
      </c>
      <c r="E9" s="184" t="n">
        <v>36524</v>
      </c>
      <c r="F9" s="185" t="n">
        <v>13400</v>
      </c>
      <c r="G9" s="186" t="n">
        <v>5000</v>
      </c>
    </row>
    <row r="10" customFormat="false" ht="12.75" hidden="false" customHeight="false" outlineLevel="0" collapsed="false">
      <c r="A10" s="37" t="s">
        <v>262</v>
      </c>
      <c r="B10" s="38" t="n">
        <v>58641</v>
      </c>
      <c r="C10" s="37" t="s">
        <v>189</v>
      </c>
      <c r="D10" s="37" t="s">
        <v>253</v>
      </c>
      <c r="E10" s="184" t="n">
        <v>36570</v>
      </c>
      <c r="F10" s="188" t="n">
        <v>9800</v>
      </c>
      <c r="G10" s="186" t="n">
        <v>5000</v>
      </c>
    </row>
    <row r="11" customFormat="false" ht="12.75" hidden="false" customHeight="false" outlineLevel="0" collapsed="false">
      <c r="A11" s="37" t="s">
        <v>263</v>
      </c>
      <c r="B11" s="38" t="n">
        <v>102023</v>
      </c>
      <c r="C11" s="37" t="s">
        <v>254</v>
      </c>
      <c r="D11" s="37" t="s">
        <v>253</v>
      </c>
      <c r="E11" s="184" t="n">
        <v>36570</v>
      </c>
      <c r="F11" s="188" t="n">
        <v>11600</v>
      </c>
      <c r="G11" s="186" t="n">
        <v>5000</v>
      </c>
    </row>
    <row r="12" customFormat="false" ht="12.75" hidden="false" customHeight="false" outlineLevel="0" collapsed="false">
      <c r="A12" s="37" t="s">
        <v>264</v>
      </c>
      <c r="B12" s="38" t="n">
        <v>58991</v>
      </c>
      <c r="C12" s="37" t="s">
        <v>201</v>
      </c>
      <c r="D12" s="37" t="s">
        <v>265</v>
      </c>
      <c r="E12" s="184" t="n">
        <v>36570</v>
      </c>
      <c r="F12" s="188" t="n">
        <v>6600</v>
      </c>
      <c r="G12" s="186" t="n">
        <v>5000</v>
      </c>
    </row>
    <row r="13" customFormat="false" ht="12.75" hidden="false" customHeight="false" outlineLevel="0" collapsed="false">
      <c r="A13" s="37" t="s">
        <v>266</v>
      </c>
      <c r="B13" s="38" t="n">
        <v>58197</v>
      </c>
      <c r="C13" s="37" t="s">
        <v>201</v>
      </c>
      <c r="D13" s="37" t="s">
        <v>267</v>
      </c>
      <c r="E13" s="184" t="n">
        <v>36573</v>
      </c>
      <c r="F13" s="188" t="n">
        <v>5400</v>
      </c>
      <c r="G13" s="186" t="n">
        <v>5000</v>
      </c>
    </row>
    <row r="14" customFormat="false" ht="12.75" hidden="false" customHeight="false" outlineLevel="0" collapsed="false">
      <c r="A14" s="37" t="s">
        <v>268</v>
      </c>
      <c r="B14" s="38" t="n">
        <v>102086</v>
      </c>
      <c r="C14" s="37" t="s">
        <v>201</v>
      </c>
      <c r="D14" s="37" t="s">
        <v>269</v>
      </c>
      <c r="E14" s="184" t="n">
        <v>36584</v>
      </c>
      <c r="F14" s="188" t="n">
        <v>5000</v>
      </c>
      <c r="G14" s="186" t="n">
        <v>5000</v>
      </c>
    </row>
    <row r="15" customFormat="false" ht="12.75" hidden="false" customHeight="false" outlineLevel="0" collapsed="false">
      <c r="A15" s="37" t="s">
        <v>270</v>
      </c>
      <c r="B15" s="38" t="n">
        <v>57238</v>
      </c>
      <c r="C15" s="37" t="s">
        <v>219</v>
      </c>
      <c r="D15" s="37" t="s">
        <v>271</v>
      </c>
      <c r="E15" s="184" t="n">
        <v>36591</v>
      </c>
      <c r="F15" s="185" t="n">
        <v>7000</v>
      </c>
      <c r="G15" s="186" t="n">
        <v>5000</v>
      </c>
    </row>
    <row r="16" customFormat="false" ht="12.75" hidden="false" customHeight="false" outlineLevel="0" collapsed="false">
      <c r="A16" s="37" t="s">
        <v>203</v>
      </c>
      <c r="B16" s="38"/>
      <c r="C16" s="37" t="s">
        <v>254</v>
      </c>
      <c r="D16" s="37" t="s">
        <v>272</v>
      </c>
      <c r="E16" s="184" t="n">
        <v>36598</v>
      </c>
      <c r="F16" s="188" t="n">
        <v>10000</v>
      </c>
      <c r="G16" s="186" t="n">
        <v>5000</v>
      </c>
    </row>
    <row r="17" customFormat="false" ht="12.75" hidden="false" customHeight="false" outlineLevel="0" collapsed="false">
      <c r="A17" s="37" t="s">
        <v>273</v>
      </c>
      <c r="B17" s="38" t="n">
        <v>102749</v>
      </c>
      <c r="C17" s="37" t="s">
        <v>189</v>
      </c>
      <c r="D17" s="37" t="s">
        <v>274</v>
      </c>
      <c r="E17" s="184" t="n">
        <v>36598</v>
      </c>
      <c r="F17" s="188" t="n">
        <v>9000</v>
      </c>
      <c r="G17" s="186" t="n">
        <v>5000</v>
      </c>
    </row>
    <row r="18" customFormat="false" ht="12.75" hidden="false" customHeight="false" outlineLevel="0" collapsed="false">
      <c r="A18" s="189" t="s">
        <v>275</v>
      </c>
      <c r="B18" s="190" t="n">
        <v>58654</v>
      </c>
      <c r="C18" s="189" t="s">
        <v>207</v>
      </c>
      <c r="D18" s="189" t="s">
        <v>276</v>
      </c>
      <c r="E18" s="191" t="n">
        <v>36612</v>
      </c>
      <c r="F18" s="192" t="n">
        <v>3000</v>
      </c>
      <c r="G18" s="186" t="n">
        <v>5000</v>
      </c>
    </row>
    <row r="19" customFormat="false" ht="12.75" hidden="false" customHeight="false" outlineLevel="0" collapsed="false">
      <c r="A19" s="189" t="s">
        <v>277</v>
      </c>
      <c r="B19" s="190" t="n">
        <v>58653</v>
      </c>
      <c r="C19" s="189" t="s">
        <v>207</v>
      </c>
      <c r="D19" s="189" t="s">
        <v>278</v>
      </c>
      <c r="E19" s="191" t="n">
        <v>36612</v>
      </c>
      <c r="F19" s="192" t="n">
        <v>1600</v>
      </c>
      <c r="G19" s="186" t="n">
        <v>5000</v>
      </c>
    </row>
    <row r="20" customFormat="false" ht="12" hidden="false" customHeight="true" outlineLevel="0" collapsed="false">
      <c r="A20" s="189" t="s">
        <v>279</v>
      </c>
      <c r="B20" s="190" t="n">
        <v>29191</v>
      </c>
      <c r="C20" s="189" t="s">
        <v>201</v>
      </c>
      <c r="D20" s="189" t="s">
        <v>280</v>
      </c>
      <c r="E20" s="191" t="n">
        <v>36626</v>
      </c>
      <c r="F20" s="192" t="n">
        <v>7000</v>
      </c>
      <c r="G20" s="186" t="n">
        <v>5000</v>
      </c>
    </row>
    <row r="21" customFormat="false" ht="12" hidden="false" customHeight="true" outlineLevel="0" collapsed="false">
      <c r="A21" s="193" t="s">
        <v>281</v>
      </c>
      <c r="B21" s="194"/>
      <c r="C21" s="193" t="s">
        <v>201</v>
      </c>
      <c r="D21" s="193" t="s">
        <v>282</v>
      </c>
      <c r="E21" s="195" t="n">
        <v>36633</v>
      </c>
      <c r="F21" s="196" t="n">
        <v>9800</v>
      </c>
      <c r="G21" s="197" t="n">
        <v>0</v>
      </c>
    </row>
    <row r="22" customFormat="false" ht="12" hidden="false" customHeight="true" outlineLevel="0" collapsed="false">
      <c r="A22" s="193" t="s">
        <v>283</v>
      </c>
      <c r="B22" s="194"/>
      <c r="C22" s="193" t="s">
        <v>254</v>
      </c>
      <c r="D22" s="193" t="s">
        <v>284</v>
      </c>
      <c r="E22" s="195" t="n">
        <v>36633</v>
      </c>
      <c r="F22" s="196" t="n">
        <v>14000</v>
      </c>
      <c r="G22" s="197" t="n">
        <v>0</v>
      </c>
    </row>
    <row r="23" customFormat="false" ht="12.75" hidden="false" customHeight="false" outlineLevel="0" collapsed="false">
      <c r="A23" s="193" t="s">
        <v>285</v>
      </c>
      <c r="B23" s="194" t="n">
        <v>103187</v>
      </c>
      <c r="C23" s="193" t="s">
        <v>189</v>
      </c>
      <c r="D23" s="193" t="s">
        <v>286</v>
      </c>
      <c r="E23" s="195" t="n">
        <v>36647</v>
      </c>
      <c r="F23" s="198" t="n">
        <v>8500</v>
      </c>
      <c r="G23" s="199" t="n">
        <v>5000</v>
      </c>
    </row>
    <row r="24" customFormat="false" ht="12" hidden="false" customHeight="true" outlineLevel="0" collapsed="false">
      <c r="A24" s="189" t="s">
        <v>287</v>
      </c>
      <c r="B24" s="190" t="n">
        <v>102117</v>
      </c>
      <c r="C24" s="189" t="s">
        <v>201</v>
      </c>
      <c r="D24" s="189" t="s">
        <v>288</v>
      </c>
      <c r="E24" s="191" t="n">
        <v>36654</v>
      </c>
      <c r="F24" s="192" t="n">
        <v>3400</v>
      </c>
      <c r="G24" s="186" t="n">
        <v>5000</v>
      </c>
    </row>
    <row r="25" customFormat="false" ht="12.75" hidden="false" customHeight="false" outlineLevel="0" collapsed="false">
      <c r="A25" s="193" t="s">
        <v>289</v>
      </c>
      <c r="B25" s="194"/>
      <c r="C25" s="193" t="s">
        <v>290</v>
      </c>
      <c r="D25" s="193" t="s">
        <v>291</v>
      </c>
      <c r="E25" s="195" t="n">
        <v>36654</v>
      </c>
      <c r="F25" s="197" t="n">
        <v>18000</v>
      </c>
      <c r="G25" s="197" t="n">
        <v>0</v>
      </c>
    </row>
    <row r="26" customFormat="false" ht="12.75" hidden="false" customHeight="false" outlineLevel="0" collapsed="false">
      <c r="A26" s="193" t="s">
        <v>292</v>
      </c>
      <c r="B26" s="194" t="n">
        <v>292024</v>
      </c>
      <c r="C26" s="193" t="s">
        <v>201</v>
      </c>
      <c r="D26" s="193" t="s">
        <v>293</v>
      </c>
      <c r="E26" s="195" t="n">
        <v>36661</v>
      </c>
      <c r="F26" s="197" t="n">
        <v>13260</v>
      </c>
      <c r="G26" s="197" t="n">
        <v>0</v>
      </c>
    </row>
    <row r="27" customFormat="false" ht="12.75" hidden="false" customHeight="false" outlineLevel="0" collapsed="false">
      <c r="A27" s="193" t="s">
        <v>294</v>
      </c>
      <c r="B27" s="194" t="n">
        <v>103563</v>
      </c>
      <c r="C27" s="193" t="s">
        <v>295</v>
      </c>
      <c r="D27" s="193" t="s">
        <v>296</v>
      </c>
      <c r="E27" s="195" t="n">
        <v>36661</v>
      </c>
      <c r="F27" s="197" t="n">
        <v>3000</v>
      </c>
      <c r="G27" s="197" t="n">
        <v>0</v>
      </c>
    </row>
    <row r="28" customFormat="false" ht="12" hidden="false" customHeight="true" outlineLevel="0" collapsed="false">
      <c r="A28" s="0" t="s">
        <v>297</v>
      </c>
      <c r="B28" s="178" t="n">
        <v>104078</v>
      </c>
      <c r="C28" s="0" t="s">
        <v>219</v>
      </c>
      <c r="D28" s="0" t="s">
        <v>298</v>
      </c>
      <c r="E28" s="170" t="n">
        <v>36678</v>
      </c>
      <c r="F28" s="200" t="n">
        <v>13000</v>
      </c>
      <c r="G28" s="186" t="n">
        <v>5000</v>
      </c>
    </row>
    <row r="29" customFormat="false" ht="12" hidden="false" customHeight="true" outlineLevel="0" collapsed="false">
      <c r="A29" s="0" t="s">
        <v>299</v>
      </c>
      <c r="B29" s="178" t="n">
        <v>29312</v>
      </c>
      <c r="C29" s="0" t="s">
        <v>207</v>
      </c>
      <c r="D29" s="0" t="s">
        <v>300</v>
      </c>
      <c r="E29" s="170" t="n">
        <v>36678</v>
      </c>
      <c r="F29" s="200" t="n">
        <v>7600</v>
      </c>
      <c r="G29" s="186" t="n">
        <v>5000</v>
      </c>
    </row>
    <row r="30" customFormat="false" ht="12" hidden="false" customHeight="true" outlineLevel="0" collapsed="false">
      <c r="A30" s="189" t="s">
        <v>301</v>
      </c>
      <c r="B30" s="190" t="n">
        <v>28956</v>
      </c>
      <c r="C30" s="189" t="s">
        <v>201</v>
      </c>
      <c r="D30" s="189" t="s">
        <v>302</v>
      </c>
      <c r="E30" s="191" t="n">
        <v>36689</v>
      </c>
      <c r="F30" s="201" t="n">
        <v>7000</v>
      </c>
      <c r="G30" s="186" t="n">
        <v>5000</v>
      </c>
    </row>
    <row r="31" customFormat="false" ht="12.75" hidden="false" customHeight="false" outlineLevel="0" collapsed="false">
      <c r="A31" s="82" t="s">
        <v>303</v>
      </c>
      <c r="B31" s="81" t="n">
        <v>104007</v>
      </c>
      <c r="C31" s="82" t="s">
        <v>189</v>
      </c>
      <c r="D31" s="82" t="s">
        <v>192</v>
      </c>
      <c r="E31" s="202" t="n">
        <v>36696</v>
      </c>
      <c r="F31" s="203" t="n">
        <v>14000</v>
      </c>
      <c r="G31" s="197" t="n">
        <v>0</v>
      </c>
    </row>
    <row r="32" customFormat="false" ht="12.75" hidden="false" customHeight="false" outlineLevel="0" collapsed="false">
      <c r="A32" s="193" t="s">
        <v>304</v>
      </c>
      <c r="B32" s="194" t="n">
        <v>102674</v>
      </c>
      <c r="C32" s="193" t="s">
        <v>201</v>
      </c>
      <c r="D32" s="193" t="s">
        <v>305</v>
      </c>
      <c r="E32" s="204" t="n">
        <v>36682</v>
      </c>
      <c r="F32" s="196" t="n">
        <v>7000</v>
      </c>
      <c r="G32" s="199" t="n">
        <v>5000</v>
      </c>
    </row>
    <row r="33" customFormat="false" ht="12.75" hidden="false" customHeight="false" outlineLevel="0" collapsed="false">
      <c r="A33" s="193" t="s">
        <v>306</v>
      </c>
      <c r="B33" s="194" t="n">
        <v>103139</v>
      </c>
      <c r="C33" s="193" t="s">
        <v>219</v>
      </c>
      <c r="D33" s="193" t="s">
        <v>307</v>
      </c>
      <c r="E33" s="195" t="n">
        <v>36680</v>
      </c>
      <c r="F33" s="196" t="n">
        <v>12400</v>
      </c>
      <c r="G33" s="199" t="n">
        <v>5000</v>
      </c>
    </row>
    <row r="34" customFormat="false" ht="12.75" hidden="false" customHeight="false" outlineLevel="0" collapsed="false">
      <c r="A34" s="189" t="s">
        <v>308</v>
      </c>
      <c r="B34" s="190" t="n">
        <v>58494</v>
      </c>
      <c r="C34" s="189" t="s">
        <v>219</v>
      </c>
      <c r="D34" s="189" t="s">
        <v>309</v>
      </c>
      <c r="E34" s="191" t="n">
        <v>36690</v>
      </c>
      <c r="F34" s="192" t="n">
        <v>10000</v>
      </c>
      <c r="G34" s="205" t="n">
        <v>5000</v>
      </c>
    </row>
    <row r="35" customFormat="false" ht="12.75" hidden="false" customHeight="false" outlineLevel="0" collapsed="false">
      <c r="A35" s="189" t="s">
        <v>310</v>
      </c>
      <c r="B35" s="190" t="n">
        <v>104177</v>
      </c>
      <c r="C35" s="189" t="s">
        <v>219</v>
      </c>
      <c r="D35" s="189" t="s">
        <v>311</v>
      </c>
      <c r="E35" s="191" t="n">
        <v>36696</v>
      </c>
      <c r="F35" s="201" t="n">
        <v>10400</v>
      </c>
      <c r="G35" s="205" t="n">
        <v>5000</v>
      </c>
    </row>
    <row r="36" customFormat="false" ht="12.75" hidden="false" customHeight="false" outlineLevel="0" collapsed="false">
      <c r="A36" s="206" t="s">
        <v>312</v>
      </c>
      <c r="B36" s="111" t="n">
        <v>103905</v>
      </c>
      <c r="C36" s="206" t="s">
        <v>219</v>
      </c>
      <c r="D36" s="206" t="s">
        <v>313</v>
      </c>
      <c r="E36" s="207" t="n">
        <v>36703</v>
      </c>
      <c r="F36" s="208" t="n">
        <v>14400</v>
      </c>
      <c r="G36" s="199" t="n">
        <v>5000</v>
      </c>
    </row>
    <row r="37" customFormat="false" ht="12.75" hidden="false" customHeight="false" outlineLevel="0" collapsed="false">
      <c r="A37" s="206" t="s">
        <v>314</v>
      </c>
      <c r="B37" s="111" t="n">
        <v>104126</v>
      </c>
      <c r="C37" s="206" t="s">
        <v>219</v>
      </c>
      <c r="D37" s="206" t="s">
        <v>315</v>
      </c>
      <c r="E37" s="207" t="n">
        <v>36712</v>
      </c>
      <c r="F37" s="209" t="n">
        <v>14000</v>
      </c>
      <c r="G37" s="199" t="n">
        <v>5000</v>
      </c>
    </row>
    <row r="38" customFormat="false" ht="12.75" hidden="false" customHeight="false" outlineLevel="0" collapsed="false">
      <c r="A38" s="189" t="s">
        <v>316</v>
      </c>
      <c r="B38" s="190" t="n">
        <v>104080</v>
      </c>
      <c r="C38" s="189" t="s">
        <v>189</v>
      </c>
      <c r="D38" s="189" t="s">
        <v>317</v>
      </c>
      <c r="E38" s="191" t="n">
        <v>36717</v>
      </c>
      <c r="F38" s="201" t="n">
        <v>16000</v>
      </c>
      <c r="G38" s="186" t="n">
        <v>5000</v>
      </c>
    </row>
    <row r="39" customFormat="false" ht="12.75" hidden="false" customHeight="false" outlineLevel="0" collapsed="false">
      <c r="A39" s="206" t="s">
        <v>318</v>
      </c>
      <c r="B39" s="111" t="n">
        <v>103499</v>
      </c>
      <c r="C39" s="206" t="s">
        <v>189</v>
      </c>
      <c r="D39" s="206" t="s">
        <v>319</v>
      </c>
      <c r="E39" s="207" t="n">
        <v>36717</v>
      </c>
      <c r="F39" s="210" t="n">
        <v>15400</v>
      </c>
      <c r="G39" s="200" t="n">
        <v>5000</v>
      </c>
    </row>
    <row r="40" customFormat="false" ht="12.75" hidden="false" customHeight="false" outlineLevel="0" collapsed="false">
      <c r="A40" s="193" t="s">
        <v>320</v>
      </c>
      <c r="B40" s="194" t="n">
        <v>104468</v>
      </c>
      <c r="C40" s="193" t="s">
        <v>201</v>
      </c>
      <c r="D40" s="193" t="s">
        <v>321</v>
      </c>
      <c r="E40" s="195" t="n">
        <v>36724</v>
      </c>
      <c r="F40" s="197" t="n">
        <v>9200</v>
      </c>
      <c r="G40" s="197" t="n">
        <v>0</v>
      </c>
    </row>
    <row r="41" customFormat="false" ht="12.75" hidden="false" customHeight="false" outlineLevel="0" collapsed="false">
      <c r="A41" s="193" t="s">
        <v>322</v>
      </c>
      <c r="B41" s="194" t="n">
        <v>104468</v>
      </c>
      <c r="C41" s="193" t="s">
        <v>219</v>
      </c>
      <c r="D41" s="193"/>
      <c r="E41" s="195" t="n">
        <v>36724</v>
      </c>
      <c r="F41" s="197" t="n">
        <v>12600</v>
      </c>
      <c r="G41" s="197"/>
    </row>
    <row r="42" customFormat="false" ht="12.75" hidden="false" customHeight="false" outlineLevel="0" collapsed="false">
      <c r="A42" s="193" t="s">
        <v>212</v>
      </c>
      <c r="B42" s="194" t="n">
        <v>104375</v>
      </c>
      <c r="C42" s="193" t="s">
        <v>254</v>
      </c>
      <c r="D42" s="193" t="s">
        <v>323</v>
      </c>
      <c r="E42" s="195" t="n">
        <v>36724</v>
      </c>
      <c r="F42" s="197" t="n">
        <v>13000</v>
      </c>
      <c r="G42" s="197" t="n">
        <v>5000</v>
      </c>
    </row>
    <row r="43" customFormat="false" ht="12.75" hidden="false" customHeight="false" outlineLevel="0" collapsed="false">
      <c r="A43" s="189" t="s">
        <v>324</v>
      </c>
      <c r="B43" s="190" t="n">
        <v>104345</v>
      </c>
      <c r="C43" s="189" t="s">
        <v>207</v>
      </c>
      <c r="D43" s="189" t="s">
        <v>325</v>
      </c>
      <c r="E43" s="191" t="n">
        <v>36731</v>
      </c>
      <c r="F43" s="211" t="n">
        <v>2680</v>
      </c>
      <c r="G43" s="211" t="n">
        <v>5000</v>
      </c>
    </row>
    <row r="44" customFormat="false" ht="12.75" hidden="false" customHeight="false" outlineLevel="0" collapsed="false">
      <c r="A44" s="206" t="s">
        <v>326</v>
      </c>
      <c r="B44" s="111" t="n">
        <v>103875</v>
      </c>
      <c r="C44" s="206" t="s">
        <v>189</v>
      </c>
      <c r="D44" s="206" t="s">
        <v>327</v>
      </c>
      <c r="E44" s="207" t="n">
        <v>36731</v>
      </c>
      <c r="F44" s="209" t="n">
        <v>11400</v>
      </c>
      <c r="G44" s="212" t="n">
        <v>5000</v>
      </c>
    </row>
    <row r="45" customFormat="false" ht="12" hidden="false" customHeight="true" outlineLevel="0" collapsed="false">
      <c r="A45" s="189"/>
      <c r="B45" s="190"/>
      <c r="C45" s="189"/>
      <c r="D45" s="189"/>
      <c r="E45" s="191"/>
      <c r="F45" s="213"/>
      <c r="G45" s="214"/>
    </row>
    <row r="46" customFormat="false" ht="12" hidden="false" customHeight="true" outlineLevel="0" collapsed="false">
      <c r="A46" s="189"/>
      <c r="B46" s="190"/>
      <c r="C46" s="189"/>
      <c r="D46" s="189"/>
      <c r="E46" s="215" t="s">
        <v>54</v>
      </c>
      <c r="F46" s="216" t="n">
        <f aca="false">SUM(F5:F45)</f>
        <v>382440</v>
      </c>
      <c r="G46" s="217" t="n">
        <f aca="false">SUM(G5:G45)</f>
        <v>160000</v>
      </c>
    </row>
    <row r="47" customFormat="false" ht="12" hidden="false" customHeight="true" outlineLevel="0" collapsed="false">
      <c r="A47" s="218" t="s">
        <v>328</v>
      </c>
      <c r="B47" s="190"/>
      <c r="C47" s="189"/>
      <c r="D47" s="189"/>
      <c r="E47" s="191"/>
      <c r="F47" s="192"/>
    </row>
    <row r="48" customFormat="false" ht="12" hidden="false" customHeight="true" outlineLevel="0" collapsed="false">
      <c r="A48" s="219" t="s">
        <v>329</v>
      </c>
      <c r="B48" s="220"/>
      <c r="C48" s="219" t="s">
        <v>290</v>
      </c>
      <c r="D48" s="219" t="s">
        <v>330</v>
      </c>
      <c r="E48" s="221" t="n">
        <v>36633</v>
      </c>
      <c r="F48" s="222" t="n">
        <v>18000</v>
      </c>
    </row>
    <row r="49" customFormat="false" ht="12" hidden="false" customHeight="true" outlineLevel="0" collapsed="false">
      <c r="A49" s="219" t="s">
        <v>331</v>
      </c>
      <c r="B49" s="220"/>
      <c r="C49" s="219" t="s">
        <v>207</v>
      </c>
      <c r="D49" s="219" t="s">
        <v>236</v>
      </c>
      <c r="E49" s="221" t="n">
        <v>36633</v>
      </c>
      <c r="F49" s="222" t="n">
        <v>7000</v>
      </c>
    </row>
    <row r="50" customFormat="false" ht="12.75" hidden="false" customHeight="false" outlineLevel="0" collapsed="false">
      <c r="A50" s="219" t="s">
        <v>332</v>
      </c>
      <c r="B50" s="220" t="n">
        <v>103035</v>
      </c>
      <c r="C50" s="219" t="s">
        <v>290</v>
      </c>
      <c r="D50" s="219" t="s">
        <v>333</v>
      </c>
      <c r="E50" s="221" t="n">
        <v>36647</v>
      </c>
      <c r="F50" s="223" t="n">
        <v>21000</v>
      </c>
    </row>
    <row r="51" customFormat="false" ht="12.75" hidden="false" customHeight="false" outlineLevel="0" collapsed="false">
      <c r="A51" s="219" t="s">
        <v>311</v>
      </c>
      <c r="B51" s="220"/>
      <c r="C51" s="219" t="s">
        <v>219</v>
      </c>
      <c r="D51" s="219" t="s">
        <v>334</v>
      </c>
      <c r="E51" s="221" t="n">
        <v>36647</v>
      </c>
      <c r="F51" s="223" t="n">
        <v>15000</v>
      </c>
    </row>
    <row r="52" customFormat="false" ht="12.75" hidden="false" customHeight="false" outlineLevel="0" collapsed="false">
      <c r="A52" s="219" t="s">
        <v>335</v>
      </c>
      <c r="B52" s="220" t="n">
        <v>104065</v>
      </c>
      <c r="C52" s="219" t="s">
        <v>290</v>
      </c>
      <c r="D52" s="219" t="s">
        <v>204</v>
      </c>
      <c r="E52" s="221" t="n">
        <v>36682</v>
      </c>
      <c r="F52" s="223" t="n">
        <v>22000</v>
      </c>
    </row>
    <row r="53" customFormat="false" ht="12.75" hidden="false" customHeight="false" outlineLevel="0" collapsed="false">
      <c r="A53" s="219" t="s">
        <v>336</v>
      </c>
      <c r="B53" s="220" t="n">
        <v>104081</v>
      </c>
      <c r="C53" s="219" t="s">
        <v>295</v>
      </c>
      <c r="D53" s="219" t="s">
        <v>337</v>
      </c>
      <c r="E53" s="221" t="n">
        <v>36682</v>
      </c>
      <c r="F53" s="223" t="n">
        <v>7200</v>
      </c>
    </row>
    <row r="54" customFormat="false" ht="12.75" hidden="false" customHeight="false" outlineLevel="0" collapsed="false">
      <c r="A54" s="219" t="s">
        <v>338</v>
      </c>
      <c r="B54" s="220" t="n">
        <v>102584</v>
      </c>
      <c r="C54" s="219" t="s">
        <v>290</v>
      </c>
      <c r="D54" s="219" t="s">
        <v>236</v>
      </c>
      <c r="E54" s="221" t="n">
        <v>36661</v>
      </c>
      <c r="F54" s="223" t="n">
        <v>20000</v>
      </c>
      <c r="G54" s="223"/>
    </row>
    <row r="55" customFormat="false" ht="12.75" hidden="false" customHeight="false" outlineLevel="0" collapsed="false">
      <c r="A55" s="219" t="s">
        <v>339</v>
      </c>
      <c r="B55" s="220" t="n">
        <v>104077</v>
      </c>
      <c r="C55" s="219" t="s">
        <v>254</v>
      </c>
      <c r="D55" s="219" t="s">
        <v>340</v>
      </c>
      <c r="E55" s="221" t="n">
        <v>36738</v>
      </c>
      <c r="F55" s="223" t="n">
        <v>21400</v>
      </c>
      <c r="G55" s="223"/>
    </row>
    <row r="56" customFormat="false" ht="12.75" hidden="false" customHeight="false" outlineLevel="0" collapsed="false">
      <c r="A56" s="219" t="s">
        <v>341</v>
      </c>
      <c r="B56" s="220" t="n">
        <v>103892</v>
      </c>
      <c r="C56" s="219" t="s">
        <v>201</v>
      </c>
      <c r="D56" s="219" t="s">
        <v>334</v>
      </c>
      <c r="E56" s="221" t="n">
        <v>36731</v>
      </c>
      <c r="F56" s="223" t="n">
        <v>12000</v>
      </c>
      <c r="G56" s="223"/>
    </row>
    <row r="57" customFormat="false" ht="12.75" hidden="false" customHeight="false" outlineLevel="0" collapsed="false">
      <c r="A57" s="219" t="s">
        <v>342</v>
      </c>
      <c r="B57" s="220" t="n">
        <v>103376</v>
      </c>
      <c r="C57" s="219" t="s">
        <v>189</v>
      </c>
      <c r="D57" s="219" t="s">
        <v>335</v>
      </c>
      <c r="E57" s="221" t="n">
        <v>36745</v>
      </c>
      <c r="F57" s="223" t="n">
        <v>18000</v>
      </c>
      <c r="G57" s="223"/>
    </row>
    <row r="58" customFormat="false" ht="12.75" hidden="false" customHeight="false" outlineLevel="0" collapsed="false">
      <c r="A58" s="219"/>
      <c r="B58" s="220"/>
      <c r="C58" s="219"/>
      <c r="D58" s="219"/>
      <c r="E58" s="221"/>
      <c r="F58" s="224"/>
    </row>
    <row r="59" customFormat="false" ht="12.75" hidden="false" customHeight="false" outlineLevel="0" collapsed="false">
      <c r="A59" s="219"/>
      <c r="B59" s="220"/>
      <c r="C59" s="219"/>
      <c r="D59" s="219"/>
      <c r="E59" s="225" t="s">
        <v>54</v>
      </c>
      <c r="F59" s="223" t="n">
        <f aca="false">SUM(F48:F58)</f>
        <v>161600</v>
      </c>
    </row>
    <row r="60" customFormat="false" ht="12" hidden="false" customHeight="true" outlineLevel="0" collapsed="false">
      <c r="A60" s="218" t="s">
        <v>343</v>
      </c>
      <c r="B60" s="226"/>
      <c r="C60" s="219"/>
      <c r="D60" s="219"/>
      <c r="E60" s="221"/>
      <c r="F60" s="223"/>
    </row>
    <row r="61" customFormat="false" ht="12.75" hidden="false" customHeight="false" outlineLevel="0" collapsed="false">
      <c r="A61" s="104" t="s">
        <v>344</v>
      </c>
      <c r="B61" s="103" t="n">
        <v>58704</v>
      </c>
      <c r="C61" s="104" t="s">
        <v>201</v>
      </c>
      <c r="D61" s="104" t="s">
        <v>282</v>
      </c>
      <c r="E61" s="227" t="n">
        <v>36738</v>
      </c>
      <c r="F61" s="228" t="n">
        <v>7000</v>
      </c>
      <c r="G61" s="212" t="n">
        <v>5000</v>
      </c>
    </row>
    <row r="62" customFormat="false" ht="12.75" hidden="false" customHeight="false" outlineLevel="0" collapsed="false">
      <c r="A62" s="229" t="s">
        <v>345</v>
      </c>
      <c r="B62" s="230" t="n">
        <v>103125</v>
      </c>
      <c r="C62" s="229" t="s">
        <v>254</v>
      </c>
      <c r="D62" s="229" t="s">
        <v>346</v>
      </c>
      <c r="E62" s="231" t="n">
        <v>36738</v>
      </c>
      <c r="F62" s="232" t="n">
        <v>21000</v>
      </c>
      <c r="G62" s="211" t="n">
        <v>0</v>
      </c>
    </row>
    <row r="63" customFormat="false" ht="12.75" hidden="false" customHeight="false" outlineLevel="0" collapsed="false">
      <c r="A63" s="229" t="s">
        <v>347</v>
      </c>
      <c r="B63" s="230" t="n">
        <v>103891</v>
      </c>
      <c r="C63" s="229" t="s">
        <v>189</v>
      </c>
      <c r="D63" s="229" t="s">
        <v>348</v>
      </c>
      <c r="E63" s="231" t="n">
        <v>36752</v>
      </c>
      <c r="F63" s="232" t="n">
        <v>11000</v>
      </c>
      <c r="G63" s="211" t="n">
        <v>5000</v>
      </c>
    </row>
    <row r="64" customFormat="false" ht="12.75" hidden="false" customHeight="false" outlineLevel="0" collapsed="false">
      <c r="A64" s="233" t="s">
        <v>196</v>
      </c>
      <c r="B64" s="103" t="n">
        <v>104574</v>
      </c>
      <c r="C64" s="227" t="s">
        <v>189</v>
      </c>
      <c r="D64" s="104" t="s">
        <v>349</v>
      </c>
      <c r="E64" s="234" t="n">
        <v>36738</v>
      </c>
      <c r="F64" s="235" t="n">
        <v>10000</v>
      </c>
      <c r="G64" s="236" t="n">
        <v>5000</v>
      </c>
    </row>
    <row r="65" customFormat="false" ht="12.75" hidden="false" customHeight="false" outlineLevel="0" collapsed="false">
      <c r="A65" s="104" t="s">
        <v>230</v>
      </c>
      <c r="B65" s="103" t="n">
        <v>103140</v>
      </c>
      <c r="C65" s="227" t="s">
        <v>201</v>
      </c>
      <c r="D65" s="104" t="s">
        <v>350</v>
      </c>
      <c r="E65" s="234" t="n">
        <v>36739</v>
      </c>
      <c r="F65" s="237" t="n">
        <v>7600</v>
      </c>
      <c r="G65" s="238" t="n">
        <v>5000</v>
      </c>
    </row>
    <row r="66" customFormat="false" ht="12.75" hidden="false" customHeight="false" outlineLevel="0" collapsed="false">
      <c r="A66" s="104"/>
      <c r="B66" s="103"/>
      <c r="C66" s="104"/>
      <c r="D66" s="104"/>
      <c r="E66" s="227"/>
      <c r="F66" s="239"/>
      <c r="G66" s="212"/>
    </row>
    <row r="67" customFormat="false" ht="12.75" hidden="false" customHeight="false" outlineLevel="0" collapsed="false">
      <c r="A67" s="229"/>
      <c r="B67" s="230"/>
      <c r="C67" s="229"/>
      <c r="D67" s="229"/>
      <c r="E67" s="240" t="s">
        <v>54</v>
      </c>
      <c r="F67" s="241" t="n">
        <f aca="false">SUM(F61:F63)</f>
        <v>39000</v>
      </c>
      <c r="G67" s="186"/>
    </row>
    <row r="68" customFormat="false" ht="12.75" hidden="false" customHeight="false" outlineLevel="0" collapsed="false">
      <c r="A68" s="229"/>
      <c r="B68" s="230"/>
      <c r="C68" s="229"/>
      <c r="D68" s="229"/>
      <c r="E68" s="231"/>
      <c r="F68" s="241"/>
    </row>
    <row r="69" customFormat="false" ht="12.75" hidden="false" customHeight="false" outlineLevel="0" collapsed="false">
      <c r="A69" s="90" t="s">
        <v>118</v>
      </c>
      <c r="B69" s="230"/>
      <c r="C69" s="229"/>
      <c r="D69" s="229"/>
      <c r="E69" s="231"/>
      <c r="F69" s="242" t="n">
        <f aca="false">G46</f>
        <v>160000</v>
      </c>
    </row>
    <row r="70" customFormat="false" ht="12.75" hidden="false" customHeight="false" outlineLevel="0" collapsed="false">
      <c r="A70" s="90" t="s">
        <v>351</v>
      </c>
      <c r="B70" s="38"/>
      <c r="C70" s="37"/>
      <c r="D70" s="37"/>
      <c r="E70" s="37"/>
      <c r="F70" s="243" t="n">
        <f aca="false">F46-F74</f>
        <v>336040</v>
      </c>
    </row>
    <row r="71" customFormat="false" ht="12.75" hidden="false" customHeight="false" outlineLevel="0" collapsed="false">
      <c r="A71" s="90" t="s">
        <v>352</v>
      </c>
      <c r="B71" s="38"/>
      <c r="C71" s="37"/>
      <c r="D71" s="37"/>
      <c r="E71" s="37"/>
      <c r="F71" s="244" t="n">
        <f aca="false">F59</f>
        <v>161600</v>
      </c>
    </row>
    <row r="72" customFormat="false" ht="12.75" hidden="false" customHeight="false" outlineLevel="0" collapsed="false">
      <c r="A72" s="72" t="s">
        <v>353</v>
      </c>
      <c r="B72" s="38"/>
      <c r="C72" s="37"/>
      <c r="D72" s="37"/>
      <c r="E72" s="37"/>
      <c r="F72" s="245" t="n">
        <f aca="false">F67</f>
        <v>39000</v>
      </c>
    </row>
    <row r="73" customFormat="false" ht="12.75" hidden="false" customHeight="false" outlineLevel="0" collapsed="false">
      <c r="A73" s="90" t="s">
        <v>354</v>
      </c>
      <c r="B73" s="38"/>
      <c r="C73" s="37"/>
      <c r="D73" s="37"/>
      <c r="E73" s="37"/>
      <c r="F73" s="243" t="n">
        <f aca="false">F46+F59-F74</f>
        <v>497640</v>
      </c>
    </row>
    <row r="74" customFormat="false" ht="12.75" hidden="false" customHeight="false" outlineLevel="0" collapsed="false">
      <c r="A74" s="72" t="s">
        <v>355</v>
      </c>
      <c r="B74" s="38"/>
      <c r="C74" s="37"/>
      <c r="D74" s="37"/>
      <c r="E74" s="37"/>
      <c r="F74" s="243" t="n">
        <v>46400</v>
      </c>
    </row>
    <row r="75" customFormat="false" ht="12.75" hidden="false" customHeight="false" outlineLevel="0" collapsed="false">
      <c r="A75" s="37"/>
      <c r="B75" s="38"/>
      <c r="C75" s="37"/>
      <c r="D75" s="37"/>
      <c r="E75" s="37"/>
      <c r="F75" s="243"/>
    </row>
    <row r="76" customFormat="false" ht="12.75" hidden="false" customHeight="false" outlineLevel="0" collapsed="false">
      <c r="A76" s="246" t="s">
        <v>356</v>
      </c>
      <c r="B76" s="246"/>
      <c r="C76" s="246"/>
      <c r="D76" s="246"/>
      <c r="E76" s="246"/>
      <c r="F76" s="246"/>
    </row>
    <row r="77" customFormat="false" ht="12.75" hidden="false" customHeight="false" outlineLevel="0" collapsed="false">
      <c r="A77" s="246" t="s">
        <v>357</v>
      </c>
      <c r="B77" s="246"/>
      <c r="C77" s="246"/>
      <c r="D77" s="246"/>
      <c r="E77" s="246"/>
      <c r="F77" s="246"/>
    </row>
    <row r="78" customFormat="false" ht="12.75" hidden="false" customHeight="false" outlineLevel="0" collapsed="false">
      <c r="A78" s="246" t="s">
        <v>358</v>
      </c>
      <c r="B78" s="246"/>
      <c r="C78" s="246"/>
      <c r="D78" s="246"/>
      <c r="E78" s="246"/>
      <c r="F78" s="246"/>
    </row>
    <row r="88" customFormat="false" ht="12.75" hidden="false" customHeight="false" outlineLevel="0" collapsed="false">
      <c r="F88" s="0" t="s">
        <v>359</v>
      </c>
    </row>
  </sheetData>
  <mergeCells count="3">
    <mergeCell ref="A76:F76"/>
    <mergeCell ref="A77:F77"/>
    <mergeCell ref="A78:F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1.99"/>
    <col collapsed="false" customWidth="true" hidden="false" outlineLevel="0" max="4" min="4" style="0" width="14.85"/>
    <col collapsed="false" customWidth="true" hidden="false" outlineLevel="0" max="5" min="5" style="0" width="9.99"/>
    <col collapsed="false" customWidth="true" hidden="false" outlineLevel="0" max="6" min="6" style="171" width="14.99"/>
    <col collapsed="false" customWidth="true" hidden="false" outlineLevel="0" max="7" min="7" style="171" width="10.28"/>
  </cols>
  <sheetData>
    <row r="3" customFormat="false" ht="12.75" hidden="false" customHeight="false" outlineLevel="0" collapsed="false">
      <c r="A3" s="181" t="s">
        <v>60</v>
      </c>
      <c r="B3" s="181" t="s">
        <v>246</v>
      </c>
      <c r="C3" s="181" t="s">
        <v>184</v>
      </c>
      <c r="D3" s="181" t="s">
        <v>247</v>
      </c>
      <c r="E3" s="181" t="s">
        <v>63</v>
      </c>
      <c r="F3" s="247" t="s">
        <v>248</v>
      </c>
      <c r="G3" s="248" t="s">
        <v>249</v>
      </c>
    </row>
    <row r="4" customFormat="false" ht="12.75" hidden="false" customHeight="false" outlineLevel="0" collapsed="false">
      <c r="A4" s="249" t="s">
        <v>250</v>
      </c>
      <c r="B4" s="57"/>
      <c r="C4" s="57"/>
      <c r="D4" s="57"/>
      <c r="E4" s="57"/>
      <c r="F4" s="250"/>
      <c r="G4" s="251"/>
    </row>
    <row r="5" customFormat="false" ht="12.75" hidden="false" customHeight="false" outlineLevel="0" collapsed="false">
      <c r="A5" s="169" t="s">
        <v>196</v>
      </c>
      <c r="B5" s="178" t="n">
        <v>104574</v>
      </c>
      <c r="C5" s="170" t="s">
        <v>189</v>
      </c>
      <c r="D5" s="0" t="s">
        <v>349</v>
      </c>
      <c r="E5" s="252" t="n">
        <v>36738</v>
      </c>
      <c r="F5" s="253" t="n">
        <v>10000</v>
      </c>
      <c r="G5" s="253" t="n">
        <v>5000</v>
      </c>
    </row>
    <row r="6" customFormat="false" ht="12.75" hidden="false" customHeight="false" outlineLevel="0" collapsed="false">
      <c r="A6" s="0" t="s">
        <v>230</v>
      </c>
      <c r="B6" s="178" t="n">
        <v>103140</v>
      </c>
      <c r="C6" s="170" t="s">
        <v>201</v>
      </c>
      <c r="D6" s="0" t="s">
        <v>350</v>
      </c>
      <c r="E6" s="252" t="n">
        <v>36739</v>
      </c>
      <c r="F6" s="254" t="n">
        <v>7600</v>
      </c>
      <c r="G6" s="254" t="n">
        <v>5000</v>
      </c>
    </row>
    <row r="7" customFormat="false" ht="12.75" hidden="false" customHeight="false" outlineLevel="0" collapsed="false">
      <c r="A7" s="104"/>
      <c r="B7" s="103"/>
      <c r="C7" s="104"/>
      <c r="D7" s="104"/>
      <c r="E7" s="255"/>
      <c r="F7" s="256"/>
      <c r="G7" s="212"/>
    </row>
    <row r="8" customFormat="false" ht="12.75" hidden="false" customHeight="false" outlineLevel="0" collapsed="false">
      <c r="A8" s="229"/>
      <c r="B8" s="230"/>
      <c r="C8" s="229"/>
      <c r="D8" s="229"/>
      <c r="E8" s="257"/>
      <c r="F8" s="232"/>
      <c r="G8" s="232"/>
    </row>
    <row r="9" customFormat="false" ht="12" hidden="false" customHeight="true" outlineLevel="0" collapsed="false">
      <c r="B9" s="178"/>
      <c r="E9" s="252"/>
      <c r="F9" s="254"/>
      <c r="G9" s="254"/>
    </row>
    <row r="10" customFormat="false" ht="12.75" hidden="false" customHeight="false" outlineLevel="0" collapsed="false">
      <c r="A10" s="0" t="s">
        <v>54</v>
      </c>
      <c r="B10" s="178"/>
      <c r="E10" s="252"/>
      <c r="F10" s="254" t="n">
        <f aca="false">SUM(F5:F9)</f>
        <v>17600</v>
      </c>
      <c r="G10" s="254" t="n">
        <f aca="false">SUM(G4:G9)</f>
        <v>10000</v>
      </c>
    </row>
    <row r="11" customFormat="false" ht="12.75" hidden="false" customHeight="false" outlineLevel="0" collapsed="false">
      <c r="B11" s="178"/>
      <c r="E11" s="252"/>
      <c r="F11" s="254"/>
      <c r="G11" s="254"/>
    </row>
    <row r="12" customFormat="false" ht="12.75" hidden="false" customHeight="false" outlineLevel="0" collapsed="false">
      <c r="A12" s="218" t="s">
        <v>360</v>
      </c>
      <c r="E12" s="178"/>
    </row>
    <row r="13" customFormat="false" ht="12.75" hidden="false" customHeight="false" outlineLevel="0" collapsed="false">
      <c r="A13" s="219"/>
      <c r="B13" s="220"/>
      <c r="C13" s="219"/>
      <c r="D13" s="219"/>
      <c r="E13" s="258"/>
      <c r="F13" s="223"/>
      <c r="G13" s="223"/>
    </row>
    <row r="14" customFormat="false" ht="12.75" hidden="false" customHeight="false" outlineLevel="0" collapsed="false">
      <c r="A14" s="112"/>
      <c r="B14" s="117"/>
      <c r="C14" s="112"/>
      <c r="D14" s="112"/>
      <c r="E14" s="259"/>
      <c r="F14" s="260"/>
    </row>
    <row r="15" customFormat="false" ht="12.75" hidden="false" customHeight="false" outlineLevel="0" collapsed="false">
      <c r="B15" s="178"/>
      <c r="E15" s="178"/>
    </row>
    <row r="16" customFormat="false" ht="12.75" hidden="false" customHeight="false" outlineLevel="0" collapsed="false">
      <c r="A16" s="0" t="s">
        <v>54</v>
      </c>
      <c r="B16" s="178"/>
      <c r="E16" s="178"/>
      <c r="F16" s="261" t="n">
        <f aca="false">SUM(F13:F15)</f>
        <v>0</v>
      </c>
    </row>
    <row r="17" customFormat="false" ht="12.75" hidden="false" customHeight="false" outlineLevel="0" collapsed="false">
      <c r="B17" s="178"/>
    </row>
    <row r="18" customFormat="false" ht="12.75" hidden="false" customHeight="false" outlineLevel="0" collapsed="false">
      <c r="B18" s="178"/>
    </row>
    <row r="19" customFormat="false" ht="12.75" hidden="false" customHeight="false" outlineLevel="0" collapsed="false">
      <c r="B19" s="178"/>
    </row>
    <row r="20" customFormat="false" ht="12.75" hidden="false" customHeight="false" outlineLevel="0" collapsed="false">
      <c r="B20" s="178"/>
    </row>
    <row r="21" customFormat="false" ht="12.75" hidden="false" customHeight="false" outlineLevel="0" collapsed="false">
      <c r="B21" s="178"/>
    </row>
    <row r="22" customFormat="false" ht="12.75" hidden="false" customHeight="false" outlineLevel="0" collapsed="false">
      <c r="B22" s="178"/>
    </row>
    <row r="23" customFormat="false" ht="12.75" hidden="false" customHeight="false" outlineLevel="0" collapsed="false">
      <c r="B23" s="178"/>
    </row>
    <row r="24" customFormat="false" ht="12.75" hidden="false" customHeight="false" outlineLevel="0" collapsed="false">
      <c r="B24" s="178"/>
    </row>
    <row r="25" customFormat="false" ht="12.75" hidden="false" customHeight="false" outlineLevel="0" collapsed="false">
      <c r="B25" s="178"/>
    </row>
    <row r="26" customFormat="false" ht="12.75" hidden="false" customHeight="false" outlineLevel="0" collapsed="false">
      <c r="B26" s="178"/>
    </row>
    <row r="27" customFormat="false" ht="12.75" hidden="false" customHeight="false" outlineLevel="0" collapsed="false">
      <c r="B27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1.85"/>
    <col collapsed="false" customWidth="true" hidden="false" outlineLevel="0" max="3" min="3" style="0" width="16.99"/>
    <col collapsed="false" customWidth="true" hidden="false" outlineLevel="0" max="4" min="4" style="0" width="9.85"/>
    <col collapsed="false" customWidth="true" hidden="false" outlineLevel="0" max="5" min="5" style="0" width="19.99"/>
    <col collapsed="false" customWidth="true" hidden="false" outlineLevel="0" max="6" min="6" style="0" width="22.28"/>
    <col collapsed="false" customWidth="true" hidden="false" outlineLevel="0" max="7" min="7" style="0" width="14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76" t="s">
        <v>361</v>
      </c>
      <c r="B1" s="76"/>
      <c r="C1" s="76"/>
      <c r="F1" s="262" t="s">
        <v>362</v>
      </c>
      <c r="G1" s="263"/>
      <c r="H1" s="264" t="s">
        <v>363</v>
      </c>
    </row>
    <row r="2" customFormat="false" ht="12.75" hidden="false" customHeight="false" outlineLevel="0" collapsed="false">
      <c r="A2" s="265"/>
      <c r="B2" s="41"/>
      <c r="C2" s="37"/>
      <c r="F2" s="266" t="s">
        <v>151</v>
      </c>
      <c r="G2" s="267" t="n">
        <v>15</v>
      </c>
      <c r="H2" s="175"/>
    </row>
    <row r="3" customFormat="false" ht="12.75" hidden="false" customHeight="false" outlineLevel="0" collapsed="false">
      <c r="A3" s="268"/>
      <c r="B3" s="41"/>
      <c r="C3" s="37"/>
      <c r="F3" s="269" t="s">
        <v>152</v>
      </c>
      <c r="G3" s="267" t="n">
        <v>2</v>
      </c>
      <c r="H3" s="175"/>
    </row>
    <row r="4" customFormat="false" ht="12.75" hidden="false" customHeight="false" outlineLevel="0" collapsed="false">
      <c r="A4" s="268"/>
      <c r="B4" s="41"/>
      <c r="C4" s="37"/>
      <c r="F4" s="269" t="s">
        <v>364</v>
      </c>
      <c r="G4" s="267" t="n">
        <v>13</v>
      </c>
      <c r="H4" s="175"/>
    </row>
    <row r="5" customFormat="false" ht="5.25" hidden="false" customHeight="true" outlineLevel="0" collapsed="false">
      <c r="A5" s="37"/>
      <c r="B5" s="41"/>
      <c r="C5" s="37"/>
      <c r="F5" s="270"/>
      <c r="G5" s="271"/>
      <c r="H5" s="272"/>
    </row>
    <row r="6" customFormat="false" ht="13.5" hidden="false" customHeight="false" outlineLevel="0" collapsed="false">
      <c r="A6" s="75"/>
      <c r="B6" s="41"/>
      <c r="C6" s="37"/>
      <c r="F6" s="273" t="s">
        <v>365</v>
      </c>
      <c r="G6" s="274"/>
      <c r="H6" s="275"/>
    </row>
    <row r="7" customFormat="false" ht="13.5" hidden="false" customHeight="false" outlineLevel="0" collapsed="false">
      <c r="A7" s="76"/>
      <c r="B7" s="76"/>
      <c r="C7" s="76"/>
      <c r="F7" s="75"/>
      <c r="G7" s="37"/>
    </row>
    <row r="8" customFormat="false" ht="6" hidden="false" customHeight="true" outlineLevel="0" collapsed="false">
      <c r="A8" s="276"/>
      <c r="B8" s="277"/>
      <c r="C8" s="276"/>
      <c r="D8" s="277"/>
      <c r="E8" s="277"/>
      <c r="F8" s="277"/>
      <c r="G8" s="277"/>
      <c r="H8" s="277"/>
    </row>
    <row r="9" customFormat="false" ht="12.75" hidden="false" customHeight="false" outlineLevel="0" collapsed="false">
      <c r="A9" s="278"/>
      <c r="B9" s="270"/>
      <c r="C9" s="279" t="s">
        <v>60</v>
      </c>
      <c r="D9" s="279" t="s">
        <v>184</v>
      </c>
      <c r="E9" s="279" t="s">
        <v>366</v>
      </c>
      <c r="F9" s="279" t="s">
        <v>186</v>
      </c>
      <c r="G9" s="280" t="s">
        <v>187</v>
      </c>
      <c r="H9" s="280"/>
    </row>
    <row r="10" customFormat="false" ht="5.25" hidden="false" customHeight="true" outlineLevel="0" collapsed="false">
      <c r="A10" s="270"/>
      <c r="B10" s="270"/>
      <c r="C10" s="272"/>
      <c r="D10" s="272"/>
      <c r="E10" s="272"/>
      <c r="F10" s="281"/>
      <c r="G10" s="272"/>
      <c r="H10" s="277"/>
    </row>
    <row r="11" customFormat="false" ht="15" hidden="false" customHeight="true" outlineLevel="0" collapsed="false">
      <c r="A11" s="282" t="s">
        <v>151</v>
      </c>
      <c r="B11" s="277"/>
      <c r="C11" s="283" t="str">
        <f aca="false">Offers!A3</f>
        <v>Jessie Jewell</v>
      </c>
      <c r="D11" s="284" t="str">
        <f aca="false">Offers!B3</f>
        <v>Sr. Specialist</v>
      </c>
      <c r="E11" s="284" t="n">
        <f aca="false">Offers!D3</f>
        <v>102719</v>
      </c>
      <c r="F11" s="284" t="str">
        <f aca="false">Offers!E3</f>
        <v>A - IS&amp;T</v>
      </c>
      <c r="G11" s="285" t="str">
        <f aca="false">Offers!F3</f>
        <v>Peggy Alix</v>
      </c>
      <c r="H11" s="285"/>
    </row>
    <row r="12" customFormat="false" ht="15" hidden="false" customHeight="true" outlineLevel="0" collapsed="false">
      <c r="A12" s="282"/>
      <c r="B12" s="277"/>
      <c r="C12" s="283" t="str">
        <f aca="false">Offers!A4</f>
        <v>Emily Yu</v>
      </c>
      <c r="D12" s="284" t="str">
        <f aca="false">Offers!B4</f>
        <v>Sr. Specialist</v>
      </c>
      <c r="E12" s="284" t="n">
        <f aca="false">Offers!D4</f>
        <v>100244</v>
      </c>
      <c r="F12" s="284" t="str">
        <f aca="false">Offers!E4</f>
        <v>A - RWR</v>
      </c>
      <c r="G12" s="285" t="str">
        <f aca="false">Offers!F4</f>
        <v>Cindy Wisemiller</v>
      </c>
      <c r="H12" s="285"/>
    </row>
    <row r="13" customFormat="false" ht="15" hidden="false" customHeight="true" outlineLevel="0" collapsed="false">
      <c r="A13" s="282"/>
      <c r="B13" s="277"/>
      <c r="C13" s="283" t="str">
        <f aca="false">Offers!A5</f>
        <v>Cecilia Cheung</v>
      </c>
      <c r="D13" s="284" t="str">
        <f aca="false">Offers!B5</f>
        <v>Sr. Specialist</v>
      </c>
      <c r="E13" s="284" t="n">
        <f aca="false">Offers!D5</f>
        <v>105645</v>
      </c>
      <c r="F13" s="284" t="str">
        <f aca="false">Offers!E5</f>
        <v>R - Kenneth Lee</v>
      </c>
      <c r="G13" s="285" t="str">
        <f aca="false">Offers!F5</f>
        <v>Zhiyong Wei</v>
      </c>
      <c r="H13" s="285"/>
    </row>
    <row r="14" customFormat="false" ht="15" hidden="false" customHeight="true" outlineLevel="0" collapsed="false">
      <c r="A14" s="282"/>
      <c r="B14" s="277"/>
      <c r="C14" s="283" t="str">
        <f aca="false">Offers!A6</f>
        <v>Klea-Shua Goings</v>
      </c>
      <c r="D14" s="284" t="str">
        <f aca="false">Offers!B6</f>
        <v>Specialist</v>
      </c>
      <c r="E14" s="284" t="n">
        <f aca="false">Offers!D6</f>
        <v>100242</v>
      </c>
      <c r="F14" s="284" t="str">
        <f aca="false">Offers!E6</f>
        <v>A - Ergos</v>
      </c>
      <c r="G14" s="285" t="str">
        <f aca="false">Offers!F6</f>
        <v>Hasan Imam</v>
      </c>
      <c r="H14" s="285"/>
    </row>
    <row r="15" customFormat="false" ht="15" hidden="false" customHeight="true" outlineLevel="0" collapsed="false">
      <c r="A15" s="282"/>
      <c r="B15" s="277"/>
      <c r="C15" s="283" t="str">
        <f aca="false">Offers!A7</f>
        <v>Joseph Edmiston</v>
      </c>
      <c r="D15" s="284" t="str">
        <f aca="false">Offers!B7</f>
        <v>Sr. Specialist</v>
      </c>
      <c r="E15" s="284" t="n">
        <f aca="false">Offers!D7</f>
        <v>105653</v>
      </c>
      <c r="F15" s="284" t="str">
        <f aca="false">Offers!E7</f>
        <v>A - RWR</v>
      </c>
      <c r="G15" s="285" t="str">
        <f aca="false">Offers!F7</f>
        <v>Peggy Alix</v>
      </c>
      <c r="H15" s="285"/>
    </row>
    <row r="16" customFormat="false" ht="15" hidden="false" customHeight="true" outlineLevel="0" collapsed="false">
      <c r="A16" s="282"/>
      <c r="B16" s="277"/>
      <c r="C16" s="283" t="str">
        <f aca="false">Offers!A8</f>
        <v>Betty Broadfoot</v>
      </c>
      <c r="D16" s="284" t="str">
        <f aca="false">Offers!B8</f>
        <v>Staff</v>
      </c>
      <c r="E16" s="284" t="n">
        <f aca="false">Offers!D8</f>
        <v>105653</v>
      </c>
      <c r="F16" s="284" t="str">
        <f aca="false">Offers!E8</f>
        <v>ER - MB</v>
      </c>
      <c r="G16" s="285" t="str">
        <f aca="false">Offers!F8</f>
        <v>Karen Questell</v>
      </c>
      <c r="H16" s="285"/>
    </row>
    <row r="17" customFormat="false" ht="15" hidden="false" customHeight="true" outlineLevel="0" collapsed="false">
      <c r="A17" s="282"/>
      <c r="B17" s="277"/>
      <c r="C17" s="283" t="str">
        <f aca="false">Offers!A9</f>
        <v>Hai Dinh</v>
      </c>
      <c r="D17" s="284" t="str">
        <f aca="false">Offers!B9</f>
        <v>Sr. Specialist</v>
      </c>
      <c r="E17" s="284" t="n">
        <f aca="false">Offers!D9</f>
        <v>111619</v>
      </c>
      <c r="F17" s="284" t="str">
        <f aca="false">Offers!E9</f>
        <v>ER - JR</v>
      </c>
      <c r="G17" s="285" t="str">
        <f aca="false">Offers!F9</f>
        <v>Elaine Tombaugh</v>
      </c>
      <c r="H17" s="285"/>
    </row>
    <row r="18" customFormat="false" ht="15" hidden="false" customHeight="true" outlineLevel="0" collapsed="false">
      <c r="A18" s="282"/>
      <c r="B18" s="277"/>
      <c r="C18" s="283" t="str">
        <f aca="false">Offers!A10</f>
        <v>Jerry Song</v>
      </c>
      <c r="D18" s="284" t="str">
        <f aca="false">Offers!B10</f>
        <v>Specialist</v>
      </c>
      <c r="E18" s="284" t="n">
        <f aca="false">Offers!D10</f>
        <v>100244</v>
      </c>
      <c r="F18" s="284" t="str">
        <f aca="false">Offers!E10</f>
        <v>A - Kforce</v>
      </c>
      <c r="G18" s="285" t="str">
        <f aca="false">Offers!F10</f>
        <v>Christine Dinh</v>
      </c>
      <c r="H18" s="285"/>
    </row>
    <row r="19" customFormat="false" ht="15" hidden="false" customHeight="true" outlineLevel="0" collapsed="false">
      <c r="A19" s="282"/>
      <c r="B19" s="277"/>
      <c r="C19" s="283" t="str">
        <f aca="false">Offers!A11</f>
        <v>James Buzek</v>
      </c>
      <c r="D19" s="284" t="str">
        <f aca="false">Offers!B11</f>
        <v>Senior Specialist</v>
      </c>
      <c r="E19" s="284" t="n">
        <f aca="false">Offers!D11</f>
        <v>100244</v>
      </c>
      <c r="F19" s="284" t="str">
        <f aca="false">Offers!E11</f>
        <v>Conversion/A - Star Tech Constl</v>
      </c>
      <c r="G19" s="285" t="str">
        <f aca="false">Offers!F11</f>
        <v>Scott Cleverly</v>
      </c>
      <c r="H19" s="285"/>
    </row>
    <row r="20" customFormat="false" ht="15" hidden="false" customHeight="true" outlineLevel="0" collapsed="false">
      <c r="A20" s="282"/>
      <c r="B20" s="277"/>
      <c r="C20" s="283" t="str">
        <f aca="false">Offers!A12</f>
        <v>Peter Lu</v>
      </c>
      <c r="D20" s="284" t="str">
        <f aca="false">Offers!B12</f>
        <v>Specialist</v>
      </c>
      <c r="E20" s="284" t="n">
        <f aca="false">Offers!D12</f>
        <v>111360</v>
      </c>
      <c r="F20" s="284" t="str">
        <f aca="false">Offers!E12</f>
        <v>A - Ergos</v>
      </c>
      <c r="G20" s="285" t="str">
        <f aca="false">Offers!F12</f>
        <v>Lisa Sawyer</v>
      </c>
      <c r="H20" s="285"/>
    </row>
    <row r="21" customFormat="false" ht="15" hidden="false" customHeight="true" outlineLevel="0" collapsed="false">
      <c r="A21" s="282"/>
      <c r="B21" s="277"/>
      <c r="C21" s="283" t="str">
        <f aca="false">Offers!A13</f>
        <v>Troy Beyer</v>
      </c>
      <c r="D21" s="284" t="str">
        <f aca="false">Offers!B13</f>
        <v>Senior Specialist</v>
      </c>
      <c r="E21" s="284" t="n">
        <f aca="false">Offers!D13</f>
        <v>100243</v>
      </c>
      <c r="F21" s="284" t="str">
        <f aca="false">Offers!E13</f>
        <v>Converion/A - Ergos</v>
      </c>
      <c r="G21" s="285" t="str">
        <f aca="false">Offers!F13</f>
        <v>Chris Behney</v>
      </c>
      <c r="H21" s="285"/>
    </row>
    <row r="22" customFormat="false" ht="15" hidden="false" customHeight="true" outlineLevel="0" collapsed="false">
      <c r="A22" s="282"/>
      <c r="B22" s="277"/>
      <c r="C22" s="283" t="str">
        <f aca="false">Offers!A14</f>
        <v>Dan Fuller</v>
      </c>
      <c r="D22" s="284" t="str">
        <f aca="false">Offers!B14</f>
        <v>Specialist</v>
      </c>
      <c r="E22" s="284" t="n">
        <f aca="false">Offers!D14</f>
        <v>100243</v>
      </c>
      <c r="F22" s="284" t="str">
        <f aca="false">Offers!E14</f>
        <v>Conversion/A - RHI</v>
      </c>
      <c r="G22" s="285" t="str">
        <f aca="false">Offers!F14</f>
        <v>Cyndie Wulfson</v>
      </c>
      <c r="H22" s="285"/>
    </row>
    <row r="23" customFormat="false" ht="15" hidden="false" customHeight="true" outlineLevel="0" collapsed="false">
      <c r="A23" s="282"/>
      <c r="B23" s="277"/>
      <c r="C23" s="283" t="str">
        <f aca="false">Offers!A15</f>
        <v>Neil Leininger</v>
      </c>
      <c r="D23" s="284" t="str">
        <f aca="false">Offers!B15</f>
        <v>Specialist</v>
      </c>
      <c r="E23" s="284" t="n">
        <f aca="false">Offers!D15</f>
        <v>100244</v>
      </c>
      <c r="F23" s="284" t="str">
        <f aca="false">Offers!E15</f>
        <v>R - Suzanne Nicholie</v>
      </c>
      <c r="G23" s="285" t="str">
        <f aca="false">Offers!F15</f>
        <v>Douglas Cummins</v>
      </c>
      <c r="H23" s="285"/>
    </row>
    <row r="24" customFormat="false" ht="15" hidden="false" customHeight="true" outlineLevel="0" collapsed="false">
      <c r="A24" s="282"/>
      <c r="B24" s="277"/>
      <c r="C24" s="283" t="str">
        <f aca="false">Offers!A16</f>
        <v>William Gross</v>
      </c>
      <c r="D24" s="284" t="str">
        <f aca="false">Offers!B16</f>
        <v>Senior Specialist</v>
      </c>
      <c r="E24" s="284" t="n">
        <f aca="false">Offers!D16</f>
        <v>100243</v>
      </c>
      <c r="F24" s="284" t="str">
        <f aca="false">Offers!E16</f>
        <v>A - Comsys</v>
      </c>
      <c r="G24" s="285" t="str">
        <f aca="false">Offers!F16</f>
        <v>John Tollefsen</v>
      </c>
      <c r="H24" s="285"/>
    </row>
    <row r="25" customFormat="false" ht="15" hidden="false" customHeight="true" outlineLevel="0" collapsed="false">
      <c r="A25" s="282"/>
      <c r="B25" s="277"/>
      <c r="C25" s="283" t="str">
        <f aca="false">Offers!A17</f>
        <v>Richard Lee</v>
      </c>
      <c r="D25" s="284" t="str">
        <f aca="false">Offers!B17</f>
        <v>Specialist</v>
      </c>
      <c r="E25" s="284" t="n">
        <f aca="false">Offers!D17</f>
        <v>105645</v>
      </c>
      <c r="F25" s="284" t="str">
        <f aca="false">Offers!E17</f>
        <v>A - RHI</v>
      </c>
      <c r="G25" s="285" t="str">
        <f aca="false">Offers!F17</f>
        <v>Jonathan Le</v>
      </c>
      <c r="H25" s="285"/>
    </row>
    <row r="26" customFormat="false" ht="15" hidden="false" customHeight="true" outlineLevel="0" collapsed="false">
      <c r="A26" s="282"/>
      <c r="B26" s="277"/>
      <c r="C26" s="283" t="n">
        <f aca="false">Offers!A18</f>
        <v>0</v>
      </c>
      <c r="D26" s="284" t="n">
        <f aca="false">Offers!B18</f>
        <v>0</v>
      </c>
      <c r="E26" s="284" t="n">
        <f aca="false">Offers!D18</f>
        <v>0</v>
      </c>
      <c r="F26" s="284" t="n">
        <f aca="false">Offers!E18</f>
        <v>0</v>
      </c>
      <c r="G26" s="285" t="n">
        <f aca="false">Offers!F18</f>
        <v>0</v>
      </c>
      <c r="H26" s="285"/>
    </row>
    <row r="27" customFormat="false" ht="15" hidden="false" customHeight="true" outlineLevel="0" collapsed="false">
      <c r="A27" s="282"/>
      <c r="B27" s="277"/>
      <c r="C27" s="283" t="n">
        <f aca="false">Offers!A19</f>
        <v>0</v>
      </c>
      <c r="D27" s="284" t="n">
        <f aca="false">Offers!B19</f>
        <v>0</v>
      </c>
      <c r="E27" s="284" t="n">
        <f aca="false">Offers!D19</f>
        <v>0</v>
      </c>
      <c r="F27" s="284" t="n">
        <f aca="false">Offers!E19</f>
        <v>0</v>
      </c>
      <c r="G27" s="285" t="n">
        <f aca="false">Offers!F19</f>
        <v>0</v>
      </c>
      <c r="H27" s="285"/>
    </row>
    <row r="28" customFormat="false" ht="15" hidden="false" customHeight="true" outlineLevel="0" collapsed="false">
      <c r="A28" s="282"/>
      <c r="B28" s="277"/>
      <c r="C28" s="173"/>
      <c r="D28" s="173"/>
      <c r="E28" s="173"/>
      <c r="F28" s="173"/>
      <c r="G28" s="173"/>
      <c r="H28" s="173"/>
      <c r="I28" s="173"/>
    </row>
    <row r="29" customFormat="false" ht="18.75" hidden="false" customHeight="true" outlineLevel="0" collapsed="false">
      <c r="A29" s="282"/>
      <c r="B29" s="277"/>
      <c r="C29" s="173"/>
      <c r="D29" s="173"/>
      <c r="E29" s="286"/>
      <c r="F29" s="173"/>
      <c r="G29" s="173"/>
      <c r="H29" s="173"/>
      <c r="I29" s="173"/>
    </row>
    <row r="30" customFormat="false" ht="6" hidden="false" customHeight="true" outlineLevel="0" collapsed="false">
      <c r="A30" s="277"/>
      <c r="B30" s="277"/>
      <c r="C30" s="287"/>
      <c r="D30" s="288"/>
      <c r="E30" s="288"/>
      <c r="F30" s="288"/>
      <c r="G30" s="289"/>
      <c r="H30" s="277"/>
    </row>
    <row r="31" customFormat="false" ht="12.75" hidden="false" customHeight="false" outlineLevel="0" collapsed="false">
      <c r="A31" s="278"/>
      <c r="B31" s="270"/>
      <c r="C31" s="279" t="s">
        <v>60</v>
      </c>
      <c r="D31" s="279" t="s">
        <v>184</v>
      </c>
      <c r="E31" s="279" t="s">
        <v>366</v>
      </c>
      <c r="F31" s="279" t="s">
        <v>240</v>
      </c>
      <c r="G31" s="279" t="s">
        <v>241</v>
      </c>
      <c r="H31" s="95" t="s">
        <v>367</v>
      </c>
    </row>
    <row r="32" customFormat="false" ht="6" hidden="false" customHeight="true" outlineLevel="0" collapsed="false">
      <c r="A32" s="277"/>
      <c r="B32" s="277"/>
      <c r="C32" s="277"/>
      <c r="D32" s="277"/>
      <c r="E32" s="277"/>
      <c r="F32" s="277"/>
      <c r="G32" s="290"/>
      <c r="H32" s="277"/>
    </row>
    <row r="33" customFormat="false" ht="15" hidden="false" customHeight="true" outlineLevel="0" collapsed="false">
      <c r="A33" s="291" t="s">
        <v>365</v>
      </c>
      <c r="B33" s="277"/>
      <c r="C33" s="292"/>
      <c r="D33" s="285"/>
      <c r="E33" s="285"/>
      <c r="F33" s="293"/>
      <c r="G33" s="294"/>
      <c r="H33" s="175"/>
    </row>
    <row r="34" customFormat="false" ht="15" hidden="false" customHeight="true" outlineLevel="0" collapsed="false">
      <c r="A34" s="291"/>
      <c r="B34" s="277"/>
      <c r="C34" s="292"/>
      <c r="D34" s="285"/>
      <c r="E34" s="285"/>
      <c r="F34" s="293"/>
      <c r="G34" s="294"/>
      <c r="H34" s="175"/>
    </row>
    <row r="35" customFormat="false" ht="15" hidden="false" customHeight="true" outlineLevel="0" collapsed="false">
      <c r="A35" s="291"/>
      <c r="B35" s="277"/>
      <c r="C35" s="292"/>
      <c r="D35" s="294"/>
      <c r="E35" s="294"/>
      <c r="F35" s="293"/>
      <c r="G35" s="295"/>
      <c r="H35" s="177"/>
    </row>
    <row r="36" customFormat="false" ht="15" hidden="false" customHeight="true" outlineLevel="0" collapsed="false">
      <c r="A36" s="291"/>
      <c r="B36" s="277"/>
      <c r="C36" s="177"/>
      <c r="D36" s="175"/>
      <c r="E36" s="175"/>
      <c r="F36" s="175"/>
      <c r="G36" s="175"/>
      <c r="H36" s="177"/>
    </row>
    <row r="37" customFormat="false" ht="15" hidden="false" customHeight="true" outlineLevel="0" collapsed="false">
      <c r="A37" s="291"/>
      <c r="B37" s="277"/>
      <c r="C37" s="177"/>
      <c r="D37" s="175"/>
      <c r="E37" s="175"/>
      <c r="F37" s="175"/>
      <c r="G37" s="175"/>
      <c r="H37" s="177"/>
    </row>
    <row r="38" customFormat="false" ht="15" hidden="false" customHeight="true" outlineLevel="0" collapsed="false">
      <c r="A38" s="291"/>
      <c r="B38" s="277"/>
      <c r="C38" s="177"/>
      <c r="D38" s="177"/>
      <c r="E38" s="177"/>
      <c r="F38" s="177"/>
      <c r="G38" s="177"/>
      <c r="H38" s="177"/>
    </row>
    <row r="39" customFormat="false" ht="15" hidden="false" customHeight="true" outlineLevel="0" collapsed="false">
      <c r="A39" s="291"/>
      <c r="B39" s="277"/>
      <c r="C39" s="177"/>
      <c r="D39" s="177"/>
      <c r="E39" s="177"/>
      <c r="F39" s="177"/>
      <c r="G39" s="177"/>
      <c r="H39" s="177"/>
    </row>
    <row r="40" customFormat="false" ht="15" hidden="false" customHeight="true" outlineLevel="0" collapsed="false">
      <c r="A40" s="291"/>
      <c r="B40" s="277"/>
      <c r="C40" s="177"/>
      <c r="D40" s="177"/>
      <c r="E40" s="177"/>
      <c r="F40" s="177"/>
      <c r="G40" s="177"/>
      <c r="H40" s="177"/>
    </row>
    <row r="41" customFormat="false" ht="15" hidden="false" customHeight="true" outlineLevel="0" collapsed="false">
      <c r="A41" s="291"/>
      <c r="B41" s="277"/>
      <c r="C41" s="177"/>
      <c r="D41" s="177"/>
      <c r="E41" s="177"/>
      <c r="F41" s="177"/>
      <c r="G41" s="177"/>
      <c r="H41" s="177"/>
    </row>
    <row r="42" customFormat="false" ht="15" hidden="false" customHeight="true" outlineLevel="0" collapsed="false">
      <c r="A42" s="291"/>
      <c r="B42" s="277"/>
      <c r="C42" s="296"/>
      <c r="D42" s="175"/>
      <c r="E42" s="175"/>
      <c r="F42" s="175"/>
      <c r="G42" s="175"/>
      <c r="H42" s="177"/>
    </row>
    <row r="43" customFormat="false" ht="15" hidden="false" customHeight="true" outlineLevel="0" collapsed="false">
      <c r="A43" s="291"/>
      <c r="B43" s="277"/>
      <c r="C43" s="296"/>
      <c r="D43" s="175"/>
      <c r="E43" s="175"/>
      <c r="F43" s="175"/>
      <c r="G43" s="175"/>
      <c r="H43" s="177"/>
    </row>
    <row r="44" customFormat="false" ht="12.75" hidden="false" customHeight="false" outlineLevel="0" collapsed="false">
      <c r="A44" s="0" t="s">
        <v>368</v>
      </c>
      <c r="C44" s="296"/>
      <c r="D44" s="297"/>
      <c r="E44" s="297"/>
      <c r="F44" s="297"/>
      <c r="G44" s="296"/>
      <c r="H44" s="296"/>
    </row>
    <row r="45" customFormat="false" ht="12.75" hidden="false" customHeight="false" outlineLevel="0" collapsed="false">
      <c r="A45" s="298"/>
      <c r="B45" s="296"/>
      <c r="C45" s="296"/>
      <c r="D45" s="297"/>
      <c r="E45" s="297"/>
      <c r="F45" s="297"/>
      <c r="G45" s="296"/>
      <c r="H45" s="296"/>
    </row>
    <row r="46" customFormat="false" ht="12.75" hidden="false" customHeight="false" outlineLevel="0" collapsed="false">
      <c r="A46" s="298"/>
      <c r="B46" s="296"/>
      <c r="C46" s="296"/>
      <c r="D46" s="297"/>
      <c r="E46" s="297"/>
      <c r="F46" s="297"/>
      <c r="G46" s="296"/>
      <c r="H46" s="296"/>
    </row>
    <row r="47" customFormat="false" ht="12.75" hidden="false" customHeight="false" outlineLevel="0" collapsed="false">
      <c r="A47" s="298"/>
      <c r="B47" s="296"/>
      <c r="C47" s="296"/>
      <c r="D47" s="297"/>
      <c r="E47" s="297"/>
      <c r="F47" s="297"/>
      <c r="G47" s="296"/>
      <c r="H47" s="296"/>
    </row>
    <row r="48" customFormat="false" ht="12.75" hidden="false" customHeight="false" outlineLevel="0" collapsed="false">
      <c r="A48" s="298"/>
      <c r="B48" s="296"/>
      <c r="C48" s="296"/>
      <c r="D48" s="297"/>
      <c r="E48" s="297"/>
      <c r="F48" s="297"/>
      <c r="G48" s="296"/>
      <c r="H48" s="296"/>
    </row>
    <row r="49" customFormat="false" ht="12.75" hidden="false" customHeight="false" outlineLevel="0" collapsed="false">
      <c r="A49" s="299"/>
      <c r="B49" s="300"/>
    </row>
    <row r="50" customFormat="false" ht="12.75" hidden="false" customHeight="false" outlineLevel="0" collapsed="false">
      <c r="A50" s="38"/>
      <c r="B50" s="38"/>
    </row>
  </sheetData>
  <mergeCells count="27">
    <mergeCell ref="A1:C1"/>
    <mergeCell ref="A7:C7"/>
    <mergeCell ref="G9:H9"/>
    <mergeCell ref="A11:A2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33:A43"/>
    <mergeCell ref="G44:H44"/>
    <mergeCell ref="G45:H45"/>
    <mergeCell ref="G46:H46"/>
    <mergeCell ref="G47:H47"/>
    <mergeCell ref="G48:H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56"/>
  </cols>
  <sheetData>
    <row r="1" customFormat="false" ht="12.75" hidden="false" customHeight="false" outlineLevel="0" collapsed="false">
      <c r="A1" s="76" t="s">
        <v>94</v>
      </c>
      <c r="B1" s="76"/>
      <c r="C1" s="76"/>
      <c r="D1" s="76"/>
      <c r="E1" s="76"/>
      <c r="F1" s="76"/>
      <c r="G1" s="76"/>
    </row>
    <row r="3" customFormat="false" ht="12.75" hidden="false" customHeight="false" outlineLevel="0" collapsed="false">
      <c r="A3" s="301" t="s">
        <v>95</v>
      </c>
      <c r="B3" s="301"/>
      <c r="C3" s="301"/>
      <c r="D3" s="301"/>
      <c r="E3" s="82"/>
      <c r="F3" s="81" t="n">
        <v>2691</v>
      </c>
      <c r="G3" s="81"/>
      <c r="H3" s="81"/>
      <c r="I3" s="82"/>
    </row>
    <row r="4" customFormat="false" ht="12.75" hidden="false" customHeight="false" outlineLevel="0" collapsed="false">
      <c r="A4" s="301" t="s">
        <v>96</v>
      </c>
      <c r="B4" s="301"/>
      <c r="C4" s="301"/>
      <c r="D4" s="301"/>
      <c r="E4" s="82"/>
      <c r="F4" s="81" t="n">
        <v>824</v>
      </c>
      <c r="G4" s="81"/>
      <c r="H4" s="81"/>
      <c r="I4" s="82"/>
    </row>
    <row r="5" customFormat="false" ht="12.75" hidden="false" customHeight="false" outlineLevel="0" collapsed="false">
      <c r="A5" s="301" t="s">
        <v>97</v>
      </c>
      <c r="B5" s="301"/>
      <c r="C5" s="82"/>
      <c r="D5" s="82"/>
      <c r="E5" s="82"/>
      <c r="F5" s="81" t="n">
        <v>234</v>
      </c>
      <c r="G5" s="81"/>
      <c r="H5" s="81"/>
      <c r="I5" s="82"/>
    </row>
    <row r="6" customFormat="false" ht="12.75" hidden="false" customHeight="false" outlineLevel="0" collapsed="false">
      <c r="A6" s="301" t="s">
        <v>98</v>
      </c>
      <c r="B6" s="301"/>
      <c r="C6" s="301"/>
      <c r="D6" s="82"/>
      <c r="E6" s="82"/>
      <c r="F6" s="81" t="n">
        <v>22</v>
      </c>
      <c r="G6" s="302"/>
      <c r="H6" s="81"/>
      <c r="I6" s="82"/>
    </row>
    <row r="7" customFormat="false" ht="12.75" hidden="false" customHeight="false" outlineLevel="0" collapsed="false">
      <c r="A7" s="301" t="s">
        <v>99</v>
      </c>
      <c r="B7" s="301"/>
      <c r="C7" s="301"/>
      <c r="D7" s="82"/>
      <c r="E7" s="82"/>
      <c r="F7" s="302" t="n">
        <v>0.909</v>
      </c>
      <c r="G7" s="302"/>
      <c r="H7" s="81"/>
      <c r="I7" s="82"/>
    </row>
    <row r="8" customFormat="false" ht="12.75" hidden="false" customHeight="false" outlineLevel="0" collapsed="false">
      <c r="A8" s="301" t="s">
        <v>100</v>
      </c>
      <c r="B8" s="301"/>
      <c r="C8" s="82"/>
      <c r="D8" s="82"/>
      <c r="E8" s="303"/>
      <c r="F8" s="81" t="n">
        <v>345</v>
      </c>
      <c r="G8" s="81"/>
      <c r="H8" s="81"/>
      <c r="I8" s="82"/>
    </row>
    <row r="9" customFormat="false" ht="12.75" hidden="false" customHeight="false" outlineLevel="0" collapsed="false">
      <c r="A9" s="82"/>
      <c r="B9" s="82"/>
      <c r="C9" s="303"/>
      <c r="D9" s="303" t="s">
        <v>101</v>
      </c>
      <c r="E9" s="81" t="n">
        <v>103</v>
      </c>
      <c r="F9" s="303"/>
      <c r="G9" s="81"/>
      <c r="H9" s="81"/>
      <c r="I9" s="82"/>
    </row>
    <row r="10" customFormat="false" ht="12.75" hidden="false" customHeight="false" outlineLevel="0" collapsed="false">
      <c r="A10" s="82"/>
      <c r="B10" s="82"/>
      <c r="C10" s="303"/>
      <c r="D10" s="303" t="s">
        <v>369</v>
      </c>
      <c r="E10" s="81" t="n">
        <v>39</v>
      </c>
      <c r="F10" s="303"/>
      <c r="G10" s="81"/>
      <c r="H10" s="81"/>
      <c r="I10" s="82"/>
    </row>
    <row r="11" customFormat="false" ht="12.75" hidden="false" customHeight="false" outlineLevel="0" collapsed="false">
      <c r="A11" s="82"/>
      <c r="B11" s="82"/>
      <c r="C11" s="265" t="s">
        <v>370</v>
      </c>
      <c r="D11" s="265"/>
      <c r="E11" s="81" t="n">
        <v>12</v>
      </c>
      <c r="F11" s="171"/>
      <c r="G11" s="81"/>
      <c r="H11" s="81"/>
      <c r="I11" s="82"/>
    </row>
    <row r="12" customFormat="false" ht="12.75" hidden="false" customHeight="false" outlineLevel="0" collapsed="false">
      <c r="A12" s="82"/>
      <c r="B12" s="82"/>
      <c r="C12" s="303"/>
      <c r="D12" s="303" t="s">
        <v>371</v>
      </c>
      <c r="E12" s="81" t="n">
        <v>176</v>
      </c>
      <c r="F12" s="303"/>
      <c r="G12" s="81"/>
      <c r="H12" s="81"/>
      <c r="I12" s="82"/>
    </row>
    <row r="13" customFormat="false" ht="12.75" hidden="false" customHeight="false" outlineLevel="0" collapsed="false">
      <c r="A13" s="82"/>
      <c r="B13" s="82"/>
      <c r="C13" s="303"/>
      <c r="D13" s="303" t="s">
        <v>372</v>
      </c>
      <c r="E13" s="81" t="n">
        <v>15</v>
      </c>
      <c r="F13" s="303"/>
      <c r="G13" s="81"/>
      <c r="H13" s="81"/>
      <c r="I13" s="82"/>
    </row>
    <row r="14" customFormat="false" ht="12.75" hidden="false" customHeight="false" outlineLevel="0" collapsed="false">
      <c r="A14" s="301" t="s">
        <v>106</v>
      </c>
      <c r="B14" s="301"/>
      <c r="C14" s="301"/>
      <c r="D14" s="82"/>
      <c r="E14" s="303"/>
      <c r="F14" s="81" t="n">
        <v>353</v>
      </c>
      <c r="G14" s="81"/>
      <c r="H14" s="81"/>
      <c r="I14" s="82"/>
    </row>
    <row r="15" customFormat="false" ht="12.75" hidden="false" customHeight="false" outlineLevel="0" collapsed="false">
      <c r="A15" s="82"/>
      <c r="B15" s="82"/>
      <c r="C15" s="82"/>
      <c r="D15" s="303" t="s">
        <v>373</v>
      </c>
      <c r="E15" s="81" t="n">
        <v>308</v>
      </c>
      <c r="F15" s="81"/>
      <c r="G15" s="81"/>
      <c r="H15" s="81"/>
      <c r="I15" s="82"/>
    </row>
    <row r="16" customFormat="false" ht="12.75" hidden="false" customHeight="false" outlineLevel="0" collapsed="false">
      <c r="A16" s="82"/>
      <c r="B16" s="82"/>
      <c r="C16" s="82"/>
      <c r="D16" s="82" t="s">
        <v>108</v>
      </c>
      <c r="E16" s="81" t="n">
        <v>45</v>
      </c>
      <c r="F16" s="81"/>
      <c r="G16" s="81"/>
      <c r="H16" s="81"/>
      <c r="I16" s="82"/>
    </row>
    <row r="17" customFormat="false" ht="12.75" hidden="false" customHeight="false" outlineLevel="0" collapsed="false">
      <c r="A17" s="301" t="s">
        <v>109</v>
      </c>
      <c r="B17" s="301"/>
      <c r="C17" s="301"/>
      <c r="D17" s="301"/>
      <c r="E17" s="82"/>
      <c r="F17" s="81" t="n">
        <v>55</v>
      </c>
      <c r="G17" s="81"/>
      <c r="H17" s="81"/>
      <c r="I17" s="82"/>
    </row>
    <row r="18" customFormat="false" ht="12.75" hidden="false" customHeight="false" outlineLevel="0" collapsed="false">
      <c r="A18" s="301" t="s">
        <v>110</v>
      </c>
      <c r="B18" s="301"/>
      <c r="C18" s="301"/>
      <c r="D18" s="301"/>
      <c r="E18" s="301"/>
      <c r="F18" s="81" t="n">
        <v>62</v>
      </c>
      <c r="G18" s="81"/>
      <c r="H18" s="81"/>
      <c r="I18" s="82"/>
    </row>
    <row r="19" customFormat="false" ht="12.75" hidden="false" customHeight="false" outlineLevel="0" collapsed="false">
      <c r="A19" s="301" t="s">
        <v>111</v>
      </c>
      <c r="B19" s="301"/>
      <c r="C19" s="301"/>
      <c r="D19" s="301"/>
      <c r="E19" s="301"/>
      <c r="F19" s="81" t="n">
        <v>161</v>
      </c>
      <c r="G19" s="81"/>
      <c r="H19" s="81"/>
      <c r="I19" s="82"/>
    </row>
    <row r="20" customFormat="false" ht="12.75" hidden="false" customHeight="false" outlineLevel="0" collapsed="false">
      <c r="A20" s="301" t="s">
        <v>112</v>
      </c>
      <c r="B20" s="301" t="s">
        <v>113</v>
      </c>
      <c r="C20" s="301"/>
      <c r="D20" s="301"/>
      <c r="E20" s="301"/>
      <c r="F20" s="117" t="s">
        <v>114</v>
      </c>
      <c r="G20" s="302" t="n">
        <f aca="false">F4/F3</f>
        <v>0.306205871423263</v>
      </c>
      <c r="H20" s="81"/>
      <c r="I20" s="82"/>
    </row>
    <row r="21" customFormat="false" ht="12.75" hidden="false" customHeight="false" outlineLevel="0" collapsed="false">
      <c r="A21" s="301"/>
      <c r="B21" s="301" t="s">
        <v>115</v>
      </c>
      <c r="C21" s="301"/>
      <c r="D21" s="301"/>
      <c r="E21" s="301"/>
      <c r="F21" s="117" t="s">
        <v>374</v>
      </c>
      <c r="G21" s="302" t="n">
        <f aca="false">(F5-F6)/F4</f>
        <v>0.257281553398058</v>
      </c>
      <c r="H21" s="81"/>
      <c r="I21" s="82"/>
    </row>
    <row r="22" customFormat="false" ht="12.75" hidden="false" customHeight="false" outlineLevel="0" collapsed="false">
      <c r="A22" s="301" t="s">
        <v>117</v>
      </c>
      <c r="B22" s="301"/>
      <c r="C22" s="301"/>
      <c r="D22" s="301"/>
      <c r="E22" s="301"/>
      <c r="F22" s="304" t="n">
        <v>364300</v>
      </c>
      <c r="G22" s="81"/>
      <c r="H22" s="81"/>
      <c r="I22" s="82"/>
    </row>
    <row r="23" customFormat="false" ht="12.75" hidden="false" customHeight="false" outlineLevel="0" collapsed="false">
      <c r="A23" s="301" t="s">
        <v>118</v>
      </c>
      <c r="B23" s="301"/>
      <c r="C23" s="301"/>
      <c r="D23" s="301"/>
      <c r="E23" s="301"/>
      <c r="F23" s="304" t="n">
        <v>155000</v>
      </c>
      <c r="G23" s="81"/>
      <c r="H23" s="81"/>
      <c r="I23" s="82"/>
    </row>
  </sheetData>
  <mergeCells count="2">
    <mergeCell ref="A1:G1"/>
    <mergeCell ref="C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6" activeCellId="0" sqref="F26:G2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7" width="9.14"/>
    <col collapsed="false" customWidth="true" hidden="false" outlineLevel="0" max="3" min="3" style="38" width="12.7"/>
    <col collapsed="false" customWidth="true" hidden="false" outlineLevel="0" max="4" min="4" style="38" width="17.56"/>
    <col collapsed="false" customWidth="true" hidden="false" outlineLevel="0" max="5" min="5" style="38" width="19.28"/>
    <col collapsed="false" customWidth="true" hidden="false" outlineLevel="0" max="6" min="6" style="37" width="29.85"/>
    <col collapsed="false" customWidth="true" hidden="false" outlineLevel="0" max="7" min="7" style="37" width="12.85"/>
    <col collapsed="false" customWidth="true" hidden="false" outlineLevel="0" max="8" min="8" style="37" width="12.99"/>
    <col collapsed="false" customWidth="true" hidden="false" outlineLevel="0" max="9" min="9" style="37" width="11.28"/>
    <col collapsed="false" customWidth="false" hidden="false" outlineLevel="0" max="257" min="10" style="37" width="9.14"/>
  </cols>
  <sheetData>
    <row r="1" customFormat="false" ht="12.75" hidden="false" customHeight="false" outlineLevel="0" collapsed="false">
      <c r="A1" s="39"/>
      <c r="B1" s="39"/>
      <c r="C1" s="39"/>
      <c r="D1" s="39"/>
      <c r="E1" s="40" t="s">
        <v>52</v>
      </c>
      <c r="F1" s="39"/>
      <c r="G1" s="39"/>
      <c r="H1" s="39"/>
      <c r="I1" s="39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12.75" hidden="false" customHeight="false" outlineLevel="0" collapsed="false">
      <c r="A2" s="42"/>
      <c r="B2" s="42"/>
      <c r="C2" s="43"/>
      <c r="D2" s="43"/>
      <c r="E2" s="44" t="s">
        <v>1</v>
      </c>
      <c r="F2" s="42"/>
      <c r="G2" s="42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12.75" hidden="false" customHeight="false" outlineLevel="0" collapsed="false">
      <c r="A3" s="42"/>
      <c r="B3" s="42"/>
      <c r="C3" s="43"/>
      <c r="D3" s="43"/>
      <c r="E3" s="44"/>
      <c r="F3" s="42"/>
      <c r="G3" s="42"/>
      <c r="H3" s="42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.75" hidden="false" customHeight="false" outlineLevel="0" collapsed="false">
      <c r="A4" s="45" t="s">
        <v>53</v>
      </c>
      <c r="B4" s="45"/>
      <c r="C4" s="46" t="s">
        <v>54</v>
      </c>
      <c r="D4" s="46" t="s">
        <v>55</v>
      </c>
      <c r="E4" s="46" t="s">
        <v>56</v>
      </c>
      <c r="F4" s="47"/>
      <c r="G4" s="48"/>
      <c r="H4" s="48"/>
      <c r="I4" s="41"/>
    </row>
    <row r="5" customFormat="false" ht="12.75" hidden="false" customHeight="false" outlineLevel="0" collapsed="false">
      <c r="C5" s="49" t="n">
        <f aca="false">Laura!D7</f>
        <v>146</v>
      </c>
      <c r="D5" s="49" t="n">
        <f aca="false">Laura!E7</f>
        <v>132</v>
      </c>
      <c r="E5" s="49" t="n">
        <f aca="false">Laura!F7</f>
        <v>14</v>
      </c>
      <c r="F5" s="48"/>
      <c r="G5" s="48"/>
      <c r="H5" s="48"/>
      <c r="I5" s="41"/>
    </row>
    <row r="6" customFormat="false" ht="12.75" hidden="false" customHeight="false" outlineLevel="0" collapsed="false">
      <c r="A6" s="45" t="s">
        <v>57</v>
      </c>
      <c r="B6" s="45"/>
      <c r="C6" s="49" t="n">
        <f aca="false">Laura!H7</f>
        <v>9</v>
      </c>
      <c r="D6" s="49" t="n">
        <f aca="false">Laura!I7</f>
        <v>8</v>
      </c>
      <c r="E6" s="49" t="n">
        <f aca="false">Laura!J7</f>
        <v>1</v>
      </c>
      <c r="F6" s="48"/>
      <c r="G6" s="48"/>
      <c r="H6" s="48"/>
      <c r="I6" s="41"/>
    </row>
    <row r="7" customFormat="false" ht="12.75" hidden="false" customHeight="false" outlineLevel="0" collapsed="false">
      <c r="A7" s="48"/>
      <c r="B7" s="48"/>
      <c r="C7" s="43"/>
      <c r="D7" s="47"/>
      <c r="E7" s="47"/>
      <c r="F7" s="48"/>
      <c r="G7" s="46" t="s">
        <v>58</v>
      </c>
      <c r="H7" s="48"/>
      <c r="I7" s="41"/>
    </row>
    <row r="8" customFormat="false" ht="12.75" hidden="false" customHeight="false" outlineLevel="0" collapsed="false">
      <c r="A8" s="45" t="s">
        <v>59</v>
      </c>
      <c r="B8" s="50"/>
      <c r="C8" s="46" t="s">
        <v>54</v>
      </c>
      <c r="D8" s="46" t="s">
        <v>60</v>
      </c>
      <c r="E8" s="46" t="s">
        <v>61</v>
      </c>
      <c r="F8" s="46" t="s">
        <v>62</v>
      </c>
      <c r="G8" s="46" t="s">
        <v>63</v>
      </c>
      <c r="H8" s="48"/>
      <c r="I8" s="41"/>
    </row>
    <row r="9" customFormat="false" ht="12.75" hidden="false" customHeight="false" outlineLevel="0" collapsed="false">
      <c r="A9" s="48"/>
      <c r="B9" s="51"/>
      <c r="C9" s="49" t="n">
        <f aca="false">Sheryl!D7</f>
        <v>15</v>
      </c>
      <c r="D9" s="52" t="str">
        <f aca="false">Offers!A3</f>
        <v>Jessie Jewell</v>
      </c>
      <c r="E9" s="52" t="str">
        <f aca="false">Offers!G3</f>
        <v>Chris Hanz</v>
      </c>
      <c r="F9" s="52" t="str">
        <f aca="false">Offers!E3</f>
        <v>A - IS&amp;T</v>
      </c>
      <c r="G9" s="53" t="n">
        <f aca="false">Offers!C3</f>
        <v>36738</v>
      </c>
      <c r="H9" s="48"/>
      <c r="I9" s="41"/>
    </row>
    <row r="10" customFormat="false" ht="12.75" hidden="false" customHeight="false" outlineLevel="0" collapsed="false">
      <c r="A10" s="48"/>
      <c r="B10" s="51"/>
      <c r="C10" s="54"/>
      <c r="D10" s="52" t="str">
        <f aca="false">Offers!A4</f>
        <v>Emily Yu</v>
      </c>
      <c r="E10" s="52" t="str">
        <f aca="false">Offers!G4</f>
        <v>Chris Hanz</v>
      </c>
      <c r="F10" s="52" t="str">
        <f aca="false">Offers!E4</f>
        <v>A - RWR</v>
      </c>
      <c r="G10" s="53" t="n">
        <f aca="false">Offers!C4</f>
        <v>36738</v>
      </c>
      <c r="H10" s="48"/>
      <c r="I10" s="41"/>
    </row>
    <row r="11" customFormat="false" ht="12.75" hidden="false" customHeight="false" outlineLevel="0" collapsed="false">
      <c r="A11" s="48"/>
      <c r="B11" s="51"/>
      <c r="C11" s="54"/>
      <c r="D11" s="52" t="str">
        <f aca="false">Offers!A5</f>
        <v>Cecilia Cheung</v>
      </c>
      <c r="E11" s="52" t="str">
        <f aca="false">Offers!G5</f>
        <v>Beth Perlman</v>
      </c>
      <c r="F11" s="52" t="str">
        <f aca="false">Offers!E5</f>
        <v>R - Kenneth Lee</v>
      </c>
      <c r="G11" s="53" t="n">
        <f aca="false">Offers!C5</f>
        <v>36739</v>
      </c>
      <c r="H11" s="48"/>
      <c r="I11" s="41"/>
    </row>
    <row r="12" customFormat="false" ht="12.75" hidden="false" customHeight="false" outlineLevel="0" collapsed="false">
      <c r="A12" s="48"/>
      <c r="B12" s="51"/>
      <c r="C12" s="54"/>
      <c r="D12" s="52" t="str">
        <f aca="false">Offers!A6</f>
        <v>Klea-Shua Goings</v>
      </c>
      <c r="E12" s="52" t="str">
        <f aca="false">Offers!G6</f>
        <v>Jenny Rub</v>
      </c>
      <c r="F12" s="52" t="str">
        <f aca="false">Offers!E6</f>
        <v>A - Ergos</v>
      </c>
      <c r="G12" s="53" t="n">
        <f aca="false">Offers!C6</f>
        <v>36738</v>
      </c>
      <c r="H12" s="48"/>
      <c r="I12" s="41"/>
    </row>
    <row r="13" customFormat="false" ht="12.75" hidden="false" customHeight="false" outlineLevel="0" collapsed="false">
      <c r="A13" s="48"/>
      <c r="B13" s="51"/>
      <c r="C13" s="54"/>
      <c r="D13" s="52" t="str">
        <f aca="false">Offers!A7</f>
        <v>Joseph Edmiston</v>
      </c>
      <c r="E13" s="52" t="str">
        <f aca="false">Offers!G7</f>
        <v>Chris Hanz</v>
      </c>
      <c r="F13" s="52" t="str">
        <f aca="false">Offers!E7</f>
        <v>A - RWR</v>
      </c>
      <c r="G13" s="53" t="n">
        <f aca="false">Offers!C7</f>
        <v>36738</v>
      </c>
      <c r="H13" s="48"/>
      <c r="I13" s="41"/>
    </row>
    <row r="14" customFormat="false" ht="12.75" hidden="false" customHeight="false" outlineLevel="0" collapsed="false">
      <c r="A14" s="48"/>
      <c r="B14" s="51"/>
      <c r="C14" s="54"/>
      <c r="D14" s="52" t="str">
        <f aca="false">Offers!A8</f>
        <v>Betty Broadfoot</v>
      </c>
      <c r="E14" s="52" t="str">
        <f aca="false">Offers!G8</f>
        <v>Chris Hanz</v>
      </c>
      <c r="F14" s="52" t="str">
        <f aca="false">Offers!E8</f>
        <v>ER - MB</v>
      </c>
      <c r="G14" s="53" t="n">
        <f aca="false">Offers!C8</f>
        <v>36738</v>
      </c>
      <c r="H14" s="48"/>
      <c r="I14" s="41"/>
    </row>
    <row r="15" customFormat="false" ht="12.75" hidden="false" customHeight="false" outlineLevel="0" collapsed="false">
      <c r="A15" s="48"/>
      <c r="B15" s="51"/>
      <c r="C15" s="54"/>
      <c r="D15" s="52" t="str">
        <f aca="false">Offers!A9</f>
        <v>Hai Dinh</v>
      </c>
      <c r="E15" s="52" t="str">
        <f aca="false">Offers!G9</f>
        <v>Steve Hotte</v>
      </c>
      <c r="F15" s="52" t="str">
        <f aca="false">Offers!E9</f>
        <v>ER - JR</v>
      </c>
      <c r="G15" s="53" t="n">
        <f aca="false">Offers!C9</f>
        <v>36767</v>
      </c>
      <c r="H15" s="48"/>
      <c r="I15" s="41"/>
    </row>
    <row r="16" customFormat="false" ht="12.75" hidden="false" customHeight="false" outlineLevel="0" collapsed="false">
      <c r="A16" s="48"/>
      <c r="B16" s="51"/>
      <c r="C16" s="54"/>
      <c r="D16" s="52" t="str">
        <f aca="false">Offers!A10</f>
        <v>Jerry Song</v>
      </c>
      <c r="E16" s="52" t="str">
        <f aca="false">Offers!G10</f>
        <v>Steve Stock</v>
      </c>
      <c r="F16" s="52" t="str">
        <f aca="false">Offers!E10</f>
        <v>A - Kforce</v>
      </c>
      <c r="G16" s="53" t="n">
        <f aca="false">Offers!C10</f>
        <v>36738</v>
      </c>
      <c r="H16" s="48"/>
      <c r="I16" s="41"/>
    </row>
    <row r="17" customFormat="false" ht="12.75" hidden="false" customHeight="false" outlineLevel="0" collapsed="false">
      <c r="A17" s="48"/>
      <c r="B17" s="51"/>
      <c r="C17" s="54"/>
      <c r="D17" s="52" t="str">
        <f aca="false">Offers!A11</f>
        <v>James Buzek</v>
      </c>
      <c r="E17" s="52" t="str">
        <f aca="false">Offers!G11</f>
        <v>Beth Perlman</v>
      </c>
      <c r="F17" s="52" t="str">
        <f aca="false">Offers!E11</f>
        <v>Conversion/A - Star Tech Constl</v>
      </c>
      <c r="G17" s="53" t="n">
        <f aca="false">Offers!C11</f>
        <v>36753</v>
      </c>
      <c r="H17" s="48"/>
      <c r="I17" s="41"/>
    </row>
    <row r="18" customFormat="false" ht="12.75" hidden="false" customHeight="false" outlineLevel="0" collapsed="false">
      <c r="A18" s="48"/>
      <c r="B18" s="51"/>
      <c r="C18" s="54"/>
      <c r="D18" s="52" t="str">
        <f aca="false">Offers!A12</f>
        <v>Peter Lu</v>
      </c>
      <c r="E18" s="52" t="str">
        <f aca="false">Offers!G12</f>
        <v>Steve Hotte</v>
      </c>
      <c r="F18" s="52" t="str">
        <f aca="false">Offers!E12</f>
        <v>A - Ergos</v>
      </c>
      <c r="G18" s="53" t="n">
        <f aca="false">Offers!C12</f>
        <v>36738</v>
      </c>
      <c r="H18" s="48"/>
      <c r="I18" s="41"/>
    </row>
    <row r="19" customFormat="false" ht="12.75" hidden="false" customHeight="false" outlineLevel="0" collapsed="false">
      <c r="A19" s="48"/>
      <c r="B19" s="51"/>
      <c r="C19" s="54"/>
      <c r="D19" s="52" t="str">
        <f aca="false">Offers!A13</f>
        <v>Troy Beyer</v>
      </c>
      <c r="E19" s="52" t="str">
        <f aca="false">Offers!G13</f>
        <v>Jenny Rub</v>
      </c>
      <c r="F19" s="52" t="str">
        <f aca="false">Offers!E13</f>
        <v>Converion/A - Ergos</v>
      </c>
      <c r="G19" s="53" t="n">
        <f aca="false">Offers!C13</f>
        <v>36739</v>
      </c>
      <c r="H19" s="48"/>
      <c r="I19" s="41"/>
    </row>
    <row r="20" customFormat="false" ht="12.75" hidden="false" customHeight="false" outlineLevel="0" collapsed="false">
      <c r="A20" s="48"/>
      <c r="B20" s="51"/>
      <c r="C20" s="54"/>
      <c r="D20" s="52" t="str">
        <f aca="false">Offers!A14</f>
        <v>Dan Fuller</v>
      </c>
      <c r="E20" s="52" t="str">
        <f aca="false">Offers!G14</f>
        <v>Jenny Rub</v>
      </c>
      <c r="F20" s="52" t="str">
        <f aca="false">Offers!E14</f>
        <v>Conversion/A - RHI</v>
      </c>
      <c r="G20" s="53" t="n">
        <f aca="false">Offers!C14</f>
        <v>36739</v>
      </c>
      <c r="H20" s="48"/>
      <c r="I20" s="41"/>
    </row>
    <row r="21" customFormat="false" ht="12.75" hidden="false" customHeight="false" outlineLevel="0" collapsed="false">
      <c r="A21" s="48"/>
      <c r="B21" s="51"/>
      <c r="C21" s="54"/>
      <c r="D21" s="52" t="str">
        <f aca="false">Offers!A15</f>
        <v>Neil Leininger</v>
      </c>
      <c r="E21" s="52" t="str">
        <f aca="false">Offers!G15</f>
        <v>Chris Hanz</v>
      </c>
      <c r="F21" s="52" t="str">
        <f aca="false">Offers!E15</f>
        <v>R - Suzanne Nicholie</v>
      </c>
      <c r="G21" s="53" t="n">
        <f aca="false">Offers!C15</f>
        <v>36739</v>
      </c>
      <c r="H21" s="48"/>
      <c r="I21" s="41"/>
    </row>
    <row r="22" customFormat="false" ht="12.75" hidden="false" customHeight="false" outlineLevel="0" collapsed="false">
      <c r="A22" s="48"/>
      <c r="B22" s="51"/>
      <c r="C22" s="54"/>
      <c r="D22" s="52" t="str">
        <f aca="false">Offers!A16</f>
        <v>William Gross</v>
      </c>
      <c r="E22" s="52" t="str">
        <f aca="false">Offers!G16</f>
        <v>Beth Perlman</v>
      </c>
      <c r="F22" s="52" t="str">
        <f aca="false">Offers!E16</f>
        <v>A - Comsys</v>
      </c>
      <c r="G22" s="53" t="str">
        <f aca="false">Offers!C16</f>
        <v>N/A</v>
      </c>
      <c r="H22" s="48"/>
      <c r="I22" s="41"/>
    </row>
    <row r="23" customFormat="false" ht="12.75" hidden="false" customHeight="false" outlineLevel="0" collapsed="false">
      <c r="A23" s="48"/>
      <c r="B23" s="51"/>
      <c r="C23" s="54"/>
      <c r="D23" s="52" t="str">
        <f aca="false">Offers!A17</f>
        <v>Richard Lee</v>
      </c>
      <c r="E23" s="52" t="str">
        <f aca="false">Offers!G17</f>
        <v>Beth Perlman</v>
      </c>
      <c r="F23" s="52" t="str">
        <f aca="false">Offers!E17</f>
        <v>A - RHI</v>
      </c>
      <c r="G23" s="53" t="str">
        <f aca="false">Offers!C17</f>
        <v>N/A</v>
      </c>
      <c r="H23" s="48"/>
      <c r="I23" s="41"/>
    </row>
    <row r="24" customFormat="false" ht="12.75" hidden="false" customHeight="false" outlineLevel="0" collapsed="false">
      <c r="A24" s="48"/>
      <c r="B24" s="51"/>
      <c r="C24" s="55"/>
      <c r="D24" s="47"/>
      <c r="E24" s="47"/>
      <c r="F24" s="47"/>
      <c r="G24" s="56"/>
      <c r="H24" s="48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</row>
    <row r="25" customFormat="false" ht="12.75" hidden="false" customHeight="false" outlineLevel="0" collapsed="false">
      <c r="A25" s="45" t="s">
        <v>64</v>
      </c>
      <c r="B25" s="45"/>
      <c r="C25" s="46" t="s">
        <v>54</v>
      </c>
      <c r="D25" s="46" t="s">
        <v>60</v>
      </c>
      <c r="E25" s="46" t="s">
        <v>61</v>
      </c>
      <c r="F25" s="46" t="s">
        <v>65</v>
      </c>
      <c r="G25" s="46"/>
      <c r="H25" s="48"/>
      <c r="I25" s="41"/>
    </row>
    <row r="26" customFormat="false" ht="12.75" hidden="false" customHeight="false" outlineLevel="0" collapsed="false">
      <c r="C26" s="49" t="n">
        <f aca="false">Sheryl!E7</f>
        <v>2</v>
      </c>
      <c r="D26" s="52" t="str">
        <f aca="false">Declines!A2</f>
        <v>William Gross</v>
      </c>
      <c r="E26" s="52" t="str">
        <f aca="false">Declines!E2</f>
        <v>Beth Perlman</v>
      </c>
      <c r="F26" s="52" t="str">
        <f aca="false">Declines!F2</f>
        <v>Going to work for Randalls - more money</v>
      </c>
      <c r="G26" s="52"/>
      <c r="H26" s="51"/>
      <c r="I26" s="41"/>
    </row>
    <row r="27" customFormat="false" ht="12.75" hidden="false" customHeight="false" outlineLevel="0" collapsed="false">
      <c r="C27" s="49"/>
      <c r="D27" s="52" t="str">
        <f aca="false">Declines!A3</f>
        <v>Richard Lee</v>
      </c>
      <c r="E27" s="52" t="str">
        <f aca="false">Declines!E3</f>
        <v>Beth Perlman</v>
      </c>
      <c r="F27" s="52" t="str">
        <f aca="false">Declines!F3</f>
        <v>Money and Randalls offered 10K more</v>
      </c>
      <c r="G27" s="52"/>
      <c r="H27" s="51"/>
      <c r="I27" s="41"/>
    </row>
    <row r="28" customFormat="false" ht="12.75" hidden="false" customHeight="false" outlineLevel="0" collapsed="false">
      <c r="A28" s="48"/>
      <c r="B28" s="48"/>
      <c r="C28" s="57"/>
      <c r="D28" s="47"/>
      <c r="E28" s="47"/>
      <c r="F28" s="48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</row>
    <row r="29" customFormat="false" ht="12.75" hidden="false" customHeight="false" outlineLevel="0" collapsed="false">
      <c r="A29" s="45" t="s">
        <v>66</v>
      </c>
      <c r="B29" s="45"/>
      <c r="C29" s="46" t="s">
        <v>54</v>
      </c>
      <c r="D29" s="46" t="s">
        <v>67</v>
      </c>
      <c r="E29" s="46" t="s">
        <v>68</v>
      </c>
      <c r="F29" s="46" t="s">
        <v>69</v>
      </c>
      <c r="G29" s="46" t="s">
        <v>70</v>
      </c>
      <c r="H29" s="46" t="s">
        <v>71</v>
      </c>
      <c r="I29" s="45" t="s">
        <v>72</v>
      </c>
      <c r="J29" s="41"/>
    </row>
    <row r="30" customFormat="false" ht="12.75" hidden="false" customHeight="false" outlineLevel="0" collapsed="false">
      <c r="C30" s="49" t="n">
        <f aca="false">SUM(D30:I30)</f>
        <v>20</v>
      </c>
      <c r="D30" s="58" t="n">
        <f aca="false">SUM(D34:F34)</f>
        <v>8</v>
      </c>
      <c r="E30" s="49" t="n">
        <f aca="false">Sheryl!J7</f>
        <v>6</v>
      </c>
      <c r="F30" s="49" t="n">
        <f aca="false">Sheryl!K7</f>
        <v>0</v>
      </c>
      <c r="G30" s="49" t="n">
        <f aca="false">Laura!H28</f>
        <v>6</v>
      </c>
      <c r="H30" s="49" t="n">
        <f aca="false">Sheryl!L7</f>
        <v>0</v>
      </c>
      <c r="I30" s="49" t="n">
        <f aca="false">Sheryl!M7</f>
        <v>0</v>
      </c>
      <c r="J30" s="41"/>
    </row>
    <row r="31" customFormat="false" ht="12.75" hidden="false" customHeight="false" outlineLevel="0" collapsed="false">
      <c r="A31" s="48"/>
      <c r="B31" s="48"/>
      <c r="C31" s="57"/>
      <c r="D31" s="57"/>
      <c r="E31" s="57"/>
      <c r="F31" s="57"/>
      <c r="G31" s="57"/>
      <c r="H31" s="57"/>
      <c r="I31" s="57"/>
      <c r="J31" s="41"/>
    </row>
    <row r="32" customFormat="false" ht="12.75" hidden="false" customHeight="false" outlineLevel="0" collapsed="false">
      <c r="A32" s="48"/>
      <c r="B32" s="48"/>
      <c r="C32" s="47"/>
      <c r="D32" s="47"/>
      <c r="E32" s="47"/>
      <c r="F32" s="48"/>
      <c r="G32" s="48"/>
      <c r="H32" s="48"/>
      <c r="I32" s="48"/>
      <c r="J32" s="41"/>
    </row>
    <row r="33" customFormat="false" ht="12.75" hidden="false" customHeight="false" outlineLevel="0" collapsed="false">
      <c r="A33" s="59" t="s">
        <v>73</v>
      </c>
      <c r="B33" s="59"/>
      <c r="C33" s="59"/>
      <c r="D33" s="46" t="s">
        <v>74</v>
      </c>
      <c r="E33" s="46" t="s">
        <v>75</v>
      </c>
      <c r="F33" s="46" t="s">
        <v>76</v>
      </c>
      <c r="G33" s="45" t="s">
        <v>77</v>
      </c>
      <c r="H33" s="45" t="s">
        <v>78</v>
      </c>
      <c r="I33" s="48"/>
      <c r="J33" s="41"/>
    </row>
    <row r="34" customFormat="false" ht="12.75" hidden="false" customHeight="false" outlineLevel="0" collapsed="false">
      <c r="D34" s="60" t="n">
        <f aca="false">Sheryl!G7</f>
        <v>3</v>
      </c>
      <c r="E34" s="58" t="n">
        <f aca="false">Sheryl!H7</f>
        <v>1</v>
      </c>
      <c r="F34" s="60" t="n">
        <f aca="false">Sheryl!I7</f>
        <v>4</v>
      </c>
      <c r="G34" s="61" t="n">
        <f aca="false">Sheryl!O7</f>
        <v>36100</v>
      </c>
      <c r="H34" s="61" t="n">
        <f aca="false">Sheryl!Q7</f>
        <v>10000</v>
      </c>
      <c r="I34" s="62"/>
      <c r="J34" s="41"/>
    </row>
    <row r="35" customFormat="false" ht="12.75" hidden="false" customHeight="false" outlineLevel="0" collapsed="false">
      <c r="A35" s="45" t="s">
        <v>79</v>
      </c>
      <c r="B35" s="45"/>
      <c r="C35" s="63"/>
      <c r="D35" s="60" t="n">
        <f aca="false">Laura!H29</f>
        <v>6</v>
      </c>
      <c r="E35" s="58" t="n">
        <f aca="false">Laura!H30</f>
        <v>0</v>
      </c>
      <c r="F35" s="60" t="n">
        <f aca="false">Laura!H31</f>
        <v>0</v>
      </c>
      <c r="G35" s="64"/>
      <c r="H35" s="64"/>
      <c r="I35" s="62"/>
      <c r="J35" s="41"/>
    </row>
    <row r="36" customFormat="false" ht="12.75" hidden="false" customHeight="false" outlineLevel="0" collapsed="false">
      <c r="A36" s="65"/>
      <c r="B36" s="65"/>
      <c r="C36" s="65"/>
      <c r="D36" s="66"/>
      <c r="E36" s="67"/>
      <c r="F36" s="66"/>
      <c r="G36" s="68"/>
      <c r="H36" s="69"/>
      <c r="I36" s="70"/>
      <c r="J36" s="41"/>
    </row>
    <row r="37" customFormat="false" ht="12.75" hidden="false" customHeight="false" outlineLevel="0" collapsed="false">
      <c r="A37" s="45" t="s">
        <v>80</v>
      </c>
      <c r="B37" s="45"/>
      <c r="C37" s="46" t="s">
        <v>54</v>
      </c>
      <c r="D37" s="46" t="s">
        <v>74</v>
      </c>
      <c r="E37" s="46" t="s">
        <v>75</v>
      </c>
      <c r="F37" s="46" t="s">
        <v>76</v>
      </c>
      <c r="G37" s="46" t="s">
        <v>81</v>
      </c>
      <c r="H37" s="48"/>
      <c r="I37" s="41"/>
      <c r="J37" s="41"/>
    </row>
    <row r="38" customFormat="false" ht="12.75" hidden="false" customHeight="false" outlineLevel="0" collapsed="false">
      <c r="C38" s="49" t="n">
        <f aca="false">Recruiters!H25</f>
        <v>238</v>
      </c>
      <c r="D38" s="49" t="n">
        <f aca="false">Recruiters!D25</f>
        <v>169</v>
      </c>
      <c r="E38" s="49" t="n">
        <f aca="false">Recruiters!E25</f>
        <v>32</v>
      </c>
      <c r="F38" s="49" t="n">
        <f aca="false">Recruiters!F25</f>
        <v>20</v>
      </c>
      <c r="G38" s="49" t="n">
        <f aca="false">Recruiters!G25</f>
        <v>17</v>
      </c>
      <c r="H38" s="48"/>
      <c r="I38" s="41"/>
      <c r="J38" s="41"/>
    </row>
    <row r="39" customFormat="false" ht="12.75" hidden="false" customHeight="false" outlineLevel="0" collapsed="false">
      <c r="A39" s="48"/>
      <c r="B39" s="48"/>
      <c r="C39" s="47"/>
      <c r="D39" s="47"/>
      <c r="E39" s="47"/>
      <c r="F39" s="48"/>
      <c r="G39" s="48"/>
      <c r="H39" s="48"/>
      <c r="I39" s="41"/>
      <c r="J39" s="41"/>
    </row>
    <row r="40" customFormat="false" ht="12.75" hidden="false" customHeight="false" outlineLevel="0" collapsed="false">
      <c r="A40" s="45" t="s">
        <v>82</v>
      </c>
      <c r="B40" s="45"/>
      <c r="C40" s="46" t="s">
        <v>54</v>
      </c>
      <c r="D40" s="46" t="s">
        <v>83</v>
      </c>
      <c r="E40" s="46" t="s">
        <v>84</v>
      </c>
      <c r="F40" s="46" t="s">
        <v>85</v>
      </c>
      <c r="G40" s="48"/>
      <c r="H40" s="48"/>
      <c r="I40" s="41"/>
      <c r="J40" s="41"/>
    </row>
    <row r="41" customFormat="false" ht="12.75" hidden="false" customHeight="false" outlineLevel="0" collapsed="false">
      <c r="C41" s="49" t="n">
        <f aca="false">Interviews!E6</f>
        <v>72</v>
      </c>
      <c r="D41" s="49" t="n">
        <f aca="false">Interviews!F6</f>
        <v>29</v>
      </c>
      <c r="E41" s="49" t="n">
        <f aca="false">Interviews!G6</f>
        <v>4</v>
      </c>
      <c r="F41" s="49" t="n">
        <f aca="false">Interviews!H6</f>
        <v>43</v>
      </c>
      <c r="G41" s="48"/>
      <c r="H41" s="48"/>
      <c r="I41" s="41"/>
      <c r="J41" s="41"/>
    </row>
    <row r="42" customFormat="false" ht="12.75" hidden="false" customHeight="false" outlineLevel="0" collapsed="false">
      <c r="A42" s="41"/>
      <c r="B42" s="41"/>
      <c r="C42" s="71"/>
      <c r="D42" s="71"/>
      <c r="E42" s="7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41"/>
    </row>
    <row r="43" customFormat="false" ht="12.75" hidden="false" customHeight="false" outlineLevel="0" collapsed="false">
      <c r="A43" s="45" t="s">
        <v>86</v>
      </c>
      <c r="B43" s="45"/>
      <c r="C43" s="46"/>
      <c r="D43" s="46" t="s">
        <v>87</v>
      </c>
      <c r="E43" s="46" t="s">
        <v>88</v>
      </c>
      <c r="F43" s="46" t="s">
        <v>89</v>
      </c>
      <c r="G43" s="45" t="s">
        <v>90</v>
      </c>
      <c r="H43" s="48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  <c r="IW43" s="41"/>
    </row>
    <row r="44" customFormat="false" ht="12.75" hidden="false" customHeight="false" outlineLevel="0" collapsed="false">
      <c r="A44" s="72"/>
      <c r="B44" s="72"/>
      <c r="C44" s="73"/>
      <c r="D44" s="74" t="n">
        <f aca="false">Laura!H34</f>
        <v>98</v>
      </c>
      <c r="E44" s="74" t="n">
        <f aca="false">Laura!H35</f>
        <v>24</v>
      </c>
      <c r="F44" s="74" t="n">
        <f aca="false">Laura!H36</f>
        <v>19</v>
      </c>
      <c r="G44" s="74" t="n">
        <f aca="false">Laura!H37</f>
        <v>5</v>
      </c>
    </row>
    <row r="46" customFormat="false" ht="12.75" hidden="false" customHeight="false" outlineLevel="0" collapsed="false">
      <c r="A46" s="75" t="s">
        <v>91</v>
      </c>
      <c r="B46" s="75"/>
      <c r="C46" s="76"/>
    </row>
    <row r="47" customFormat="false" ht="12.75" hidden="false" customHeight="false" outlineLevel="0" collapsed="false">
      <c r="A47" s="75" t="s">
        <v>92</v>
      </c>
      <c r="B47" s="75"/>
      <c r="C47" s="76"/>
    </row>
    <row r="48" customFormat="false" ht="12.75" hidden="false" customHeight="false" outlineLevel="0" collapsed="false">
      <c r="A48" s="75" t="s">
        <v>93</v>
      </c>
      <c r="B48" s="75"/>
      <c r="C48" s="76"/>
    </row>
  </sheetData>
  <mergeCells count="4">
    <mergeCell ref="F25:G25"/>
    <mergeCell ref="F26:G26"/>
    <mergeCell ref="F27:G27"/>
    <mergeCell ref="A33:C33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99"/>
    <col collapsed="false" customWidth="true" hidden="false" outlineLevel="0" max="5" min="5" style="0" width="14.7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76" t="s">
        <v>94</v>
      </c>
      <c r="B1" s="76"/>
      <c r="C1" s="76"/>
      <c r="D1" s="76"/>
      <c r="E1" s="76"/>
      <c r="F1" s="76"/>
      <c r="G1" s="76"/>
    </row>
    <row r="3" customFormat="false" ht="12.75" hidden="false" customHeight="false" outlineLevel="0" collapsed="false">
      <c r="A3" s="77" t="s">
        <v>95</v>
      </c>
      <c r="B3" s="77"/>
      <c r="C3" s="77"/>
      <c r="D3" s="77"/>
      <c r="E3" s="78"/>
      <c r="F3" s="79" t="n">
        <f aca="false">'Detail This Week'!C38+LWYTD!F3</f>
        <v>2929</v>
      </c>
      <c r="G3" s="80"/>
      <c r="H3" s="81"/>
      <c r="I3" s="82"/>
    </row>
    <row r="4" customFormat="false" ht="12.75" hidden="false" customHeight="false" outlineLevel="0" collapsed="false">
      <c r="A4" s="77" t="s">
        <v>96</v>
      </c>
      <c r="B4" s="77"/>
      <c r="C4" s="77"/>
      <c r="D4" s="77"/>
      <c r="E4" s="78"/>
      <c r="F4" s="79" t="n">
        <f aca="false">'Detail This Week'!C41+LWYTD!F4</f>
        <v>896</v>
      </c>
      <c r="G4" s="80"/>
      <c r="H4" s="81"/>
      <c r="I4" s="82"/>
    </row>
    <row r="5" customFormat="false" ht="12.75" hidden="false" customHeight="false" outlineLevel="0" collapsed="false">
      <c r="A5" s="77" t="s">
        <v>97</v>
      </c>
      <c r="B5" s="77"/>
      <c r="C5" s="78"/>
      <c r="D5" s="78"/>
      <c r="E5" s="78"/>
      <c r="F5" s="79" t="n">
        <f aca="false">'Detail This Week'!C9+LWYTD!F5</f>
        <v>249</v>
      </c>
      <c r="G5" s="80"/>
      <c r="H5" s="81"/>
      <c r="I5" s="82"/>
    </row>
    <row r="6" customFormat="false" ht="12.75" hidden="false" customHeight="false" outlineLevel="0" collapsed="false">
      <c r="A6" s="77" t="s">
        <v>98</v>
      </c>
      <c r="B6" s="77"/>
      <c r="C6" s="77"/>
      <c r="D6" s="78"/>
      <c r="E6" s="78"/>
      <c r="F6" s="79" t="n">
        <f aca="false">'Detail This Week'!C26+LWYTD!F6</f>
        <v>24</v>
      </c>
      <c r="G6" s="83"/>
      <c r="H6" s="81"/>
      <c r="I6" s="82"/>
    </row>
    <row r="7" customFormat="false" ht="12.75" hidden="false" customHeight="false" outlineLevel="0" collapsed="false">
      <c r="A7" s="77" t="s">
        <v>99</v>
      </c>
      <c r="B7" s="77"/>
      <c r="C7" s="77"/>
      <c r="D7" s="78"/>
      <c r="E7" s="78"/>
      <c r="F7" s="84" t="n">
        <f aca="false">(F5-F6)/F5*100%</f>
        <v>0.903614457831325</v>
      </c>
      <c r="G7" s="83"/>
      <c r="H7" s="81"/>
      <c r="I7" s="82"/>
    </row>
    <row r="8" customFormat="false" ht="12.75" hidden="false" customHeight="false" outlineLevel="0" collapsed="false">
      <c r="A8" s="77" t="s">
        <v>100</v>
      </c>
      <c r="B8" s="77"/>
      <c r="C8" s="78"/>
      <c r="D8" s="78"/>
      <c r="E8" s="85"/>
      <c r="F8" s="79" t="n">
        <f aca="false">SUM(E9:E13)</f>
        <v>365</v>
      </c>
      <c r="G8" s="80"/>
      <c r="H8" s="81"/>
      <c r="I8" s="82"/>
    </row>
    <row r="9" customFormat="false" ht="12.75" hidden="false" customHeight="false" outlineLevel="0" collapsed="false">
      <c r="A9" s="86"/>
      <c r="B9" s="86"/>
      <c r="C9" s="87"/>
      <c r="D9" s="87" t="s">
        <v>101</v>
      </c>
      <c r="E9" s="79" t="n">
        <f aca="false">'Detail This Week'!D30+LWYTD!E9</f>
        <v>111</v>
      </c>
      <c r="F9" s="87"/>
      <c r="G9" s="80"/>
      <c r="H9" s="81"/>
      <c r="I9" s="82"/>
    </row>
    <row r="10" customFormat="false" ht="12.75" hidden="false" customHeight="false" outlineLevel="0" collapsed="false">
      <c r="A10" s="86"/>
      <c r="B10" s="86"/>
      <c r="C10" s="87"/>
      <c r="D10" s="87" t="s">
        <v>102</v>
      </c>
      <c r="E10" s="79" t="n">
        <f aca="false">'Detail This Week'!E30+LWYTD!E10</f>
        <v>45</v>
      </c>
      <c r="F10" s="87"/>
      <c r="G10" s="80"/>
      <c r="H10" s="81"/>
      <c r="I10" s="82"/>
    </row>
    <row r="11" customFormat="false" ht="12.75" hidden="false" customHeight="false" outlineLevel="0" collapsed="false">
      <c r="A11" s="86"/>
      <c r="B11" s="86"/>
      <c r="C11" s="88" t="s">
        <v>103</v>
      </c>
      <c r="D11" s="88"/>
      <c r="E11" s="79" t="n">
        <f aca="false">'Detail This Week'!F30+LWYTD!E11</f>
        <v>12</v>
      </c>
      <c r="F11" s="89"/>
      <c r="G11" s="80"/>
      <c r="H11" s="81"/>
      <c r="I11" s="82"/>
    </row>
    <row r="12" customFormat="false" ht="12.75" hidden="false" customHeight="false" outlineLevel="0" collapsed="false">
      <c r="A12" s="86"/>
      <c r="B12" s="86"/>
      <c r="C12" s="87"/>
      <c r="D12" s="87" t="s">
        <v>104</v>
      </c>
      <c r="E12" s="79" t="n">
        <f aca="false">'Detail This Week'!G30+LWYTD!E12</f>
        <v>182</v>
      </c>
      <c r="F12" s="87"/>
      <c r="G12" s="80"/>
      <c r="H12" s="81"/>
      <c r="I12" s="82"/>
    </row>
    <row r="13" customFormat="false" ht="12.75" hidden="false" customHeight="false" outlineLevel="0" collapsed="false">
      <c r="A13" s="86"/>
      <c r="B13" s="86"/>
      <c r="C13" s="87"/>
      <c r="D13" s="87" t="s">
        <v>105</v>
      </c>
      <c r="E13" s="79" t="n">
        <f aca="false">'Detail This Week'!H30+LWYTD!E13</f>
        <v>15</v>
      </c>
      <c r="F13" s="87"/>
      <c r="G13" s="80"/>
      <c r="H13" s="81"/>
      <c r="I13" s="82"/>
    </row>
    <row r="14" customFormat="false" ht="12.75" hidden="false" customHeight="false" outlineLevel="0" collapsed="false">
      <c r="A14" s="90" t="s">
        <v>106</v>
      </c>
      <c r="B14" s="90"/>
      <c r="C14" s="90"/>
      <c r="D14" s="86"/>
      <c r="E14" s="91"/>
      <c r="F14" s="79" t="n">
        <f aca="false">SUM(E15:E16)</f>
        <v>362</v>
      </c>
      <c r="G14" s="80"/>
      <c r="H14" s="81"/>
      <c r="I14" s="82"/>
    </row>
    <row r="15" customFormat="false" ht="12.75" hidden="false" customHeight="false" outlineLevel="0" collapsed="false">
      <c r="A15" s="86"/>
      <c r="B15" s="86"/>
      <c r="C15" s="86"/>
      <c r="D15" s="86" t="s">
        <v>107</v>
      </c>
      <c r="E15" s="79" t="n">
        <f aca="false">Laura!I7+LWYTD!E15</f>
        <v>316</v>
      </c>
      <c r="F15" s="80"/>
      <c r="G15" s="80"/>
      <c r="H15" s="81"/>
      <c r="I15" s="82"/>
    </row>
    <row r="16" customFormat="false" ht="12.75" hidden="false" customHeight="false" outlineLevel="0" collapsed="false">
      <c r="A16" s="86"/>
      <c r="B16" s="86"/>
      <c r="C16" s="86"/>
      <c r="D16" s="86" t="s">
        <v>108</v>
      </c>
      <c r="E16" s="79" t="n">
        <f aca="false">Laura!J7+LWYTD!E16</f>
        <v>46</v>
      </c>
      <c r="F16" s="80"/>
      <c r="G16" s="80"/>
      <c r="H16" s="81"/>
      <c r="I16" s="82"/>
    </row>
    <row r="17" customFormat="false" ht="12.75" hidden="false" customHeight="false" outlineLevel="0" collapsed="false">
      <c r="A17" s="90" t="s">
        <v>109</v>
      </c>
      <c r="B17" s="90"/>
      <c r="C17" s="90"/>
      <c r="D17" s="90"/>
      <c r="E17" s="86"/>
      <c r="F17" s="79" t="n">
        <f aca="false">'Staffing Report'!D48+LWYTD!F17</f>
        <v>61</v>
      </c>
      <c r="G17" s="80"/>
      <c r="H17" s="81"/>
      <c r="I17" s="82"/>
    </row>
    <row r="18" customFormat="false" ht="12.75" hidden="false" customHeight="false" outlineLevel="0" collapsed="false">
      <c r="A18" s="90" t="s">
        <v>110</v>
      </c>
      <c r="B18" s="90"/>
      <c r="C18" s="90"/>
      <c r="D18" s="90"/>
      <c r="E18" s="90"/>
      <c r="F18" s="92" t="n">
        <f aca="false">LWYTD!F18</f>
        <v>62</v>
      </c>
      <c r="G18" s="80"/>
      <c r="H18" s="81"/>
      <c r="I18" s="82"/>
    </row>
    <row r="19" customFormat="false" ht="12.75" hidden="false" customHeight="false" outlineLevel="0" collapsed="false">
      <c r="A19" s="90" t="s">
        <v>111</v>
      </c>
      <c r="B19" s="90"/>
      <c r="C19" s="90"/>
      <c r="D19" s="90"/>
      <c r="E19" s="90"/>
      <c r="F19" s="92" t="n">
        <v>161</v>
      </c>
      <c r="G19" s="80"/>
      <c r="H19" s="81"/>
      <c r="I19" s="82"/>
    </row>
    <row r="20" customFormat="false" ht="12.75" hidden="false" customHeight="false" outlineLevel="0" collapsed="false">
      <c r="A20" s="90" t="s">
        <v>112</v>
      </c>
      <c r="B20" s="90" t="s">
        <v>113</v>
      </c>
      <c r="C20" s="90"/>
      <c r="D20" s="90"/>
      <c r="E20" s="90"/>
      <c r="F20" s="93" t="s">
        <v>114</v>
      </c>
      <c r="G20" s="84" t="n">
        <f aca="false">F4/F3</f>
        <v>0.305906452714237</v>
      </c>
      <c r="H20" s="81"/>
      <c r="I20" s="82"/>
    </row>
    <row r="21" customFormat="false" ht="12.75" hidden="false" customHeight="false" outlineLevel="0" collapsed="false">
      <c r="A21" s="90"/>
      <c r="B21" s="90" t="s">
        <v>115</v>
      </c>
      <c r="C21" s="90"/>
      <c r="D21" s="90"/>
      <c r="E21" s="90"/>
      <c r="F21" s="93" t="s">
        <v>116</v>
      </c>
      <c r="G21" s="84" t="n">
        <f aca="false">(F5-F6)/F4</f>
        <v>0.251116071428571</v>
      </c>
      <c r="H21" s="81"/>
      <c r="I21" s="82"/>
    </row>
    <row r="22" customFormat="false" ht="12.75" hidden="false" customHeight="false" outlineLevel="0" collapsed="false">
      <c r="A22" s="90" t="s">
        <v>117</v>
      </c>
      <c r="B22" s="90"/>
      <c r="C22" s="90"/>
      <c r="D22" s="90"/>
      <c r="E22" s="90"/>
      <c r="F22" s="94" t="n">
        <f aca="false">'Detail This Week'!G34+LWYTD!F22</f>
        <v>400400</v>
      </c>
      <c r="G22" s="80"/>
      <c r="H22" s="81"/>
      <c r="I22" s="82"/>
    </row>
    <row r="23" customFormat="false" ht="12.75" hidden="false" customHeight="false" outlineLevel="0" collapsed="false">
      <c r="A23" s="90" t="s">
        <v>118</v>
      </c>
      <c r="B23" s="90"/>
      <c r="C23" s="90"/>
      <c r="D23" s="90"/>
      <c r="E23" s="90"/>
      <c r="F23" s="94" t="n">
        <f aca="false">YTDReferrals!G46</f>
        <v>160000</v>
      </c>
      <c r="G23" s="80"/>
      <c r="H23" s="81"/>
      <c r="I23" s="82"/>
    </row>
  </sheetData>
  <mergeCells count="2">
    <mergeCell ref="A1:G1"/>
    <mergeCell ref="C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2" width="10.99"/>
    <col collapsed="false" customWidth="true" hidden="false" outlineLevel="0" max="2" min="2" style="82" width="9.99"/>
    <col collapsed="false" customWidth="false" hidden="false" outlineLevel="0" max="3" min="3" style="82" width="9.14"/>
    <col collapsed="false" customWidth="true" hidden="false" outlineLevel="0" max="4" min="4" style="82" width="10.71"/>
    <col collapsed="false" customWidth="true" hidden="false" outlineLevel="0" max="5" min="5" style="82" width="12.42"/>
    <col collapsed="false" customWidth="true" hidden="false" outlineLevel="0" max="6" min="6" style="81" width="9.7"/>
    <col collapsed="false" customWidth="false" hidden="false" outlineLevel="0" max="7" min="7" style="81" width="9.14"/>
    <col collapsed="false" customWidth="true" hidden="false" outlineLevel="0" max="8" min="8" style="81" width="11.7"/>
    <col collapsed="false" customWidth="true" hidden="false" outlineLevel="0" max="9" min="9" style="82" width="9.7"/>
    <col collapsed="false" customWidth="false" hidden="false" outlineLevel="0" max="257" min="10" style="82" width="9.14"/>
  </cols>
  <sheetData>
    <row r="1" customFormat="false" ht="12.75" hidden="false" customHeight="false" outlineLevel="0" collapsed="false">
      <c r="A1" s="95" t="s">
        <v>0</v>
      </c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5"/>
      <c r="P1" s="95"/>
      <c r="Q1" s="98"/>
      <c r="R1" s="81"/>
      <c r="S1" s="99"/>
    </row>
    <row r="2" customFormat="false" ht="12.75" hidden="false" customHeight="false" outlineLevel="0" collapsed="false">
      <c r="A2" s="95" t="s">
        <v>119</v>
      </c>
      <c r="B2" s="95" t="s">
        <v>120</v>
      </c>
      <c r="C2" s="95"/>
      <c r="D2" s="95"/>
      <c r="E2" s="95"/>
      <c r="F2" s="95"/>
      <c r="G2" s="95"/>
      <c r="H2" s="96"/>
      <c r="I2" s="81"/>
      <c r="J2" s="81"/>
      <c r="K2" s="81"/>
      <c r="L2" s="81"/>
      <c r="M2" s="81"/>
      <c r="N2" s="81"/>
      <c r="Q2" s="86"/>
      <c r="R2" s="97"/>
      <c r="S2" s="97"/>
      <c r="T2" s="100"/>
    </row>
    <row r="3" customFormat="false" ht="12.75" hidden="false" customHeight="false" outlineLevel="0" collapsed="false">
      <c r="A3" s="95" t="s">
        <v>121</v>
      </c>
      <c r="B3" s="101" t="s">
        <v>122</v>
      </c>
      <c r="C3" s="95"/>
      <c r="D3" s="95"/>
      <c r="E3" s="95"/>
      <c r="F3" s="95"/>
      <c r="G3" s="95"/>
      <c r="H3" s="96"/>
      <c r="I3" s="97"/>
      <c r="J3" s="97"/>
      <c r="K3" s="97"/>
      <c r="L3" s="97"/>
      <c r="M3" s="97"/>
      <c r="N3" s="97"/>
      <c r="O3" s="97"/>
      <c r="P3" s="97"/>
      <c r="Q3" s="96"/>
      <c r="R3" s="81"/>
      <c r="S3" s="81"/>
    </row>
    <row r="4" customFormat="false" ht="12.75" hidden="false" customHeight="false" outlineLevel="0" collapsed="false">
      <c r="A4" s="95"/>
      <c r="B4" s="95"/>
      <c r="C4" s="95"/>
      <c r="D4" s="102"/>
      <c r="E4" s="95"/>
      <c r="F4" s="82"/>
      <c r="G4" s="103"/>
      <c r="H4" s="103"/>
      <c r="I4" s="104"/>
    </row>
    <row r="5" customFormat="false" ht="12.75" hidden="false" customHeight="false" outlineLevel="0" collapsed="false">
      <c r="A5" s="105" t="s">
        <v>123</v>
      </c>
      <c r="B5" s="105"/>
      <c r="C5" s="105"/>
      <c r="D5" s="106" t="s">
        <v>74</v>
      </c>
      <c r="E5" s="106" t="s">
        <v>124</v>
      </c>
      <c r="F5" s="106" t="s">
        <v>125</v>
      </c>
      <c r="G5" s="106" t="s">
        <v>81</v>
      </c>
      <c r="H5" s="107" t="s">
        <v>54</v>
      </c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2.75" hidden="false" customHeight="false" outlineLevel="0" collapsed="false">
      <c r="A6" s="82" t="s">
        <v>126</v>
      </c>
      <c r="C6" s="108"/>
      <c r="D6" s="109" t="n">
        <v>48</v>
      </c>
      <c r="E6" s="109" t="n">
        <v>10</v>
      </c>
      <c r="F6" s="109" t="n">
        <v>2</v>
      </c>
      <c r="G6" s="109" t="n">
        <v>1</v>
      </c>
      <c r="H6" s="110" t="n">
        <f aca="false">SUM(D6:G6)</f>
        <v>61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82" t="s">
        <v>127</v>
      </c>
      <c r="D7" s="111" t="n">
        <v>6</v>
      </c>
      <c r="E7" s="111" t="n">
        <v>5</v>
      </c>
      <c r="F7" s="111" t="n">
        <v>3</v>
      </c>
      <c r="G7" s="111" t="n">
        <v>1</v>
      </c>
      <c r="H7" s="110" t="n">
        <f aca="false">SUM(D7:G7)</f>
        <v>15</v>
      </c>
    </row>
    <row r="8" customFormat="false" ht="12.75" hidden="false" customHeight="false" outlineLevel="0" collapsed="false">
      <c r="A8" s="82" t="s">
        <v>128</v>
      </c>
      <c r="D8" s="111" t="n">
        <v>12</v>
      </c>
      <c r="E8" s="111" t="n">
        <v>6</v>
      </c>
      <c r="F8" s="111" t="n">
        <v>0</v>
      </c>
      <c r="G8" s="111" t="n">
        <v>2</v>
      </c>
      <c r="H8" s="110" t="n">
        <f aca="false">SUM(D8:G8)</f>
        <v>20</v>
      </c>
    </row>
    <row r="9" customFormat="false" ht="12.75" hidden="false" customHeight="false" outlineLevel="0" collapsed="false">
      <c r="A9" s="82" t="s">
        <v>129</v>
      </c>
      <c r="D9" s="111" t="n">
        <v>3</v>
      </c>
      <c r="E9" s="111" t="n">
        <v>0</v>
      </c>
      <c r="F9" s="111" t="n">
        <v>5</v>
      </c>
      <c r="G9" s="111" t="n">
        <v>0</v>
      </c>
      <c r="H9" s="110" t="n">
        <f aca="false">SUM(D9:G9)</f>
        <v>8</v>
      </c>
    </row>
    <row r="10" customFormat="false" ht="12.75" hidden="false" customHeight="false" outlineLevel="0" collapsed="false">
      <c r="A10" s="82" t="s">
        <v>130</v>
      </c>
      <c r="D10" s="111" t="n">
        <v>3</v>
      </c>
      <c r="E10" s="111" t="n">
        <v>1</v>
      </c>
      <c r="F10" s="111" t="n">
        <v>0</v>
      </c>
      <c r="G10" s="111" t="n">
        <v>0</v>
      </c>
      <c r="H10" s="110" t="n">
        <f aca="false">SUM(D10:G10)</f>
        <v>4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</row>
    <row r="11" customFormat="false" ht="12.75" hidden="false" customHeight="false" outlineLevel="0" collapsed="false">
      <c r="A11" s="82" t="s">
        <v>131</v>
      </c>
      <c r="D11" s="111" t="n">
        <v>5</v>
      </c>
      <c r="E11" s="111" t="n">
        <v>0</v>
      </c>
      <c r="F11" s="111" t="n">
        <v>0</v>
      </c>
      <c r="G11" s="111" t="n">
        <v>0</v>
      </c>
      <c r="H11" s="110" t="n">
        <f aca="false">SUM(D11:G11)</f>
        <v>5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  <c r="IW11" s="112"/>
    </row>
    <row r="12" customFormat="false" ht="12.75" hidden="false" customHeight="false" outlineLevel="0" collapsed="false">
      <c r="A12" s="82" t="s">
        <v>132</v>
      </c>
      <c r="D12" s="111" t="n">
        <v>8</v>
      </c>
      <c r="E12" s="111" t="n">
        <v>1</v>
      </c>
      <c r="F12" s="111" t="n">
        <v>3</v>
      </c>
      <c r="G12" s="111" t="n">
        <v>0</v>
      </c>
      <c r="H12" s="110" t="n">
        <f aca="false">SUM(D12:G12)</f>
        <v>12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</row>
    <row r="13" customFormat="false" ht="12.75" hidden="false" customHeight="false" outlineLevel="0" collapsed="false">
      <c r="A13" s="82" t="s">
        <v>133</v>
      </c>
      <c r="D13" s="111" t="n">
        <v>3</v>
      </c>
      <c r="E13" s="111" t="n">
        <v>0</v>
      </c>
      <c r="F13" s="111" t="n">
        <v>1</v>
      </c>
      <c r="G13" s="113" t="n">
        <v>0</v>
      </c>
      <c r="H13" s="110" t="n">
        <f aca="false">SUM(D13:G13)</f>
        <v>4</v>
      </c>
    </row>
    <row r="14" customFormat="false" ht="12.75" hidden="false" customHeight="false" outlineLevel="0" collapsed="false">
      <c r="A14" s="82" t="s">
        <v>134</v>
      </c>
      <c r="D14" s="111" t="n">
        <v>11</v>
      </c>
      <c r="E14" s="111" t="n">
        <v>0</v>
      </c>
      <c r="F14" s="111" t="n">
        <v>0</v>
      </c>
      <c r="G14" s="111" t="n">
        <v>1</v>
      </c>
      <c r="H14" s="110" t="n">
        <f aca="false">SUM(D14:G14)</f>
        <v>12</v>
      </c>
    </row>
    <row r="15" customFormat="false" ht="12.75" hidden="false" customHeight="false" outlineLevel="0" collapsed="false">
      <c r="A15" s="82" t="s">
        <v>135</v>
      </c>
      <c r="D15" s="111" t="n">
        <v>3</v>
      </c>
      <c r="E15" s="111" t="n">
        <v>0</v>
      </c>
      <c r="F15" s="114" t="n">
        <v>0</v>
      </c>
      <c r="G15" s="111" t="n">
        <v>0</v>
      </c>
      <c r="H15" s="110" t="n">
        <f aca="false">SUM(D15:G15)</f>
        <v>3</v>
      </c>
    </row>
    <row r="16" customFormat="false" ht="12.75" hidden="false" customHeight="false" outlineLevel="0" collapsed="false">
      <c r="A16" s="82" t="s">
        <v>136</v>
      </c>
      <c r="D16" s="111" t="n">
        <v>17</v>
      </c>
      <c r="E16" s="111" t="n">
        <v>0</v>
      </c>
      <c r="F16" s="114" t="n">
        <v>0</v>
      </c>
      <c r="G16" s="111" t="n">
        <v>2</v>
      </c>
      <c r="H16" s="110" t="n">
        <f aca="false">SUM(D16:G16)</f>
        <v>19</v>
      </c>
    </row>
    <row r="17" customFormat="false" ht="12.75" hidden="false" customHeight="false" outlineLevel="0" collapsed="false">
      <c r="A17" s="82" t="s">
        <v>137</v>
      </c>
      <c r="D17" s="111" t="n">
        <v>0</v>
      </c>
      <c r="E17" s="111" t="n">
        <v>0</v>
      </c>
      <c r="F17" s="114" t="n">
        <v>0</v>
      </c>
      <c r="G17" s="111" t="n">
        <v>0</v>
      </c>
      <c r="H17" s="110" t="n">
        <f aca="false">SUM(D17:G17)</f>
        <v>0</v>
      </c>
      <c r="I17" s="97"/>
    </row>
    <row r="18" customFormat="false" ht="12.75" hidden="false" customHeight="false" outlineLevel="0" collapsed="false">
      <c r="A18" s="82" t="s">
        <v>138</v>
      </c>
      <c r="D18" s="111" t="n">
        <v>0</v>
      </c>
      <c r="E18" s="111" t="n">
        <v>5</v>
      </c>
      <c r="F18" s="114" t="n">
        <v>2</v>
      </c>
      <c r="G18" s="111" t="n">
        <v>7</v>
      </c>
      <c r="H18" s="110" t="n">
        <f aca="false">SUM(D18:G18)</f>
        <v>14</v>
      </c>
      <c r="I18" s="97"/>
    </row>
    <row r="19" customFormat="false" ht="12.75" hidden="false" customHeight="false" outlineLevel="0" collapsed="false">
      <c r="A19" s="82" t="s">
        <v>139</v>
      </c>
      <c r="D19" s="111" t="n">
        <v>2</v>
      </c>
      <c r="E19" s="111" t="n">
        <v>1</v>
      </c>
      <c r="F19" s="111" t="n">
        <v>0</v>
      </c>
      <c r="G19" s="111" t="n">
        <v>0</v>
      </c>
      <c r="H19" s="110" t="n">
        <f aca="false">SUM(D19:G19)</f>
        <v>3</v>
      </c>
      <c r="I19" s="110"/>
    </row>
    <row r="20" customFormat="false" ht="12.75" hidden="false" customHeight="false" outlineLevel="0" collapsed="false">
      <c r="A20" s="82" t="s">
        <v>140</v>
      </c>
      <c r="D20" s="111" t="n">
        <v>40</v>
      </c>
      <c r="E20" s="111" t="n">
        <v>0</v>
      </c>
      <c r="F20" s="111" t="n">
        <v>2</v>
      </c>
      <c r="G20" s="111" t="n">
        <v>0</v>
      </c>
      <c r="H20" s="110" t="n">
        <f aca="false">SUM(D20:G20)</f>
        <v>42</v>
      </c>
      <c r="I20" s="110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</row>
    <row r="21" customFormat="false" ht="12.75" hidden="false" customHeight="false" outlineLevel="0" collapsed="false">
      <c r="A21" s="82" t="s">
        <v>141</v>
      </c>
      <c r="D21" s="111" t="n">
        <v>0</v>
      </c>
      <c r="E21" s="111" t="n">
        <v>0</v>
      </c>
      <c r="F21" s="111" t="n">
        <v>0</v>
      </c>
      <c r="G21" s="111" t="n">
        <v>0</v>
      </c>
      <c r="H21" s="110" t="n">
        <f aca="false">SUM(D21:G21)</f>
        <v>0</v>
      </c>
      <c r="I21" s="110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  <c r="IU21" s="112"/>
      <c r="IV21" s="112"/>
      <c r="IW21" s="112"/>
    </row>
    <row r="22" customFormat="false" ht="12.75" hidden="false" customHeight="false" outlineLevel="0" collapsed="false">
      <c r="A22" s="82" t="s">
        <v>142</v>
      </c>
      <c r="D22" s="111" t="n">
        <v>1</v>
      </c>
      <c r="E22" s="111" t="n">
        <v>1</v>
      </c>
      <c r="F22" s="111" t="n">
        <v>0</v>
      </c>
      <c r="G22" s="111" t="n">
        <v>0</v>
      </c>
      <c r="H22" s="110" t="n">
        <f aca="false">SUM(D22:G22)</f>
        <v>2</v>
      </c>
      <c r="I22" s="110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  <c r="IV22" s="112"/>
      <c r="IW22" s="112"/>
    </row>
    <row r="23" customFormat="false" ht="12.75" hidden="false" customHeight="false" outlineLevel="0" collapsed="false">
      <c r="A23" s="82" t="s">
        <v>143</v>
      </c>
      <c r="D23" s="111" t="n">
        <v>7</v>
      </c>
      <c r="E23" s="115" t="n">
        <v>2</v>
      </c>
      <c r="F23" s="115" t="n">
        <v>2</v>
      </c>
      <c r="G23" s="115" t="n">
        <v>3</v>
      </c>
      <c r="H23" s="110" t="n">
        <f aca="false">SUM(D23:G23)</f>
        <v>14</v>
      </c>
      <c r="I23" s="97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  <c r="IR23" s="112"/>
      <c r="IS23" s="112"/>
      <c r="IT23" s="112"/>
      <c r="IU23" s="112"/>
      <c r="IV23" s="112"/>
      <c r="IW23" s="112"/>
    </row>
    <row r="24" customFormat="false" ht="12.75" hidden="false" customHeight="false" outlineLevel="0" collapsed="false">
      <c r="A24" s="108"/>
      <c r="D24" s="112"/>
      <c r="H24" s="110"/>
      <c r="I24" s="97"/>
    </row>
    <row r="25" customFormat="false" ht="12.75" hidden="false" customHeight="false" outlineLevel="0" collapsed="false">
      <c r="A25" s="116" t="s">
        <v>54</v>
      </c>
      <c r="B25" s="112"/>
      <c r="C25" s="112"/>
      <c r="D25" s="110" t="n">
        <f aca="false">SUM(D6:D23)</f>
        <v>169</v>
      </c>
      <c r="E25" s="110" t="n">
        <f aca="false">SUM(E6:E23)</f>
        <v>32</v>
      </c>
      <c r="F25" s="110" t="n">
        <f aca="false">SUM(F6:F23)</f>
        <v>20</v>
      </c>
      <c r="G25" s="110" t="n">
        <f aca="false">SUM(G6:G23)</f>
        <v>17</v>
      </c>
      <c r="H25" s="110" t="n">
        <f aca="false">SUM(D25:G25)</f>
        <v>238</v>
      </c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  <c r="IR25" s="112"/>
      <c r="IS25" s="112"/>
      <c r="IT25" s="112"/>
      <c r="IU25" s="112"/>
      <c r="IV25" s="112"/>
      <c r="IW25" s="112"/>
    </row>
    <row r="26" customFormat="false" ht="12.75" hidden="false" customHeight="false" outlineLevel="0" collapsed="false">
      <c r="A26" s="116"/>
      <c r="B26" s="112"/>
      <c r="C26" s="112"/>
      <c r="D26" s="112"/>
      <c r="E26" s="112"/>
      <c r="F26" s="110"/>
      <c r="G26" s="117"/>
      <c r="H26" s="117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</row>
    <row r="27" customFormat="false" ht="12.75" hidden="false" customHeight="false" outlineLevel="0" collapsed="false">
      <c r="A27" s="116"/>
      <c r="F27" s="110"/>
    </row>
    <row r="28" customFormat="false" ht="12.75" hidden="false" customHeight="false" outlineLevel="0" collapsed="false">
      <c r="A28" s="95"/>
      <c r="F28" s="97"/>
    </row>
    <row r="29" customFormat="false" ht="12.75" hidden="false" customHeight="false" outlineLevel="0" collapsed="false">
      <c r="A29" s="105"/>
      <c r="B29" s="105"/>
      <c r="C29" s="105"/>
      <c r="D29" s="105"/>
      <c r="E29" s="105"/>
      <c r="F29" s="109"/>
      <c r="G29" s="103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</row>
    <row r="30" customFormat="false" ht="12.75" hidden="false" customHeight="false" outlineLevel="0" collapsed="false">
      <c r="A30" s="105"/>
      <c r="B30" s="105"/>
      <c r="C30" s="105"/>
      <c r="D30" s="105"/>
      <c r="E30" s="105"/>
      <c r="F30" s="109"/>
      <c r="G30" s="11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</row>
    <row r="31" customFormat="false" ht="12.75" hidden="false" customHeight="false" outlineLevel="0" collapsed="false">
      <c r="A31" s="95"/>
      <c r="B31" s="95"/>
      <c r="C31" s="95"/>
      <c r="D31" s="95"/>
      <c r="E31" s="95"/>
      <c r="F31" s="97"/>
    </row>
    <row r="32" customFormat="false" ht="12.75" hidden="false" customHeight="false" outlineLevel="0" collapsed="false">
      <c r="A32" s="108"/>
      <c r="B32" s="108"/>
      <c r="C32" s="108"/>
      <c r="D32" s="95"/>
      <c r="E32" s="95"/>
      <c r="F32" s="97"/>
    </row>
    <row r="33" customFormat="false" ht="12.75" hidden="false" customHeight="false" outlineLevel="0" collapsed="false">
      <c r="C33" s="108"/>
      <c r="D33" s="95"/>
      <c r="E33" s="95"/>
      <c r="F33" s="97"/>
    </row>
    <row r="34" customFormat="false" ht="12.75" hidden="false" customHeight="false" outlineLevel="0" collapsed="false">
      <c r="A34" s="119"/>
      <c r="B34" s="119"/>
      <c r="C34" s="119"/>
      <c r="D34" s="116"/>
      <c r="E34" s="116"/>
      <c r="F34" s="110"/>
      <c r="G34" s="117"/>
      <c r="H34" s="117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  <c r="IW34" s="112"/>
    </row>
    <row r="35" customFormat="false" ht="12.75" hidden="false" customHeight="false" outlineLevel="0" collapsed="false">
      <c r="A35" s="119"/>
      <c r="B35" s="112"/>
      <c r="C35" s="119"/>
      <c r="D35" s="116"/>
      <c r="E35" s="116"/>
      <c r="F35" s="117"/>
      <c r="G35" s="120"/>
      <c r="H35" s="117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  <c r="ID35" s="112"/>
      <c r="IE35" s="112"/>
      <c r="IF35" s="112"/>
      <c r="IG35" s="112"/>
      <c r="IH35" s="112"/>
      <c r="II35" s="112"/>
      <c r="IJ35" s="112"/>
      <c r="IK35" s="112"/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  <c r="IV35" s="112"/>
      <c r="IW35" s="112"/>
    </row>
    <row r="36" customFormat="false" ht="12.75" hidden="false" customHeight="false" outlineLevel="0" collapsed="false">
      <c r="A36" s="116"/>
      <c r="B36" s="112"/>
      <c r="C36" s="116"/>
      <c r="D36" s="116"/>
      <c r="E36" s="116"/>
      <c r="F36" s="117"/>
      <c r="G36" s="120"/>
      <c r="H36" s="117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  <c r="HL36" s="112"/>
      <c r="HM36" s="112"/>
      <c r="HN36" s="112"/>
      <c r="HO36" s="112"/>
      <c r="HP36" s="112"/>
      <c r="HQ36" s="112"/>
      <c r="HR36" s="112"/>
      <c r="HS36" s="112"/>
      <c r="HT36" s="112"/>
      <c r="HU36" s="112"/>
      <c r="HV36" s="112"/>
      <c r="HW36" s="112"/>
      <c r="HX36" s="112"/>
      <c r="HY36" s="112"/>
      <c r="HZ36" s="112"/>
      <c r="IA36" s="112"/>
      <c r="IB36" s="112"/>
      <c r="IC36" s="112"/>
      <c r="ID36" s="112"/>
      <c r="IE36" s="112"/>
      <c r="IF36" s="112"/>
      <c r="IG36" s="112"/>
      <c r="IH36" s="112"/>
      <c r="II36" s="112"/>
      <c r="IJ36" s="112"/>
      <c r="IK36" s="112"/>
      <c r="IL36" s="112"/>
      <c r="IM36" s="112"/>
      <c r="IN36" s="112"/>
      <c r="IO36" s="112"/>
      <c r="IP36" s="112"/>
      <c r="IQ36" s="112"/>
      <c r="IR36" s="112"/>
      <c r="IS36" s="112"/>
      <c r="IT36" s="112"/>
      <c r="IU36" s="112"/>
      <c r="IV36" s="112"/>
      <c r="IW36" s="112"/>
    </row>
    <row r="37" customFormat="false" ht="12.75" hidden="false" customHeight="false" outlineLevel="0" collapsed="false">
      <c r="A37" s="95"/>
      <c r="B37" s="95"/>
      <c r="C37" s="95"/>
      <c r="D37" s="95"/>
      <c r="E37" s="95"/>
      <c r="F37" s="97"/>
      <c r="G37" s="121"/>
    </row>
    <row r="38" customFormat="false" ht="12.75" hidden="false" customHeight="false" outlineLevel="0" collapsed="false">
      <c r="A38" s="108"/>
      <c r="B38" s="108"/>
      <c r="C38" s="108"/>
      <c r="D38" s="108"/>
      <c r="E38" s="108"/>
      <c r="F38" s="122"/>
    </row>
    <row r="39" customFormat="false" ht="12.75" hidden="false" customHeight="false" outlineLevel="0" collapsed="false">
      <c r="F39" s="99"/>
    </row>
    <row r="40" customFormat="false" ht="12.75" hidden="false" customHeight="false" outlineLevel="0" collapsed="false">
      <c r="F40" s="99"/>
    </row>
    <row r="41" customFormat="false" ht="12.75" hidden="false" customHeight="false" outlineLevel="0" collapsed="false">
      <c r="F41" s="99"/>
      <c r="I41" s="97"/>
    </row>
    <row r="42" customFormat="false" ht="12.75" hidden="false" customHeight="false" outlineLevel="0" collapsed="false">
      <c r="F42" s="99"/>
      <c r="I42" s="97"/>
    </row>
    <row r="43" customFormat="false" ht="12.75" hidden="false" customHeight="false" outlineLevel="0" collapsed="false">
      <c r="G43" s="117"/>
      <c r="H43" s="117"/>
      <c r="I43" s="110"/>
    </row>
    <row r="44" customFormat="false" ht="12.75" hidden="false" customHeight="false" outlineLevel="0" collapsed="false">
      <c r="A44" s="116"/>
      <c r="B44" s="112"/>
      <c r="C44" s="112"/>
      <c r="D44" s="112"/>
      <c r="E44" s="112"/>
      <c r="F44" s="110"/>
      <c r="G44" s="117"/>
      <c r="H44" s="117"/>
      <c r="I44" s="110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  <c r="IV44" s="112"/>
      <c r="IW44" s="112"/>
    </row>
    <row r="45" customFormat="false" ht="12.75" hidden="false" customHeight="false" outlineLevel="0" collapsed="false">
      <c r="A45" s="112"/>
      <c r="B45" s="112"/>
      <c r="C45" s="112"/>
      <c r="D45" s="112"/>
      <c r="E45" s="112"/>
      <c r="F45" s="117"/>
      <c r="G45" s="117"/>
      <c r="H45" s="117"/>
      <c r="I45" s="110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2"/>
      <c r="IP45" s="112"/>
      <c r="IQ45" s="112"/>
      <c r="IR45" s="112"/>
      <c r="IS45" s="112"/>
      <c r="IT45" s="112"/>
      <c r="IU45" s="112"/>
      <c r="IV45" s="112"/>
      <c r="IW45" s="112"/>
    </row>
    <row r="46" customFormat="false" ht="12.75" hidden="false" customHeight="false" outlineLevel="0" collapsed="false">
      <c r="A46" s="112"/>
      <c r="B46" s="112"/>
      <c r="C46" s="112"/>
      <c r="D46" s="112"/>
      <c r="E46" s="112"/>
      <c r="F46" s="117"/>
      <c r="G46" s="117"/>
      <c r="H46" s="117"/>
      <c r="I46" s="110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2"/>
      <c r="DV46" s="112"/>
      <c r="DW46" s="112"/>
      <c r="DX46" s="112"/>
      <c r="DY46" s="112"/>
      <c r="DZ46" s="112"/>
      <c r="EA46" s="112"/>
      <c r="EB46" s="112"/>
      <c r="EC46" s="112"/>
      <c r="ED46" s="112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2"/>
      <c r="IP46" s="112"/>
      <c r="IQ46" s="112"/>
      <c r="IR46" s="112"/>
      <c r="IS46" s="112"/>
      <c r="IT46" s="112"/>
      <c r="IU46" s="112"/>
      <c r="IV46" s="112"/>
      <c r="IW46" s="112"/>
    </row>
    <row r="47" customFormat="false" ht="12.75" hidden="false" customHeight="false" outlineLevel="0" collapsed="false">
      <c r="A47" s="112"/>
      <c r="B47" s="112"/>
      <c r="C47" s="112"/>
      <c r="D47" s="112"/>
      <c r="E47" s="112"/>
      <c r="F47" s="117"/>
      <c r="I47" s="97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2"/>
      <c r="IP47" s="112"/>
      <c r="IQ47" s="112"/>
      <c r="IR47" s="112"/>
      <c r="IS47" s="112"/>
      <c r="IT47" s="112"/>
      <c r="IU47" s="112"/>
      <c r="IV47" s="112"/>
      <c r="IW47" s="112"/>
    </row>
    <row r="48" customFormat="false" ht="12.75" hidden="false" customHeight="false" outlineLevel="0" collapsed="false">
      <c r="A48" s="108"/>
      <c r="I48" s="97"/>
    </row>
    <row r="49" customFormat="false" ht="12.75" hidden="false" customHeight="false" outlineLevel="0" collapsed="false">
      <c r="A49" s="116"/>
      <c r="B49" s="112"/>
      <c r="C49" s="112"/>
      <c r="D49" s="112"/>
      <c r="E49" s="112"/>
      <c r="F49" s="110"/>
      <c r="G49" s="117"/>
      <c r="H49" s="117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2"/>
      <c r="IP49" s="112"/>
      <c r="IQ49" s="112"/>
      <c r="IR49" s="112"/>
      <c r="IS49" s="112"/>
      <c r="IT49" s="112"/>
      <c r="IU49" s="112"/>
      <c r="IV49" s="112"/>
      <c r="IW49" s="112"/>
    </row>
    <row r="50" customFormat="false" ht="12.75" hidden="false" customHeight="false" outlineLevel="0" collapsed="false">
      <c r="A50" s="116"/>
      <c r="B50" s="112"/>
      <c r="C50" s="112"/>
      <c r="D50" s="112"/>
      <c r="E50" s="112"/>
      <c r="F50" s="110"/>
      <c r="G50" s="117"/>
      <c r="H50" s="117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2"/>
      <c r="IP50" s="112"/>
      <c r="IQ50" s="112"/>
      <c r="IR50" s="112"/>
      <c r="IS50" s="112"/>
      <c r="IT50" s="112"/>
      <c r="IU50" s="112"/>
      <c r="IV50" s="112"/>
      <c r="IW50" s="112"/>
    </row>
    <row r="51" customFormat="false" ht="12.75" hidden="false" customHeight="false" outlineLevel="0" collapsed="false">
      <c r="A51" s="116"/>
      <c r="F51" s="110"/>
    </row>
    <row r="52" customFormat="false" ht="12.75" hidden="false" customHeight="false" outlineLevel="0" collapsed="false">
      <c r="G52" s="103"/>
      <c r="H52" s="103"/>
      <c r="I52" s="104"/>
    </row>
    <row r="53" customFormat="false" ht="12.75" hidden="false" customHeight="false" outlineLevel="0" collapsed="false">
      <c r="A53" s="105"/>
      <c r="B53" s="105"/>
      <c r="C53" s="105"/>
      <c r="D53" s="105"/>
      <c r="E53" s="105"/>
      <c r="F53" s="109"/>
      <c r="G53" s="103"/>
      <c r="H53" s="103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</row>
    <row r="54" customFormat="false" ht="12.75" hidden="false" customHeight="false" outlineLevel="0" collapsed="false">
      <c r="A54" s="105"/>
      <c r="B54" s="105"/>
      <c r="C54" s="105"/>
      <c r="D54" s="105"/>
      <c r="E54" s="105"/>
      <c r="F54" s="109"/>
      <c r="G54" s="118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</row>
    <row r="55" customFormat="false" ht="12.75" hidden="false" customHeight="false" outlineLevel="0" collapsed="false">
      <c r="A55" s="95"/>
      <c r="B55" s="95"/>
      <c r="C55" s="95"/>
      <c r="D55" s="95"/>
      <c r="E55" s="95"/>
      <c r="F55" s="97"/>
    </row>
    <row r="56" customFormat="false" ht="12.75" hidden="false" customHeight="false" outlineLevel="0" collapsed="false">
      <c r="A56" s="108"/>
      <c r="B56" s="108"/>
      <c r="C56" s="108"/>
      <c r="D56" s="95"/>
      <c r="E56" s="95"/>
      <c r="F56" s="97"/>
    </row>
    <row r="57" customFormat="false" ht="12.75" hidden="false" customHeight="false" outlineLevel="0" collapsed="false">
      <c r="C57" s="108"/>
      <c r="D57" s="95"/>
      <c r="E57" s="95"/>
      <c r="F57" s="97"/>
    </row>
    <row r="58" customFormat="false" ht="12.75" hidden="false" customHeight="false" outlineLevel="0" collapsed="false">
      <c r="A58" s="119"/>
      <c r="B58" s="119"/>
      <c r="C58" s="119"/>
      <c r="D58" s="116"/>
      <c r="E58" s="116"/>
      <c r="F58" s="110"/>
      <c r="G58" s="117"/>
      <c r="H58" s="117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  <c r="DA58" s="112"/>
      <c r="DB58" s="112"/>
      <c r="DC58" s="112"/>
      <c r="DD58" s="112"/>
      <c r="DE58" s="112"/>
      <c r="DF58" s="112"/>
      <c r="DG58" s="112"/>
      <c r="DH58" s="112"/>
      <c r="DI58" s="112"/>
      <c r="DJ58" s="112"/>
      <c r="DK58" s="112"/>
      <c r="DL58" s="112"/>
      <c r="DM58" s="112"/>
      <c r="DN58" s="112"/>
      <c r="DO58" s="112"/>
      <c r="DP58" s="112"/>
      <c r="DQ58" s="112"/>
      <c r="DR58" s="112"/>
      <c r="DS58" s="112"/>
      <c r="DT58" s="112"/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  <c r="EQ58" s="112"/>
      <c r="ER58" s="112"/>
      <c r="ES58" s="112"/>
      <c r="ET58" s="112"/>
      <c r="EU58" s="112"/>
      <c r="EV58" s="112"/>
      <c r="EW58" s="112"/>
      <c r="EX58" s="112"/>
      <c r="EY58" s="112"/>
      <c r="EZ58" s="112"/>
      <c r="FA58" s="112"/>
      <c r="FB58" s="112"/>
      <c r="FC58" s="112"/>
      <c r="FD58" s="112"/>
      <c r="FE58" s="112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112"/>
      <c r="GF58" s="112"/>
      <c r="GG58" s="112"/>
      <c r="GH58" s="112"/>
      <c r="GI58" s="112"/>
      <c r="GJ58" s="112"/>
      <c r="GK58" s="112"/>
      <c r="GL58" s="112"/>
      <c r="GM58" s="112"/>
      <c r="GN58" s="112"/>
      <c r="GO58" s="112"/>
      <c r="GP58" s="112"/>
      <c r="GQ58" s="112"/>
      <c r="GR58" s="112"/>
      <c r="GS58" s="112"/>
      <c r="GT58" s="112"/>
      <c r="GU58" s="112"/>
      <c r="GV58" s="112"/>
      <c r="GW58" s="112"/>
      <c r="GX58" s="112"/>
      <c r="GY58" s="112"/>
      <c r="GZ58" s="112"/>
      <c r="HA58" s="112"/>
      <c r="HB58" s="112"/>
      <c r="HC58" s="112"/>
      <c r="HD58" s="112"/>
      <c r="HE58" s="112"/>
      <c r="HF58" s="112"/>
      <c r="HG58" s="112"/>
      <c r="HH58" s="112"/>
      <c r="HI58" s="112"/>
      <c r="HJ58" s="112"/>
      <c r="HK58" s="112"/>
      <c r="HL58" s="112"/>
      <c r="HM58" s="112"/>
      <c r="HN58" s="112"/>
      <c r="HO58" s="112"/>
      <c r="HP58" s="112"/>
      <c r="HQ58" s="112"/>
      <c r="HR58" s="112"/>
      <c r="HS58" s="112"/>
      <c r="HT58" s="112"/>
      <c r="HU58" s="112"/>
      <c r="HV58" s="112"/>
      <c r="HW58" s="112"/>
      <c r="HX58" s="112"/>
      <c r="HY58" s="112"/>
      <c r="HZ58" s="112"/>
      <c r="IA58" s="112"/>
      <c r="IB58" s="112"/>
      <c r="IC58" s="112"/>
      <c r="ID58" s="112"/>
      <c r="IE58" s="112"/>
      <c r="IF58" s="112"/>
      <c r="IG58" s="112"/>
      <c r="IH58" s="112"/>
      <c r="II58" s="112"/>
      <c r="IJ58" s="112"/>
      <c r="IK58" s="112"/>
      <c r="IL58" s="112"/>
      <c r="IM58" s="112"/>
      <c r="IN58" s="112"/>
      <c r="IO58" s="112"/>
      <c r="IP58" s="112"/>
      <c r="IQ58" s="112"/>
      <c r="IR58" s="112"/>
      <c r="IS58" s="112"/>
      <c r="IT58" s="112"/>
      <c r="IU58" s="112"/>
      <c r="IV58" s="112"/>
      <c r="IW58" s="112"/>
    </row>
    <row r="59" customFormat="false" ht="12.75" hidden="false" customHeight="false" outlineLevel="0" collapsed="false">
      <c r="A59" s="119"/>
      <c r="B59" s="112"/>
      <c r="C59" s="119"/>
      <c r="D59" s="116"/>
      <c r="E59" s="116"/>
      <c r="F59" s="117"/>
      <c r="G59" s="120"/>
      <c r="H59" s="117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2"/>
      <c r="CP59" s="112"/>
      <c r="CQ59" s="112"/>
      <c r="CR59" s="112"/>
      <c r="CS59" s="112"/>
      <c r="CT59" s="112"/>
      <c r="CU59" s="112"/>
      <c r="CV59" s="112"/>
      <c r="CW59" s="112"/>
      <c r="CX59" s="112"/>
      <c r="CY59" s="112"/>
      <c r="CZ59" s="112"/>
      <c r="DA59" s="112"/>
      <c r="DB59" s="112"/>
      <c r="DC59" s="112"/>
      <c r="DD59" s="112"/>
      <c r="DE59" s="112"/>
      <c r="DF59" s="112"/>
      <c r="DG59" s="112"/>
      <c r="DH59" s="112"/>
      <c r="DI59" s="112"/>
      <c r="DJ59" s="112"/>
      <c r="DK59" s="112"/>
      <c r="DL59" s="112"/>
      <c r="DM59" s="112"/>
      <c r="DN59" s="112"/>
      <c r="DO59" s="112"/>
      <c r="DP59" s="112"/>
      <c r="DQ59" s="112"/>
      <c r="DR59" s="112"/>
      <c r="DS59" s="112"/>
      <c r="DT59" s="112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12"/>
      <c r="FW59" s="112"/>
      <c r="FX59" s="112"/>
      <c r="FY59" s="112"/>
      <c r="FZ59" s="112"/>
      <c r="GA59" s="112"/>
      <c r="GB59" s="112"/>
      <c r="GC59" s="112"/>
      <c r="GD59" s="112"/>
      <c r="GE59" s="112"/>
      <c r="GF59" s="112"/>
      <c r="GG59" s="112"/>
      <c r="GH59" s="112"/>
      <c r="GI59" s="112"/>
      <c r="GJ59" s="112"/>
      <c r="GK59" s="112"/>
      <c r="GL59" s="112"/>
      <c r="GM59" s="112"/>
      <c r="GN59" s="112"/>
      <c r="GO59" s="112"/>
      <c r="GP59" s="112"/>
      <c r="GQ59" s="112"/>
      <c r="GR59" s="112"/>
      <c r="GS59" s="112"/>
      <c r="GT59" s="112"/>
      <c r="GU59" s="112"/>
      <c r="GV59" s="112"/>
      <c r="GW59" s="112"/>
      <c r="GX59" s="112"/>
      <c r="GY59" s="112"/>
      <c r="GZ59" s="112"/>
      <c r="HA59" s="112"/>
      <c r="HB59" s="112"/>
      <c r="HC59" s="112"/>
      <c r="HD59" s="112"/>
      <c r="HE59" s="112"/>
      <c r="HF59" s="112"/>
      <c r="HG59" s="112"/>
      <c r="HH59" s="112"/>
      <c r="HI59" s="112"/>
      <c r="HJ59" s="112"/>
      <c r="HK59" s="112"/>
      <c r="HL59" s="112"/>
      <c r="HM59" s="112"/>
      <c r="HN59" s="112"/>
      <c r="HO59" s="112"/>
      <c r="HP59" s="112"/>
      <c r="HQ59" s="112"/>
      <c r="HR59" s="112"/>
      <c r="HS59" s="112"/>
      <c r="HT59" s="112"/>
      <c r="HU59" s="112"/>
      <c r="HV59" s="112"/>
      <c r="HW59" s="112"/>
      <c r="HX59" s="112"/>
      <c r="HY59" s="112"/>
      <c r="HZ59" s="112"/>
      <c r="IA59" s="112"/>
      <c r="IB59" s="112"/>
      <c r="IC59" s="112"/>
      <c r="ID59" s="112"/>
      <c r="IE59" s="112"/>
      <c r="IF59" s="112"/>
      <c r="IG59" s="112"/>
      <c r="IH59" s="112"/>
      <c r="II59" s="112"/>
      <c r="IJ59" s="112"/>
      <c r="IK59" s="112"/>
      <c r="IL59" s="112"/>
      <c r="IM59" s="112"/>
      <c r="IN59" s="112"/>
      <c r="IO59" s="112"/>
      <c r="IP59" s="112"/>
      <c r="IQ59" s="112"/>
      <c r="IR59" s="112"/>
      <c r="IS59" s="112"/>
      <c r="IT59" s="112"/>
      <c r="IU59" s="112"/>
      <c r="IV59" s="112"/>
      <c r="IW59" s="112"/>
    </row>
    <row r="60" customFormat="false" ht="12.75" hidden="false" customHeight="false" outlineLevel="0" collapsed="false">
      <c r="A60" s="116"/>
      <c r="B60" s="112"/>
      <c r="C60" s="116"/>
      <c r="D60" s="116"/>
      <c r="E60" s="116"/>
      <c r="F60" s="117"/>
      <c r="G60" s="120"/>
      <c r="H60" s="117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</row>
    <row r="61" customFormat="false" ht="12.75" hidden="false" customHeight="false" outlineLevel="0" collapsed="false">
      <c r="A61" s="95"/>
      <c r="B61" s="95"/>
      <c r="C61" s="95"/>
      <c r="D61" s="95"/>
      <c r="E61" s="95"/>
      <c r="F61" s="97"/>
      <c r="G61" s="121"/>
    </row>
    <row r="62" customFormat="false" ht="12.75" hidden="false" customHeight="false" outlineLevel="0" collapsed="false">
      <c r="A62" s="108"/>
      <c r="B62" s="108"/>
      <c r="C62" s="108"/>
      <c r="D62" s="108"/>
      <c r="E62" s="108"/>
      <c r="F62" s="122"/>
    </row>
    <row r="63" customFormat="false" ht="12.75" hidden="false" customHeight="false" outlineLevel="0" collapsed="false">
      <c r="F63" s="99"/>
    </row>
    <row r="64" customFormat="false" ht="12.75" hidden="false" customHeight="false" outlineLevel="0" collapsed="false">
      <c r="F64" s="99"/>
    </row>
    <row r="65" customFormat="false" ht="12.75" hidden="false" customHeight="false" outlineLevel="0" collapsed="false">
      <c r="F65" s="99"/>
      <c r="I65" s="97"/>
    </row>
    <row r="66" customFormat="false" ht="12.75" hidden="false" customHeight="false" outlineLevel="0" collapsed="false">
      <c r="F66" s="99"/>
      <c r="I66" s="97"/>
    </row>
    <row r="67" customFormat="false" ht="12.75" hidden="false" customHeight="false" outlineLevel="0" collapsed="false">
      <c r="G67" s="117"/>
      <c r="H67" s="117"/>
      <c r="I67" s="110"/>
    </row>
    <row r="68" customFormat="false" ht="12.75" hidden="false" customHeight="false" outlineLevel="0" collapsed="false">
      <c r="A68" s="116"/>
      <c r="B68" s="112"/>
      <c r="C68" s="112"/>
      <c r="D68" s="112"/>
      <c r="E68" s="112"/>
      <c r="F68" s="110"/>
      <c r="G68" s="117"/>
      <c r="H68" s="117"/>
      <c r="I68" s="110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  <c r="CG68" s="112"/>
      <c r="CH68" s="112"/>
      <c r="CI68" s="112"/>
      <c r="CJ68" s="112"/>
      <c r="CK68" s="112"/>
      <c r="CL68" s="112"/>
      <c r="CM68" s="112"/>
      <c r="CN68" s="112"/>
      <c r="CO68" s="112"/>
      <c r="CP68" s="112"/>
      <c r="CQ68" s="112"/>
      <c r="CR68" s="112"/>
      <c r="CS68" s="112"/>
      <c r="CT68" s="112"/>
      <c r="CU68" s="112"/>
      <c r="CV68" s="112"/>
      <c r="CW68" s="112"/>
      <c r="CX68" s="112"/>
      <c r="CY68" s="112"/>
      <c r="CZ68" s="112"/>
      <c r="DA68" s="112"/>
      <c r="DB68" s="112"/>
      <c r="DC68" s="112"/>
      <c r="DD68" s="112"/>
      <c r="DE68" s="112"/>
      <c r="DF68" s="112"/>
      <c r="DG68" s="112"/>
      <c r="DH68" s="112"/>
      <c r="DI68" s="112"/>
      <c r="DJ68" s="112"/>
      <c r="DK68" s="112"/>
      <c r="DL68" s="112"/>
      <c r="DM68" s="112"/>
      <c r="DN68" s="112"/>
      <c r="DO68" s="112"/>
      <c r="DP68" s="112"/>
      <c r="DQ68" s="112"/>
      <c r="DR68" s="112"/>
      <c r="DS68" s="112"/>
      <c r="DT68" s="112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  <c r="EQ68" s="112"/>
      <c r="ER68" s="112"/>
      <c r="ES68" s="112"/>
      <c r="ET68" s="112"/>
      <c r="EU68" s="112"/>
      <c r="EV68" s="112"/>
      <c r="EW68" s="112"/>
      <c r="EX68" s="112"/>
      <c r="EY68" s="112"/>
      <c r="EZ68" s="112"/>
      <c r="FA68" s="112"/>
      <c r="FB68" s="112"/>
      <c r="FC68" s="112"/>
      <c r="FD68" s="112"/>
      <c r="FE68" s="112"/>
      <c r="FF68" s="112"/>
      <c r="FG68" s="112"/>
      <c r="FH68" s="112"/>
      <c r="FI68" s="112"/>
      <c r="FJ68" s="112"/>
      <c r="FK68" s="112"/>
      <c r="FL68" s="112"/>
      <c r="FM68" s="112"/>
      <c r="FN68" s="112"/>
      <c r="FO68" s="112"/>
      <c r="FP68" s="112"/>
      <c r="FQ68" s="112"/>
      <c r="FR68" s="112"/>
      <c r="FS68" s="112"/>
      <c r="FT68" s="112"/>
      <c r="FU68" s="112"/>
      <c r="FV68" s="112"/>
      <c r="FW68" s="112"/>
      <c r="FX68" s="112"/>
      <c r="FY68" s="112"/>
      <c r="FZ68" s="112"/>
      <c r="GA68" s="112"/>
      <c r="GB68" s="112"/>
      <c r="GC68" s="112"/>
      <c r="GD68" s="112"/>
      <c r="GE68" s="112"/>
      <c r="GF68" s="112"/>
      <c r="GG68" s="112"/>
      <c r="GH68" s="112"/>
      <c r="GI68" s="112"/>
      <c r="GJ68" s="112"/>
      <c r="GK68" s="112"/>
      <c r="GL68" s="112"/>
      <c r="GM68" s="112"/>
      <c r="GN68" s="112"/>
      <c r="GO68" s="112"/>
      <c r="GP68" s="112"/>
      <c r="GQ68" s="112"/>
      <c r="GR68" s="112"/>
      <c r="GS68" s="112"/>
      <c r="GT68" s="112"/>
      <c r="GU68" s="112"/>
      <c r="GV68" s="112"/>
      <c r="GW68" s="112"/>
      <c r="GX68" s="112"/>
      <c r="GY68" s="112"/>
      <c r="GZ68" s="112"/>
      <c r="HA68" s="112"/>
      <c r="HB68" s="112"/>
      <c r="HC68" s="112"/>
      <c r="HD68" s="112"/>
      <c r="HE68" s="112"/>
      <c r="HF68" s="112"/>
      <c r="HG68" s="112"/>
      <c r="HH68" s="112"/>
      <c r="HI68" s="112"/>
      <c r="HJ68" s="112"/>
      <c r="HK68" s="112"/>
      <c r="HL68" s="112"/>
      <c r="HM68" s="112"/>
      <c r="HN68" s="112"/>
      <c r="HO68" s="112"/>
      <c r="HP68" s="112"/>
      <c r="HQ68" s="112"/>
      <c r="HR68" s="112"/>
      <c r="HS68" s="112"/>
      <c r="HT68" s="112"/>
      <c r="HU68" s="112"/>
      <c r="HV68" s="112"/>
      <c r="HW68" s="112"/>
      <c r="HX68" s="112"/>
      <c r="HY68" s="112"/>
      <c r="HZ68" s="112"/>
      <c r="IA68" s="112"/>
      <c r="IB68" s="112"/>
      <c r="IC68" s="112"/>
      <c r="ID68" s="112"/>
      <c r="IE68" s="112"/>
      <c r="IF68" s="112"/>
      <c r="IG68" s="112"/>
      <c r="IH68" s="112"/>
      <c r="II68" s="112"/>
      <c r="IJ68" s="112"/>
      <c r="IK68" s="112"/>
      <c r="IL68" s="112"/>
      <c r="IM68" s="112"/>
      <c r="IN68" s="112"/>
      <c r="IO68" s="112"/>
      <c r="IP68" s="112"/>
      <c r="IQ68" s="112"/>
      <c r="IR68" s="112"/>
      <c r="IS68" s="112"/>
      <c r="IT68" s="112"/>
      <c r="IU68" s="112"/>
      <c r="IV68" s="112"/>
      <c r="IW68" s="112"/>
    </row>
    <row r="69" customFormat="false" ht="12.75" hidden="false" customHeight="false" outlineLevel="0" collapsed="false">
      <c r="A69" s="112"/>
      <c r="B69" s="112"/>
      <c r="C69" s="112"/>
      <c r="D69" s="112"/>
      <c r="E69" s="112"/>
      <c r="F69" s="117"/>
      <c r="G69" s="117"/>
      <c r="H69" s="117"/>
      <c r="I69" s="110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2"/>
      <c r="FF69" s="112"/>
      <c r="FG69" s="112"/>
      <c r="FH69" s="112"/>
      <c r="FI69" s="112"/>
      <c r="FJ69" s="112"/>
      <c r="FK69" s="112"/>
      <c r="FL69" s="112"/>
      <c r="FM69" s="112"/>
      <c r="FN69" s="112"/>
      <c r="FO69" s="112"/>
      <c r="FP69" s="112"/>
      <c r="FQ69" s="112"/>
      <c r="FR69" s="112"/>
      <c r="FS69" s="112"/>
      <c r="FT69" s="112"/>
      <c r="FU69" s="112"/>
      <c r="FV69" s="112"/>
      <c r="FW69" s="112"/>
      <c r="FX69" s="112"/>
      <c r="FY69" s="112"/>
      <c r="FZ69" s="112"/>
      <c r="GA69" s="112"/>
      <c r="GB69" s="112"/>
      <c r="GC69" s="112"/>
      <c r="GD69" s="112"/>
      <c r="GE69" s="112"/>
      <c r="GF69" s="112"/>
      <c r="GG69" s="112"/>
      <c r="GH69" s="112"/>
      <c r="GI69" s="112"/>
      <c r="GJ69" s="112"/>
      <c r="GK69" s="112"/>
      <c r="GL69" s="112"/>
      <c r="GM69" s="112"/>
      <c r="GN69" s="112"/>
      <c r="GO69" s="112"/>
      <c r="GP69" s="112"/>
      <c r="GQ69" s="112"/>
      <c r="GR69" s="112"/>
      <c r="GS69" s="112"/>
      <c r="GT69" s="112"/>
      <c r="GU69" s="112"/>
      <c r="GV69" s="112"/>
      <c r="GW69" s="112"/>
      <c r="GX69" s="112"/>
      <c r="GY69" s="112"/>
      <c r="GZ69" s="112"/>
      <c r="HA69" s="112"/>
      <c r="HB69" s="112"/>
      <c r="HC69" s="112"/>
      <c r="HD69" s="112"/>
      <c r="HE69" s="112"/>
      <c r="HF69" s="112"/>
      <c r="HG69" s="112"/>
      <c r="HH69" s="112"/>
      <c r="HI69" s="112"/>
      <c r="HJ69" s="112"/>
      <c r="HK69" s="112"/>
      <c r="HL69" s="112"/>
      <c r="HM69" s="112"/>
      <c r="HN69" s="112"/>
      <c r="HO69" s="112"/>
      <c r="HP69" s="112"/>
      <c r="HQ69" s="112"/>
      <c r="HR69" s="112"/>
      <c r="HS69" s="112"/>
      <c r="HT69" s="112"/>
      <c r="HU69" s="112"/>
      <c r="HV69" s="112"/>
      <c r="HW69" s="112"/>
      <c r="HX69" s="112"/>
      <c r="HY69" s="112"/>
      <c r="HZ69" s="112"/>
      <c r="IA69" s="112"/>
      <c r="IB69" s="112"/>
      <c r="IC69" s="112"/>
      <c r="ID69" s="112"/>
      <c r="IE69" s="112"/>
      <c r="IF69" s="112"/>
      <c r="IG69" s="112"/>
      <c r="IH69" s="112"/>
      <c r="II69" s="112"/>
      <c r="IJ69" s="112"/>
      <c r="IK69" s="112"/>
      <c r="IL69" s="112"/>
      <c r="IM69" s="112"/>
      <c r="IN69" s="112"/>
      <c r="IO69" s="112"/>
      <c r="IP69" s="112"/>
      <c r="IQ69" s="112"/>
      <c r="IR69" s="112"/>
      <c r="IS69" s="112"/>
      <c r="IT69" s="112"/>
      <c r="IU69" s="112"/>
      <c r="IV69" s="112"/>
      <c r="IW69" s="112"/>
    </row>
    <row r="70" customFormat="false" ht="12.75" hidden="false" customHeight="false" outlineLevel="0" collapsed="false">
      <c r="A70" s="112"/>
      <c r="B70" s="112"/>
      <c r="C70" s="112"/>
      <c r="D70" s="112"/>
      <c r="E70" s="112"/>
      <c r="F70" s="117"/>
      <c r="G70" s="117"/>
      <c r="H70" s="117"/>
      <c r="I70" s="110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  <c r="CG70" s="112"/>
      <c r="CH70" s="112"/>
      <c r="CI70" s="112"/>
      <c r="CJ70" s="112"/>
      <c r="CK70" s="112"/>
      <c r="CL70" s="112"/>
      <c r="CM70" s="112"/>
      <c r="CN70" s="112"/>
      <c r="CO70" s="112"/>
      <c r="CP70" s="112"/>
      <c r="CQ70" s="112"/>
      <c r="CR70" s="112"/>
      <c r="CS70" s="112"/>
      <c r="CT70" s="112"/>
      <c r="CU70" s="112"/>
      <c r="CV70" s="112"/>
      <c r="CW70" s="112"/>
      <c r="CX70" s="112"/>
      <c r="CY70" s="112"/>
      <c r="CZ70" s="112"/>
      <c r="DA70" s="112"/>
      <c r="DB70" s="112"/>
      <c r="DC70" s="112"/>
      <c r="DD70" s="112"/>
      <c r="DE70" s="112"/>
      <c r="DF70" s="112"/>
      <c r="DG70" s="112"/>
      <c r="DH70" s="112"/>
      <c r="DI70" s="112"/>
      <c r="DJ70" s="112"/>
      <c r="DK70" s="112"/>
      <c r="DL70" s="112"/>
      <c r="DM70" s="112"/>
      <c r="DN70" s="112"/>
      <c r="DO70" s="112"/>
      <c r="DP70" s="112"/>
      <c r="DQ70" s="112"/>
      <c r="DR70" s="112"/>
      <c r="DS70" s="112"/>
      <c r="DT70" s="112"/>
      <c r="DU70" s="112"/>
      <c r="DV70" s="112"/>
      <c r="DW70" s="112"/>
      <c r="DX70" s="112"/>
      <c r="DY70" s="112"/>
      <c r="DZ70" s="112"/>
      <c r="EA70" s="112"/>
      <c r="EB70" s="112"/>
      <c r="EC70" s="112"/>
      <c r="ED70" s="112"/>
      <c r="EE70" s="112"/>
      <c r="EF70" s="112"/>
      <c r="EG70" s="112"/>
      <c r="EH70" s="112"/>
      <c r="EI70" s="112"/>
      <c r="EJ70" s="112"/>
      <c r="EK70" s="112"/>
      <c r="EL70" s="112"/>
      <c r="EM70" s="112"/>
      <c r="EN70" s="112"/>
      <c r="EO70" s="112"/>
      <c r="EP70" s="112"/>
      <c r="EQ70" s="112"/>
      <c r="ER70" s="112"/>
      <c r="ES70" s="112"/>
      <c r="ET70" s="112"/>
      <c r="EU70" s="112"/>
      <c r="EV70" s="112"/>
      <c r="EW70" s="112"/>
      <c r="EX70" s="112"/>
      <c r="EY70" s="112"/>
      <c r="EZ70" s="112"/>
      <c r="FA70" s="112"/>
      <c r="FB70" s="112"/>
      <c r="FC70" s="112"/>
      <c r="FD70" s="112"/>
      <c r="FE70" s="112"/>
      <c r="FF70" s="112"/>
      <c r="FG70" s="112"/>
      <c r="FH70" s="112"/>
      <c r="FI70" s="112"/>
      <c r="FJ70" s="112"/>
      <c r="FK70" s="112"/>
      <c r="FL70" s="112"/>
      <c r="FM70" s="112"/>
      <c r="FN70" s="112"/>
      <c r="FO70" s="112"/>
      <c r="FP70" s="112"/>
      <c r="FQ70" s="112"/>
      <c r="FR70" s="112"/>
      <c r="FS70" s="112"/>
      <c r="FT70" s="112"/>
      <c r="FU70" s="112"/>
      <c r="FV70" s="112"/>
      <c r="FW70" s="112"/>
      <c r="FX70" s="112"/>
      <c r="FY70" s="112"/>
      <c r="FZ70" s="112"/>
      <c r="GA70" s="112"/>
      <c r="GB70" s="112"/>
      <c r="GC70" s="112"/>
      <c r="GD70" s="112"/>
      <c r="GE70" s="112"/>
      <c r="GF70" s="112"/>
      <c r="GG70" s="112"/>
      <c r="GH70" s="112"/>
      <c r="GI70" s="112"/>
      <c r="GJ70" s="112"/>
      <c r="GK70" s="112"/>
      <c r="GL70" s="112"/>
      <c r="GM70" s="112"/>
      <c r="GN70" s="112"/>
      <c r="GO70" s="112"/>
      <c r="GP70" s="112"/>
      <c r="GQ70" s="112"/>
      <c r="GR70" s="112"/>
      <c r="GS70" s="112"/>
      <c r="GT70" s="112"/>
      <c r="GU70" s="112"/>
      <c r="GV70" s="112"/>
      <c r="GW70" s="112"/>
      <c r="GX70" s="112"/>
      <c r="GY70" s="112"/>
      <c r="GZ70" s="112"/>
      <c r="HA70" s="112"/>
      <c r="HB70" s="112"/>
      <c r="HC70" s="112"/>
      <c r="HD70" s="112"/>
      <c r="HE70" s="112"/>
      <c r="HF70" s="112"/>
      <c r="HG70" s="112"/>
      <c r="HH70" s="112"/>
      <c r="HI70" s="112"/>
      <c r="HJ70" s="112"/>
      <c r="HK70" s="112"/>
      <c r="HL70" s="112"/>
      <c r="HM70" s="112"/>
      <c r="HN70" s="112"/>
      <c r="HO70" s="112"/>
      <c r="HP70" s="112"/>
      <c r="HQ70" s="112"/>
      <c r="HR70" s="112"/>
      <c r="HS70" s="112"/>
      <c r="HT70" s="112"/>
      <c r="HU70" s="112"/>
      <c r="HV70" s="112"/>
      <c r="HW70" s="112"/>
      <c r="HX70" s="112"/>
      <c r="HY70" s="112"/>
      <c r="HZ70" s="112"/>
      <c r="IA70" s="112"/>
      <c r="IB70" s="112"/>
      <c r="IC70" s="112"/>
      <c r="ID70" s="112"/>
      <c r="IE70" s="112"/>
      <c r="IF70" s="112"/>
      <c r="IG70" s="112"/>
      <c r="IH70" s="112"/>
      <c r="II70" s="112"/>
      <c r="IJ70" s="112"/>
      <c r="IK70" s="112"/>
      <c r="IL70" s="112"/>
      <c r="IM70" s="112"/>
      <c r="IN70" s="112"/>
      <c r="IO70" s="112"/>
      <c r="IP70" s="112"/>
      <c r="IQ70" s="112"/>
      <c r="IR70" s="112"/>
      <c r="IS70" s="112"/>
      <c r="IT70" s="112"/>
      <c r="IU70" s="112"/>
      <c r="IV70" s="112"/>
      <c r="IW70" s="112"/>
    </row>
    <row r="71" customFormat="false" ht="12.75" hidden="false" customHeight="false" outlineLevel="0" collapsed="false">
      <c r="A71" s="112"/>
      <c r="B71" s="112"/>
      <c r="C71" s="112"/>
      <c r="D71" s="112"/>
      <c r="E71" s="112"/>
      <c r="F71" s="117"/>
      <c r="I71" s="97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  <c r="CG71" s="112"/>
      <c r="CH71" s="112"/>
      <c r="CI71" s="112"/>
      <c r="CJ71" s="112"/>
      <c r="CK71" s="112"/>
      <c r="CL71" s="112"/>
      <c r="CM71" s="112"/>
      <c r="CN71" s="112"/>
      <c r="CO71" s="112"/>
      <c r="CP71" s="112"/>
      <c r="CQ71" s="112"/>
      <c r="CR71" s="112"/>
      <c r="CS71" s="112"/>
      <c r="CT71" s="112"/>
      <c r="CU71" s="112"/>
      <c r="CV71" s="112"/>
      <c r="CW71" s="112"/>
      <c r="CX71" s="112"/>
      <c r="CY71" s="112"/>
      <c r="CZ71" s="112"/>
      <c r="DA71" s="112"/>
      <c r="DB71" s="112"/>
      <c r="DC71" s="112"/>
      <c r="DD71" s="112"/>
      <c r="DE71" s="112"/>
      <c r="DF71" s="112"/>
      <c r="DG71" s="112"/>
      <c r="DH71" s="112"/>
      <c r="DI71" s="112"/>
      <c r="DJ71" s="112"/>
      <c r="DK71" s="112"/>
      <c r="DL71" s="112"/>
      <c r="DM71" s="112"/>
      <c r="DN71" s="112"/>
      <c r="DO71" s="112"/>
      <c r="DP71" s="112"/>
      <c r="DQ71" s="112"/>
      <c r="DR71" s="112"/>
      <c r="DS71" s="112"/>
      <c r="DT71" s="112"/>
      <c r="DU71" s="112"/>
      <c r="DV71" s="112"/>
      <c r="DW71" s="112"/>
      <c r="DX71" s="112"/>
      <c r="DY71" s="112"/>
      <c r="DZ71" s="112"/>
      <c r="EA71" s="112"/>
      <c r="EB71" s="112"/>
      <c r="EC71" s="112"/>
      <c r="ED71" s="112"/>
      <c r="EE71" s="112"/>
      <c r="EF71" s="112"/>
      <c r="EG71" s="112"/>
      <c r="EH71" s="112"/>
      <c r="EI71" s="112"/>
      <c r="EJ71" s="112"/>
      <c r="EK71" s="112"/>
      <c r="EL71" s="112"/>
      <c r="EM71" s="112"/>
      <c r="EN71" s="112"/>
      <c r="EO71" s="112"/>
      <c r="EP71" s="112"/>
      <c r="EQ71" s="112"/>
      <c r="ER71" s="112"/>
      <c r="ES71" s="112"/>
      <c r="ET71" s="112"/>
      <c r="EU71" s="112"/>
      <c r="EV71" s="112"/>
      <c r="EW71" s="112"/>
      <c r="EX71" s="112"/>
      <c r="EY71" s="112"/>
      <c r="EZ71" s="112"/>
      <c r="FA71" s="112"/>
      <c r="FB71" s="112"/>
      <c r="FC71" s="112"/>
      <c r="FD71" s="112"/>
      <c r="FE71" s="112"/>
      <c r="FF71" s="112"/>
      <c r="FG71" s="112"/>
      <c r="FH71" s="112"/>
      <c r="FI71" s="112"/>
      <c r="FJ71" s="112"/>
      <c r="FK71" s="112"/>
      <c r="FL71" s="112"/>
      <c r="FM71" s="112"/>
      <c r="FN71" s="112"/>
      <c r="FO71" s="112"/>
      <c r="FP71" s="112"/>
      <c r="FQ71" s="112"/>
      <c r="FR71" s="112"/>
      <c r="FS71" s="112"/>
      <c r="FT71" s="112"/>
      <c r="FU71" s="112"/>
      <c r="FV71" s="112"/>
      <c r="FW71" s="112"/>
      <c r="FX71" s="112"/>
      <c r="FY71" s="112"/>
      <c r="FZ71" s="112"/>
      <c r="GA71" s="112"/>
      <c r="GB71" s="112"/>
      <c r="GC71" s="112"/>
      <c r="GD71" s="112"/>
      <c r="GE71" s="112"/>
      <c r="GF71" s="112"/>
      <c r="GG71" s="112"/>
      <c r="GH71" s="112"/>
      <c r="GI71" s="112"/>
      <c r="GJ71" s="112"/>
      <c r="GK71" s="112"/>
      <c r="GL71" s="112"/>
      <c r="GM71" s="112"/>
      <c r="GN71" s="112"/>
      <c r="GO71" s="112"/>
      <c r="GP71" s="112"/>
      <c r="GQ71" s="112"/>
      <c r="GR71" s="112"/>
      <c r="GS71" s="112"/>
      <c r="GT71" s="112"/>
      <c r="GU71" s="112"/>
      <c r="GV71" s="112"/>
      <c r="GW71" s="112"/>
      <c r="GX71" s="112"/>
      <c r="GY71" s="112"/>
      <c r="GZ71" s="112"/>
      <c r="HA71" s="112"/>
      <c r="HB71" s="112"/>
      <c r="HC71" s="112"/>
      <c r="HD71" s="112"/>
      <c r="HE71" s="112"/>
      <c r="HF71" s="112"/>
      <c r="HG71" s="112"/>
      <c r="HH71" s="112"/>
      <c r="HI71" s="112"/>
      <c r="HJ71" s="112"/>
      <c r="HK71" s="112"/>
      <c r="HL71" s="112"/>
      <c r="HM71" s="112"/>
      <c r="HN71" s="112"/>
      <c r="HO71" s="112"/>
      <c r="HP71" s="112"/>
      <c r="HQ71" s="112"/>
      <c r="HR71" s="112"/>
      <c r="HS71" s="112"/>
      <c r="HT71" s="112"/>
      <c r="HU71" s="112"/>
      <c r="HV71" s="112"/>
      <c r="HW71" s="112"/>
      <c r="HX71" s="112"/>
      <c r="HY71" s="112"/>
      <c r="HZ71" s="112"/>
      <c r="IA71" s="112"/>
      <c r="IB71" s="112"/>
      <c r="IC71" s="112"/>
      <c r="ID71" s="112"/>
      <c r="IE71" s="112"/>
      <c r="IF71" s="112"/>
      <c r="IG71" s="112"/>
      <c r="IH71" s="112"/>
      <c r="II71" s="112"/>
      <c r="IJ71" s="112"/>
      <c r="IK71" s="112"/>
      <c r="IL71" s="112"/>
      <c r="IM71" s="112"/>
      <c r="IN71" s="112"/>
      <c r="IO71" s="112"/>
      <c r="IP71" s="112"/>
      <c r="IQ71" s="112"/>
      <c r="IR71" s="112"/>
      <c r="IS71" s="112"/>
      <c r="IT71" s="112"/>
      <c r="IU71" s="112"/>
      <c r="IV71" s="112"/>
      <c r="IW71" s="112"/>
    </row>
    <row r="72" customFormat="false" ht="12.75" hidden="false" customHeight="false" outlineLevel="0" collapsed="false">
      <c r="A72" s="108"/>
      <c r="I72" s="97"/>
    </row>
    <row r="73" customFormat="false" ht="12.75" hidden="false" customHeight="false" outlineLevel="0" collapsed="false">
      <c r="A73" s="116"/>
      <c r="B73" s="112"/>
      <c r="C73" s="112"/>
      <c r="D73" s="112"/>
      <c r="E73" s="112"/>
      <c r="F73" s="110"/>
      <c r="G73" s="117"/>
      <c r="H73" s="117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  <c r="CG73" s="112"/>
      <c r="CH73" s="112"/>
      <c r="CI73" s="112"/>
      <c r="CJ73" s="112"/>
      <c r="CK73" s="112"/>
      <c r="CL73" s="112"/>
      <c r="CM73" s="112"/>
      <c r="CN73" s="112"/>
      <c r="CO73" s="112"/>
      <c r="CP73" s="112"/>
      <c r="CQ73" s="112"/>
      <c r="CR73" s="112"/>
      <c r="CS73" s="112"/>
      <c r="CT73" s="112"/>
      <c r="CU73" s="112"/>
      <c r="CV73" s="112"/>
      <c r="CW73" s="112"/>
      <c r="CX73" s="112"/>
      <c r="CY73" s="112"/>
      <c r="CZ73" s="112"/>
      <c r="DA73" s="112"/>
      <c r="DB73" s="112"/>
      <c r="DC73" s="112"/>
      <c r="DD73" s="112"/>
      <c r="DE73" s="112"/>
      <c r="DF73" s="112"/>
      <c r="DG73" s="112"/>
      <c r="DH73" s="112"/>
      <c r="DI73" s="112"/>
      <c r="DJ73" s="112"/>
      <c r="DK73" s="112"/>
      <c r="DL73" s="112"/>
      <c r="DM73" s="112"/>
      <c r="DN73" s="112"/>
      <c r="DO73" s="112"/>
      <c r="DP73" s="112"/>
      <c r="DQ73" s="112"/>
      <c r="DR73" s="112"/>
      <c r="DS73" s="112"/>
      <c r="DT73" s="112"/>
      <c r="DU73" s="112"/>
      <c r="DV73" s="112"/>
      <c r="DW73" s="112"/>
      <c r="DX73" s="112"/>
      <c r="DY73" s="112"/>
      <c r="DZ73" s="112"/>
      <c r="EA73" s="112"/>
      <c r="EB73" s="112"/>
      <c r="EC73" s="112"/>
      <c r="ED73" s="112"/>
      <c r="EE73" s="112"/>
      <c r="EF73" s="112"/>
      <c r="EG73" s="112"/>
      <c r="EH73" s="112"/>
      <c r="EI73" s="112"/>
      <c r="EJ73" s="112"/>
      <c r="EK73" s="112"/>
      <c r="EL73" s="112"/>
      <c r="EM73" s="112"/>
      <c r="EN73" s="112"/>
      <c r="EO73" s="112"/>
      <c r="EP73" s="112"/>
      <c r="EQ73" s="112"/>
      <c r="ER73" s="112"/>
      <c r="ES73" s="112"/>
      <c r="ET73" s="112"/>
      <c r="EU73" s="112"/>
      <c r="EV73" s="112"/>
      <c r="EW73" s="112"/>
      <c r="EX73" s="112"/>
      <c r="EY73" s="112"/>
      <c r="EZ73" s="112"/>
      <c r="FA73" s="112"/>
      <c r="FB73" s="112"/>
      <c r="FC73" s="112"/>
      <c r="FD73" s="112"/>
      <c r="FE73" s="112"/>
      <c r="FF73" s="112"/>
      <c r="FG73" s="112"/>
      <c r="FH73" s="112"/>
      <c r="FI73" s="112"/>
      <c r="FJ73" s="112"/>
      <c r="FK73" s="112"/>
      <c r="FL73" s="112"/>
      <c r="FM73" s="112"/>
      <c r="FN73" s="112"/>
      <c r="FO73" s="112"/>
      <c r="FP73" s="112"/>
      <c r="FQ73" s="112"/>
      <c r="FR73" s="112"/>
      <c r="FS73" s="112"/>
      <c r="FT73" s="112"/>
      <c r="FU73" s="112"/>
      <c r="FV73" s="112"/>
      <c r="FW73" s="112"/>
      <c r="FX73" s="112"/>
      <c r="FY73" s="112"/>
      <c r="FZ73" s="112"/>
      <c r="GA73" s="112"/>
      <c r="GB73" s="112"/>
      <c r="GC73" s="112"/>
      <c r="GD73" s="112"/>
      <c r="GE73" s="112"/>
      <c r="GF73" s="112"/>
      <c r="GG73" s="112"/>
      <c r="GH73" s="112"/>
      <c r="GI73" s="112"/>
      <c r="GJ73" s="112"/>
      <c r="GK73" s="112"/>
      <c r="GL73" s="112"/>
      <c r="GM73" s="112"/>
      <c r="GN73" s="112"/>
      <c r="GO73" s="112"/>
      <c r="GP73" s="112"/>
      <c r="GQ73" s="112"/>
      <c r="GR73" s="112"/>
      <c r="GS73" s="112"/>
      <c r="GT73" s="112"/>
      <c r="GU73" s="112"/>
      <c r="GV73" s="112"/>
      <c r="GW73" s="112"/>
      <c r="GX73" s="112"/>
      <c r="GY73" s="112"/>
      <c r="GZ73" s="112"/>
      <c r="HA73" s="112"/>
      <c r="HB73" s="112"/>
      <c r="HC73" s="112"/>
      <c r="HD73" s="112"/>
      <c r="HE73" s="112"/>
      <c r="HF73" s="112"/>
      <c r="HG73" s="112"/>
      <c r="HH73" s="112"/>
      <c r="HI73" s="112"/>
      <c r="HJ73" s="112"/>
      <c r="HK73" s="112"/>
      <c r="HL73" s="112"/>
      <c r="HM73" s="112"/>
      <c r="HN73" s="112"/>
      <c r="HO73" s="112"/>
      <c r="HP73" s="112"/>
      <c r="HQ73" s="112"/>
      <c r="HR73" s="112"/>
      <c r="HS73" s="112"/>
      <c r="HT73" s="112"/>
      <c r="HU73" s="112"/>
      <c r="HV73" s="112"/>
      <c r="HW73" s="112"/>
      <c r="HX73" s="112"/>
      <c r="HY73" s="112"/>
      <c r="HZ73" s="112"/>
      <c r="IA73" s="112"/>
      <c r="IB73" s="112"/>
      <c r="IC73" s="112"/>
      <c r="ID73" s="112"/>
      <c r="IE73" s="112"/>
      <c r="IF73" s="112"/>
      <c r="IG73" s="112"/>
      <c r="IH73" s="112"/>
      <c r="II73" s="112"/>
      <c r="IJ73" s="112"/>
      <c r="IK73" s="112"/>
      <c r="IL73" s="112"/>
      <c r="IM73" s="112"/>
      <c r="IN73" s="112"/>
      <c r="IO73" s="112"/>
      <c r="IP73" s="112"/>
      <c r="IQ73" s="112"/>
      <c r="IR73" s="112"/>
      <c r="IS73" s="112"/>
      <c r="IT73" s="112"/>
      <c r="IU73" s="112"/>
      <c r="IV73" s="112"/>
      <c r="IW73" s="112"/>
    </row>
    <row r="74" customFormat="false" ht="12.75" hidden="false" customHeight="false" outlineLevel="0" collapsed="false">
      <c r="A74" s="116"/>
      <c r="B74" s="112"/>
      <c r="C74" s="112"/>
      <c r="D74" s="112"/>
      <c r="E74" s="112"/>
      <c r="F74" s="110"/>
      <c r="G74" s="117"/>
      <c r="H74" s="117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  <c r="CG74" s="112"/>
      <c r="CH74" s="112"/>
      <c r="CI74" s="112"/>
      <c r="CJ74" s="112"/>
      <c r="CK74" s="112"/>
      <c r="CL74" s="112"/>
      <c r="CM74" s="112"/>
      <c r="CN74" s="112"/>
      <c r="CO74" s="112"/>
      <c r="CP74" s="112"/>
      <c r="CQ74" s="112"/>
      <c r="CR74" s="112"/>
      <c r="CS74" s="112"/>
      <c r="CT74" s="112"/>
      <c r="CU74" s="112"/>
      <c r="CV74" s="112"/>
      <c r="CW74" s="112"/>
      <c r="CX74" s="112"/>
      <c r="CY74" s="112"/>
      <c r="CZ74" s="112"/>
      <c r="DA74" s="112"/>
      <c r="DB74" s="112"/>
      <c r="DC74" s="112"/>
      <c r="DD74" s="112"/>
      <c r="DE74" s="112"/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2"/>
      <c r="DR74" s="112"/>
      <c r="DS74" s="112"/>
      <c r="DT74" s="112"/>
      <c r="DU74" s="112"/>
      <c r="DV74" s="112"/>
      <c r="DW74" s="112"/>
      <c r="DX74" s="112"/>
      <c r="DY74" s="112"/>
      <c r="DZ74" s="112"/>
      <c r="EA74" s="112"/>
      <c r="EB74" s="112"/>
      <c r="EC74" s="112"/>
      <c r="ED74" s="112"/>
      <c r="EE74" s="112"/>
      <c r="EF74" s="112"/>
      <c r="EG74" s="112"/>
      <c r="EH74" s="112"/>
      <c r="EI74" s="112"/>
      <c r="EJ74" s="112"/>
      <c r="EK74" s="112"/>
      <c r="EL74" s="112"/>
      <c r="EM74" s="112"/>
      <c r="EN74" s="112"/>
      <c r="EO74" s="112"/>
      <c r="EP74" s="112"/>
      <c r="EQ74" s="112"/>
      <c r="ER74" s="112"/>
      <c r="ES74" s="112"/>
      <c r="ET74" s="112"/>
      <c r="EU74" s="112"/>
      <c r="EV74" s="112"/>
      <c r="EW74" s="112"/>
      <c r="EX74" s="112"/>
      <c r="EY74" s="112"/>
      <c r="EZ74" s="112"/>
      <c r="FA74" s="112"/>
      <c r="FB74" s="112"/>
      <c r="FC74" s="112"/>
      <c r="FD74" s="112"/>
      <c r="FE74" s="112"/>
      <c r="FF74" s="112"/>
      <c r="FG74" s="112"/>
      <c r="FH74" s="112"/>
      <c r="FI74" s="112"/>
      <c r="FJ74" s="112"/>
      <c r="FK74" s="112"/>
      <c r="FL74" s="112"/>
      <c r="FM74" s="112"/>
      <c r="FN74" s="112"/>
      <c r="FO74" s="112"/>
      <c r="FP74" s="112"/>
      <c r="FQ74" s="112"/>
      <c r="FR74" s="112"/>
      <c r="FS74" s="112"/>
      <c r="FT74" s="112"/>
      <c r="FU74" s="112"/>
      <c r="FV74" s="112"/>
      <c r="FW74" s="112"/>
      <c r="FX74" s="112"/>
      <c r="FY74" s="112"/>
      <c r="FZ74" s="112"/>
      <c r="GA74" s="112"/>
      <c r="GB74" s="112"/>
      <c r="GC74" s="112"/>
      <c r="GD74" s="112"/>
      <c r="GE74" s="112"/>
      <c r="GF74" s="112"/>
      <c r="GG74" s="112"/>
      <c r="GH74" s="112"/>
      <c r="GI74" s="112"/>
      <c r="GJ74" s="112"/>
      <c r="GK74" s="112"/>
      <c r="GL74" s="112"/>
      <c r="GM74" s="112"/>
      <c r="GN74" s="112"/>
      <c r="GO74" s="112"/>
      <c r="GP74" s="112"/>
      <c r="GQ74" s="112"/>
      <c r="GR74" s="112"/>
      <c r="GS74" s="112"/>
      <c r="GT74" s="112"/>
      <c r="GU74" s="112"/>
      <c r="GV74" s="112"/>
      <c r="GW74" s="112"/>
      <c r="GX74" s="112"/>
      <c r="GY74" s="112"/>
      <c r="GZ74" s="112"/>
      <c r="HA74" s="112"/>
      <c r="HB74" s="112"/>
      <c r="HC74" s="112"/>
      <c r="HD74" s="112"/>
      <c r="HE74" s="112"/>
      <c r="HF74" s="112"/>
      <c r="HG74" s="112"/>
      <c r="HH74" s="112"/>
      <c r="HI74" s="112"/>
      <c r="HJ74" s="112"/>
      <c r="HK74" s="112"/>
      <c r="HL74" s="112"/>
      <c r="HM74" s="112"/>
      <c r="HN74" s="112"/>
      <c r="HO74" s="112"/>
      <c r="HP74" s="112"/>
      <c r="HQ74" s="112"/>
      <c r="HR74" s="112"/>
      <c r="HS74" s="112"/>
      <c r="HT74" s="112"/>
      <c r="HU74" s="112"/>
      <c r="HV74" s="112"/>
      <c r="HW74" s="112"/>
      <c r="HX74" s="112"/>
      <c r="HY74" s="112"/>
      <c r="HZ74" s="112"/>
      <c r="IA74" s="112"/>
      <c r="IB74" s="112"/>
      <c r="IC74" s="112"/>
      <c r="ID74" s="112"/>
      <c r="IE74" s="112"/>
      <c r="IF74" s="112"/>
      <c r="IG74" s="112"/>
      <c r="IH74" s="112"/>
      <c r="II74" s="112"/>
      <c r="IJ74" s="112"/>
      <c r="IK74" s="112"/>
      <c r="IL74" s="112"/>
      <c r="IM74" s="112"/>
      <c r="IN74" s="112"/>
      <c r="IO74" s="112"/>
      <c r="IP74" s="112"/>
      <c r="IQ74" s="112"/>
      <c r="IR74" s="112"/>
      <c r="IS74" s="112"/>
      <c r="IT74" s="112"/>
      <c r="IU74" s="112"/>
      <c r="IV74" s="112"/>
      <c r="IW74" s="112"/>
    </row>
    <row r="75" customFormat="false" ht="12.75" hidden="false" customHeight="false" outlineLevel="0" collapsed="false">
      <c r="A75" s="116"/>
      <c r="F75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1" activeCellId="0" sqref="Q1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82" width="9.14"/>
    <col collapsed="false" customWidth="true" hidden="false" outlineLevel="0" max="5" min="4" style="82" width="8.7"/>
    <col collapsed="false" customWidth="true" hidden="false" outlineLevel="0" max="6" min="6" style="82" width="0.99"/>
    <col collapsed="false" customWidth="true" hidden="false" outlineLevel="0" max="7" min="7" style="82" width="6.56"/>
    <col collapsed="false" customWidth="true" hidden="false" outlineLevel="0" max="8" min="8" style="123" width="4.7"/>
    <col collapsed="false" customWidth="true" hidden="false" outlineLevel="0" max="10" min="9" style="81" width="4.7"/>
    <col collapsed="false" customWidth="true" hidden="false" outlineLevel="0" max="12" min="11" style="81" width="4.85"/>
    <col collapsed="false" customWidth="true" hidden="false" outlineLevel="0" max="13" min="13" style="81" width="4.7"/>
    <col collapsed="false" customWidth="true" hidden="false" outlineLevel="0" max="14" min="14" style="81" width="1.13"/>
    <col collapsed="false" customWidth="true" hidden="false" outlineLevel="0" max="16" min="15" style="81" width="10.13"/>
    <col collapsed="false" customWidth="true" hidden="false" outlineLevel="0" max="17" min="17" style="80" width="10.13"/>
    <col collapsed="false" customWidth="true" hidden="false" outlineLevel="0" max="18" min="18" style="81" width="10.13"/>
    <col collapsed="false" customWidth="true" hidden="false" outlineLevel="0" max="19" min="19" style="81" width="11.7"/>
    <col collapsed="false" customWidth="true" hidden="false" outlineLevel="0" max="20" min="20" style="82" width="9.7"/>
    <col collapsed="false" customWidth="false" hidden="false" outlineLevel="0" max="257" min="21" style="82" width="9.14"/>
  </cols>
  <sheetData>
    <row r="1" customFormat="false" ht="12.75" hidden="false" customHeight="false" outlineLevel="0" collapsed="false">
      <c r="A1" s="95" t="s">
        <v>0</v>
      </c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5"/>
      <c r="P1" s="95"/>
      <c r="Q1" s="98"/>
      <c r="S1" s="99"/>
    </row>
    <row r="2" customFormat="false" ht="12.75" hidden="false" customHeight="false" outlineLevel="0" collapsed="false">
      <c r="A2" s="95" t="s">
        <v>119</v>
      </c>
      <c r="B2" s="95" t="s">
        <v>144</v>
      </c>
      <c r="C2" s="95"/>
      <c r="D2" s="95"/>
      <c r="E2" s="95"/>
      <c r="F2" s="95"/>
      <c r="G2" s="95"/>
      <c r="H2" s="96"/>
      <c r="O2" s="82"/>
      <c r="P2" s="82"/>
      <c r="Q2" s="86"/>
      <c r="R2" s="97"/>
      <c r="S2" s="97"/>
      <c r="T2" s="100"/>
    </row>
    <row r="3" customFormat="false" ht="12.75" hidden="false" customHeight="false" outlineLevel="0" collapsed="false">
      <c r="A3" s="95" t="s">
        <v>121</v>
      </c>
      <c r="B3" s="101" t="s">
        <v>122</v>
      </c>
      <c r="C3" s="95"/>
      <c r="D3" s="95"/>
      <c r="E3" s="95"/>
      <c r="F3" s="95"/>
      <c r="G3" s="95"/>
      <c r="H3" s="96"/>
      <c r="I3" s="97"/>
      <c r="J3" s="97"/>
      <c r="K3" s="97"/>
      <c r="L3" s="97"/>
      <c r="M3" s="97"/>
      <c r="N3" s="97"/>
      <c r="O3" s="97"/>
      <c r="P3" s="97"/>
      <c r="Q3" s="96"/>
    </row>
    <row r="4" customFormat="false" ht="12.75" hidden="false" customHeight="false" outlineLevel="0" collapsed="false">
      <c r="A4" s="95"/>
      <c r="B4" s="95"/>
      <c r="C4" s="95"/>
      <c r="D4" s="110"/>
      <c r="E4" s="110"/>
      <c r="F4" s="124"/>
      <c r="G4" s="110" t="s">
        <v>145</v>
      </c>
      <c r="H4" s="96"/>
      <c r="I4" s="97"/>
      <c r="J4" s="97"/>
      <c r="K4" s="97"/>
      <c r="L4" s="97"/>
      <c r="M4" s="97"/>
      <c r="N4" s="124"/>
      <c r="O4" s="125" t="s">
        <v>146</v>
      </c>
      <c r="P4" s="125" t="s">
        <v>146</v>
      </c>
      <c r="Q4" s="126" t="s">
        <v>146</v>
      </c>
    </row>
    <row r="5" customFormat="false" ht="12.75" hidden="false" customHeight="false" outlineLevel="0" collapsed="false">
      <c r="A5" s="108"/>
      <c r="B5" s="108"/>
      <c r="C5" s="108"/>
      <c r="D5" s="110" t="s">
        <v>147</v>
      </c>
      <c r="E5" s="110" t="s">
        <v>147</v>
      </c>
      <c r="F5" s="127"/>
      <c r="G5" s="122" t="s">
        <v>148</v>
      </c>
      <c r="H5" s="128" t="n">
        <v>14</v>
      </c>
      <c r="I5" s="129"/>
      <c r="J5" s="129"/>
      <c r="K5" s="129"/>
      <c r="L5" s="129"/>
      <c r="M5" s="129"/>
      <c r="N5" s="130"/>
      <c r="O5" s="131" t="s">
        <v>149</v>
      </c>
      <c r="P5" s="131" t="s">
        <v>150</v>
      </c>
      <c r="Q5" s="132" t="s">
        <v>149</v>
      </c>
      <c r="R5" s="133"/>
    </row>
    <row r="6" customFormat="false" ht="12.75" hidden="false" customHeight="false" outlineLevel="0" collapsed="false">
      <c r="A6" s="108"/>
      <c r="D6" s="122" t="s">
        <v>151</v>
      </c>
      <c r="E6" s="122" t="s">
        <v>152</v>
      </c>
      <c r="F6" s="134"/>
      <c r="G6" s="106" t="s">
        <v>153</v>
      </c>
      <c r="H6" s="135" t="s">
        <v>154</v>
      </c>
      <c r="I6" s="106" t="s">
        <v>155</v>
      </c>
      <c r="J6" s="106" t="s">
        <v>156</v>
      </c>
      <c r="K6" s="106" t="s">
        <v>157</v>
      </c>
      <c r="L6" s="106" t="s">
        <v>158</v>
      </c>
      <c r="M6" s="106" t="s">
        <v>159</v>
      </c>
      <c r="N6" s="136"/>
      <c r="O6" s="137" t="s">
        <v>153</v>
      </c>
      <c r="P6" s="138" t="s">
        <v>154</v>
      </c>
      <c r="Q6" s="137" t="s">
        <v>155</v>
      </c>
      <c r="R6" s="133"/>
      <c r="S6" s="97"/>
    </row>
    <row r="7" customFormat="false" ht="12.75" hidden="false" customHeight="false" outlineLevel="0" collapsed="false">
      <c r="A7" s="119"/>
      <c r="B7" s="119"/>
      <c r="C7" s="119"/>
      <c r="D7" s="122" t="n">
        <f aca="false">SUM(D8:D25)</f>
        <v>15</v>
      </c>
      <c r="E7" s="122" t="n">
        <f aca="false">SUM(E8:E25)</f>
        <v>2</v>
      </c>
      <c r="F7" s="134"/>
      <c r="G7" s="122" t="n">
        <f aca="false">SUM(G8:G25)</f>
        <v>3</v>
      </c>
      <c r="H7" s="122" t="n">
        <f aca="false">SUM(H8:H25)</f>
        <v>1</v>
      </c>
      <c r="I7" s="122" t="n">
        <f aca="false">SUM(I8:I25)</f>
        <v>4</v>
      </c>
      <c r="J7" s="122" t="n">
        <f aca="false">SUM(J8:J25)</f>
        <v>6</v>
      </c>
      <c r="K7" s="122" t="n">
        <f aca="false">SUM(K8:K25)</f>
        <v>0</v>
      </c>
      <c r="L7" s="122" t="n">
        <f aca="false">SUM(L8:L25)</f>
        <v>0</v>
      </c>
      <c r="M7" s="122" t="n">
        <f aca="false">SUM(M8:M25)</f>
        <v>0</v>
      </c>
      <c r="N7" s="139" t="n">
        <v>0</v>
      </c>
      <c r="O7" s="140" t="n">
        <v>36100</v>
      </c>
      <c r="P7" s="140" t="n">
        <v>14000</v>
      </c>
      <c r="Q7" s="140" t="n">
        <v>10000</v>
      </c>
      <c r="R7" s="141"/>
      <c r="S7" s="122"/>
    </row>
    <row r="8" customFormat="false" ht="12.75" hidden="false" customHeight="false" outlineLevel="0" collapsed="false">
      <c r="A8" s="82" t="s">
        <v>126</v>
      </c>
      <c r="C8" s="108"/>
      <c r="D8" s="81" t="n">
        <v>3</v>
      </c>
      <c r="E8" s="81" t="n">
        <v>1</v>
      </c>
      <c r="F8" s="142"/>
      <c r="G8" s="81" t="n">
        <v>1</v>
      </c>
      <c r="H8" s="143"/>
      <c r="N8" s="144"/>
      <c r="O8" s="145"/>
      <c r="P8" s="145"/>
      <c r="Q8" s="146"/>
    </row>
    <row r="9" customFormat="false" ht="12.75" hidden="false" customHeight="false" outlineLevel="0" collapsed="false">
      <c r="A9" s="82" t="s">
        <v>127</v>
      </c>
      <c r="D9" s="81" t="n">
        <v>1</v>
      </c>
      <c r="E9" s="81" t="n">
        <v>0</v>
      </c>
      <c r="F9" s="142"/>
      <c r="G9" s="81"/>
      <c r="H9" s="143"/>
      <c r="N9" s="144"/>
      <c r="O9" s="145"/>
      <c r="P9" s="145"/>
      <c r="Q9" s="146"/>
    </row>
    <row r="10" customFormat="false" ht="12.75" hidden="false" customHeight="false" outlineLevel="0" collapsed="false">
      <c r="A10" s="82" t="s">
        <v>128</v>
      </c>
      <c r="D10" s="81" t="n">
        <v>1</v>
      </c>
      <c r="E10" s="81" t="n">
        <v>1</v>
      </c>
      <c r="F10" s="142"/>
      <c r="G10" s="81"/>
      <c r="H10" s="143"/>
      <c r="N10" s="144"/>
      <c r="O10" s="145"/>
      <c r="P10" s="145"/>
      <c r="Q10" s="146"/>
    </row>
    <row r="11" customFormat="false" ht="12.75" hidden="false" customHeight="false" outlineLevel="0" collapsed="false">
      <c r="A11" s="82" t="s">
        <v>129</v>
      </c>
      <c r="D11" s="81" t="n">
        <v>0</v>
      </c>
      <c r="E11" s="81" t="n">
        <v>0</v>
      </c>
      <c r="F11" s="142"/>
      <c r="G11" s="81"/>
      <c r="H11" s="143"/>
      <c r="N11" s="144"/>
      <c r="O11" s="145"/>
      <c r="P11" s="145"/>
      <c r="Q11" s="146"/>
    </row>
    <row r="12" customFormat="false" ht="12.75" hidden="false" customHeight="false" outlineLevel="0" collapsed="false">
      <c r="A12" s="82" t="s">
        <v>130</v>
      </c>
      <c r="D12" s="81" t="n">
        <v>0</v>
      </c>
      <c r="E12" s="81" t="n">
        <v>0</v>
      </c>
      <c r="F12" s="142"/>
      <c r="G12" s="81"/>
      <c r="H12" s="143"/>
      <c r="J12" s="81" t="n">
        <v>2</v>
      </c>
      <c r="N12" s="144"/>
      <c r="O12" s="145"/>
      <c r="P12" s="145"/>
      <c r="Q12" s="146"/>
    </row>
    <row r="13" customFormat="false" ht="12.75" hidden="false" customHeight="false" outlineLevel="0" collapsed="false">
      <c r="A13" s="82" t="s">
        <v>131</v>
      </c>
      <c r="D13" s="81" t="n">
        <v>0</v>
      </c>
      <c r="E13" s="81" t="n">
        <v>0</v>
      </c>
      <c r="F13" s="142"/>
      <c r="G13" s="81"/>
      <c r="H13" s="143"/>
      <c r="N13" s="144"/>
      <c r="O13" s="145"/>
      <c r="P13" s="145"/>
      <c r="Q13" s="146"/>
    </row>
    <row r="14" customFormat="false" ht="12.75" hidden="false" customHeight="false" outlineLevel="0" collapsed="false">
      <c r="A14" s="82" t="s">
        <v>132</v>
      </c>
      <c r="D14" s="81" t="n">
        <v>5</v>
      </c>
      <c r="E14" s="81" t="n">
        <v>0</v>
      </c>
      <c r="F14" s="142"/>
      <c r="G14" s="81" t="n">
        <v>2</v>
      </c>
      <c r="H14" s="80" t="n">
        <v>1</v>
      </c>
      <c r="I14" s="81" t="n">
        <v>2</v>
      </c>
      <c r="J14" s="81" t="n">
        <v>1</v>
      </c>
      <c r="N14" s="144"/>
      <c r="O14" s="145"/>
      <c r="P14" s="145"/>
      <c r="Q14" s="146"/>
    </row>
    <row r="15" customFormat="false" ht="12.75" hidden="false" customHeight="false" outlineLevel="0" collapsed="false">
      <c r="A15" s="82" t="s">
        <v>133</v>
      </c>
      <c r="D15" s="81" t="n">
        <v>0</v>
      </c>
      <c r="E15" s="81" t="n">
        <v>0</v>
      </c>
      <c r="F15" s="142"/>
      <c r="G15" s="81"/>
      <c r="H15" s="80"/>
      <c r="N15" s="144"/>
      <c r="O15" s="145"/>
      <c r="P15" s="145"/>
      <c r="Q15" s="146"/>
    </row>
    <row r="16" customFormat="false" ht="12.75" hidden="false" customHeight="false" outlineLevel="0" collapsed="false">
      <c r="A16" s="82" t="s">
        <v>134</v>
      </c>
      <c r="D16" s="81" t="n">
        <v>0</v>
      </c>
      <c r="E16" s="81" t="n">
        <v>0</v>
      </c>
      <c r="F16" s="142"/>
      <c r="G16" s="81"/>
      <c r="H16" s="80"/>
      <c r="N16" s="144"/>
      <c r="O16" s="145"/>
      <c r="P16" s="145"/>
      <c r="Q16" s="146"/>
    </row>
    <row r="17" customFormat="false" ht="12.75" hidden="false" customHeight="false" outlineLevel="0" collapsed="false">
      <c r="A17" s="82" t="s">
        <v>135</v>
      </c>
      <c r="D17" s="81" t="n">
        <v>0</v>
      </c>
      <c r="E17" s="81" t="n">
        <v>0</v>
      </c>
      <c r="F17" s="142"/>
      <c r="G17" s="81"/>
      <c r="H17" s="80"/>
      <c r="N17" s="144"/>
      <c r="O17" s="145"/>
      <c r="P17" s="145"/>
      <c r="Q17" s="146"/>
    </row>
    <row r="18" customFormat="false" ht="12.75" hidden="false" customHeight="false" outlineLevel="0" collapsed="false">
      <c r="A18" s="82" t="s">
        <v>136</v>
      </c>
      <c r="D18" s="81" t="n">
        <v>0</v>
      </c>
      <c r="E18" s="81" t="n">
        <v>0</v>
      </c>
      <c r="F18" s="142"/>
      <c r="G18" s="81"/>
      <c r="H18" s="80"/>
      <c r="N18" s="144"/>
      <c r="O18" s="145"/>
      <c r="P18" s="145"/>
      <c r="Q18" s="146"/>
    </row>
    <row r="19" customFormat="false" ht="12.75" hidden="false" customHeight="false" outlineLevel="0" collapsed="false">
      <c r="A19" s="82" t="s">
        <v>137</v>
      </c>
      <c r="D19" s="81" t="n">
        <v>3</v>
      </c>
      <c r="E19" s="81" t="n">
        <v>0</v>
      </c>
      <c r="F19" s="142"/>
      <c r="G19" s="81"/>
      <c r="H19" s="80"/>
      <c r="J19" s="81" t="n">
        <v>3</v>
      </c>
      <c r="N19" s="144"/>
      <c r="O19" s="145"/>
      <c r="P19" s="145"/>
      <c r="Q19" s="146"/>
    </row>
    <row r="20" customFormat="false" ht="12.75" hidden="false" customHeight="false" outlineLevel="0" collapsed="false">
      <c r="A20" s="82" t="s">
        <v>138</v>
      </c>
      <c r="D20" s="81" t="n">
        <v>0</v>
      </c>
      <c r="E20" s="81" t="n">
        <v>0</v>
      </c>
      <c r="F20" s="142"/>
      <c r="G20" s="81"/>
      <c r="H20" s="80"/>
      <c r="N20" s="144"/>
      <c r="O20" s="145"/>
      <c r="P20" s="145"/>
      <c r="Q20" s="146"/>
    </row>
    <row r="21" customFormat="false" ht="12.75" hidden="false" customHeight="false" outlineLevel="0" collapsed="false">
      <c r="A21" s="82" t="s">
        <v>139</v>
      </c>
      <c r="D21" s="81" t="n">
        <v>0</v>
      </c>
      <c r="E21" s="81" t="n">
        <v>0</v>
      </c>
      <c r="F21" s="142"/>
      <c r="G21" s="81"/>
      <c r="H21" s="80"/>
      <c r="I21" s="81" t="n">
        <v>1</v>
      </c>
      <c r="N21" s="144"/>
      <c r="O21" s="145"/>
      <c r="P21" s="145"/>
      <c r="Q21" s="146"/>
    </row>
    <row r="22" customFormat="false" ht="12.75" hidden="false" customHeight="false" outlineLevel="0" collapsed="false">
      <c r="A22" s="82" t="s">
        <v>140</v>
      </c>
      <c r="D22" s="81" t="n">
        <v>0</v>
      </c>
      <c r="E22" s="81" t="n">
        <v>0</v>
      </c>
      <c r="F22" s="142"/>
      <c r="G22" s="81"/>
      <c r="H22" s="80"/>
      <c r="N22" s="144"/>
      <c r="O22" s="145"/>
      <c r="P22" s="145"/>
      <c r="Q22" s="146"/>
    </row>
    <row r="23" customFormat="false" ht="12.75" hidden="false" customHeight="false" outlineLevel="0" collapsed="false">
      <c r="A23" s="82" t="s">
        <v>141</v>
      </c>
      <c r="D23" s="81" t="n">
        <v>0</v>
      </c>
      <c r="E23" s="81" t="n">
        <v>0</v>
      </c>
      <c r="F23" s="142"/>
      <c r="G23" s="81"/>
      <c r="H23" s="80"/>
      <c r="N23" s="144"/>
      <c r="O23" s="145"/>
      <c r="P23" s="145"/>
      <c r="Q23" s="146"/>
    </row>
    <row r="24" customFormat="false" ht="12.75" hidden="false" customHeight="false" outlineLevel="0" collapsed="false">
      <c r="A24" s="82" t="s">
        <v>142</v>
      </c>
      <c r="D24" s="81" t="n">
        <v>0</v>
      </c>
      <c r="E24" s="81" t="n">
        <v>0</v>
      </c>
      <c r="F24" s="142"/>
      <c r="G24" s="81"/>
      <c r="H24" s="80"/>
      <c r="N24" s="144"/>
      <c r="O24" s="145"/>
      <c r="P24" s="145"/>
      <c r="Q24" s="146"/>
    </row>
    <row r="25" customFormat="false" ht="12.75" hidden="false" customHeight="false" outlineLevel="0" collapsed="false">
      <c r="A25" s="82" t="s">
        <v>143</v>
      </c>
      <c r="D25" s="81" t="n">
        <v>2</v>
      </c>
      <c r="E25" s="81" t="n">
        <v>0</v>
      </c>
      <c r="F25" s="142"/>
      <c r="G25" s="81"/>
      <c r="H25" s="80"/>
      <c r="I25" s="81" t="n">
        <v>1</v>
      </c>
      <c r="N25" s="144"/>
      <c r="O25" s="145"/>
      <c r="P25" s="145"/>
      <c r="Q25" s="146"/>
    </row>
    <row r="26" customFormat="false" ht="12.75" hidden="false" customHeight="false" outlineLevel="0" collapsed="false">
      <c r="R26" s="147"/>
      <c r="S26" s="147"/>
    </row>
    <row r="27" customFormat="false" ht="12.75" hidden="false" customHeight="false" outlineLevel="0" collapsed="false">
      <c r="R27" s="147"/>
      <c r="S27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82" width="9.14"/>
    <col collapsed="false" customWidth="true" hidden="false" outlineLevel="0" max="4" min="4" style="82" width="10.13"/>
    <col collapsed="false" customWidth="false" hidden="false" outlineLevel="0" max="5" min="5" style="82" width="9.14"/>
    <col collapsed="false" customWidth="true" hidden="false" outlineLevel="0" max="6" min="6" style="82" width="8.28"/>
    <col collapsed="false" customWidth="true" hidden="false" outlineLevel="0" max="7" min="7" style="148" width="1.13"/>
    <col collapsed="false" customWidth="true" hidden="false" outlineLevel="0" max="8" min="8" style="81" width="8.14"/>
    <col collapsed="false" customWidth="true" hidden="false" outlineLevel="0" max="9" min="9" style="81" width="8.56"/>
    <col collapsed="false" customWidth="true" hidden="false" outlineLevel="0" max="10" min="10" style="81" width="8.28"/>
    <col collapsed="false" customWidth="true" hidden="false" outlineLevel="0" max="11" min="11" style="81" width="1.13"/>
    <col collapsed="false" customWidth="true" hidden="false" outlineLevel="0" max="12" min="12" style="81" width="10.13"/>
    <col collapsed="false" customWidth="true" hidden="false" outlineLevel="0" max="13" min="13" style="81" width="11.7"/>
    <col collapsed="false" customWidth="true" hidden="false" outlineLevel="0" max="14" min="14" style="82" width="9.7"/>
    <col collapsed="false" customWidth="false" hidden="false" outlineLevel="0" max="257" min="15" style="82" width="9.14"/>
  </cols>
  <sheetData>
    <row r="1" customFormat="false" ht="12.75" hidden="false" customHeight="false" outlineLevel="0" collapsed="false">
      <c r="A1" s="95" t="s">
        <v>0</v>
      </c>
      <c r="B1" s="95"/>
      <c r="C1" s="95"/>
      <c r="D1" s="95"/>
      <c r="E1" s="95"/>
      <c r="F1" s="95"/>
      <c r="G1" s="98"/>
      <c r="H1" s="95"/>
      <c r="I1" s="95"/>
      <c r="J1" s="95"/>
      <c r="K1" s="95"/>
      <c r="M1" s="99"/>
    </row>
    <row r="2" customFormat="false" ht="12.75" hidden="false" customHeight="false" outlineLevel="0" collapsed="false">
      <c r="A2" s="95" t="s">
        <v>119</v>
      </c>
      <c r="B2" s="95" t="s">
        <v>160</v>
      </c>
      <c r="C2" s="95"/>
      <c r="D2" s="95"/>
      <c r="E2" s="95"/>
      <c r="F2" s="95"/>
      <c r="G2" s="98"/>
      <c r="H2" s="82"/>
      <c r="I2" s="82"/>
      <c r="J2" s="82"/>
      <c r="K2" s="82"/>
      <c r="L2" s="97"/>
      <c r="M2" s="97"/>
      <c r="N2" s="100"/>
    </row>
    <row r="3" customFormat="false" ht="12.75" hidden="false" customHeight="false" outlineLevel="0" collapsed="false">
      <c r="A3" s="95" t="s">
        <v>121</v>
      </c>
      <c r="B3" s="101" t="s">
        <v>161</v>
      </c>
      <c r="C3" s="95"/>
      <c r="D3" s="95"/>
      <c r="E3" s="95"/>
      <c r="F3" s="95"/>
      <c r="G3" s="98"/>
      <c r="H3" s="97"/>
      <c r="I3" s="97"/>
      <c r="J3" s="97"/>
      <c r="K3" s="97"/>
    </row>
    <row r="4" customFormat="false" ht="12.75" hidden="false" customHeight="false" outlineLevel="0" collapsed="false">
      <c r="A4" s="95"/>
      <c r="B4" s="95"/>
      <c r="C4" s="95"/>
      <c r="D4" s="110"/>
      <c r="E4" s="110"/>
      <c r="F4" s="110"/>
      <c r="G4" s="98"/>
      <c r="H4" s="97"/>
      <c r="I4" s="97"/>
      <c r="J4" s="97"/>
      <c r="K4" s="97"/>
    </row>
    <row r="5" customFormat="false" ht="12.75" hidden="false" customHeight="false" outlineLevel="0" collapsed="false">
      <c r="A5" s="108"/>
      <c r="B5" s="108"/>
      <c r="C5" s="108"/>
      <c r="D5" s="110" t="s">
        <v>147</v>
      </c>
      <c r="E5" s="110" t="s">
        <v>147</v>
      </c>
      <c r="F5" s="110" t="s">
        <v>145</v>
      </c>
      <c r="G5" s="98"/>
      <c r="H5" s="129" t="s">
        <v>11</v>
      </c>
      <c r="I5" s="129" t="s">
        <v>145</v>
      </c>
      <c r="J5" s="129" t="s">
        <v>145</v>
      </c>
      <c r="K5" s="97"/>
      <c r="L5" s="133"/>
    </row>
    <row r="6" customFormat="false" ht="12.75" hidden="false" customHeight="false" outlineLevel="0" collapsed="false">
      <c r="A6" s="108"/>
      <c r="D6" s="122" t="s">
        <v>162</v>
      </c>
      <c r="E6" s="122" t="s">
        <v>163</v>
      </c>
      <c r="F6" s="122" t="s">
        <v>164</v>
      </c>
      <c r="G6" s="149"/>
      <c r="H6" s="106" t="s">
        <v>165</v>
      </c>
      <c r="I6" s="129" t="s">
        <v>163</v>
      </c>
      <c r="J6" s="129" t="s">
        <v>164</v>
      </c>
      <c r="K6" s="150"/>
      <c r="L6" s="133" t="s">
        <v>12</v>
      </c>
      <c r="M6" s="97"/>
    </row>
    <row r="7" customFormat="false" ht="12.75" hidden="false" customHeight="false" outlineLevel="0" collapsed="false">
      <c r="A7" s="119"/>
      <c r="B7" s="119"/>
      <c r="C7" s="119"/>
      <c r="D7" s="122" t="n">
        <f aca="false">SUM(D8:D25)</f>
        <v>146</v>
      </c>
      <c r="E7" s="122" t="n">
        <f aca="false">SUM(E8:E25)</f>
        <v>132</v>
      </c>
      <c r="F7" s="122" t="n">
        <f aca="false">SUM(F8:F25)</f>
        <v>14</v>
      </c>
      <c r="G7" s="151"/>
      <c r="H7" s="135" t="n">
        <f aca="false">SUM(H8:H25)</f>
        <v>9</v>
      </c>
      <c r="I7" s="135" t="n">
        <f aca="false">SUM(I8:I25)</f>
        <v>8</v>
      </c>
      <c r="J7" s="135" t="n">
        <f aca="false">SUM(J8:J25)</f>
        <v>1</v>
      </c>
      <c r="K7" s="152"/>
      <c r="L7" s="141" t="n">
        <f aca="false">SUM(L8:L25)</f>
        <v>6</v>
      </c>
      <c r="M7" s="122"/>
    </row>
    <row r="8" customFormat="false" ht="12.75" hidden="false" customHeight="false" outlineLevel="0" collapsed="false">
      <c r="A8" s="82" t="s">
        <v>126</v>
      </c>
      <c r="C8" s="108"/>
      <c r="D8" s="117" t="n">
        <f aca="false">SUM(E8+F8)</f>
        <v>32</v>
      </c>
      <c r="E8" s="81" t="n">
        <v>32</v>
      </c>
      <c r="F8" s="81" t="n">
        <v>0</v>
      </c>
      <c r="G8" s="153"/>
      <c r="H8" s="111" t="n">
        <f aca="false">SUM(I8+J8)</f>
        <v>0</v>
      </c>
      <c r="I8" s="81" t="n">
        <v>0</v>
      </c>
      <c r="J8" s="81" t="n">
        <v>0</v>
      </c>
      <c r="K8" s="150"/>
      <c r="L8" s="81" t="n">
        <v>0</v>
      </c>
    </row>
    <row r="9" customFormat="false" ht="12.75" hidden="false" customHeight="false" outlineLevel="0" collapsed="false">
      <c r="A9" s="82" t="s">
        <v>127</v>
      </c>
      <c r="D9" s="117" t="n">
        <f aca="false">SUM(E9+F9)</f>
        <v>10</v>
      </c>
      <c r="E9" s="81" t="n">
        <v>10</v>
      </c>
      <c r="F9" s="81" t="n">
        <v>0</v>
      </c>
      <c r="G9" s="153"/>
      <c r="H9" s="111" t="n">
        <f aca="false">SUM(I9+J9)</f>
        <v>1</v>
      </c>
      <c r="I9" s="81" t="n">
        <v>1</v>
      </c>
      <c r="J9" s="81" t="n">
        <v>0</v>
      </c>
      <c r="K9" s="150"/>
      <c r="L9" s="81" t="n">
        <v>0</v>
      </c>
    </row>
    <row r="10" customFormat="false" ht="12.75" hidden="false" customHeight="false" outlineLevel="0" collapsed="false">
      <c r="A10" s="82" t="s">
        <v>128</v>
      </c>
      <c r="D10" s="117" t="n">
        <f aca="false">SUM(E10+F10)</f>
        <v>10</v>
      </c>
      <c r="E10" s="81" t="n">
        <v>10</v>
      </c>
      <c r="F10" s="81" t="n">
        <v>0</v>
      </c>
      <c r="G10" s="153"/>
      <c r="H10" s="111" t="n">
        <f aca="false">SUM(I10+J10)</f>
        <v>1</v>
      </c>
      <c r="I10" s="81" t="n">
        <v>1</v>
      </c>
      <c r="J10" s="81" t="n">
        <v>0</v>
      </c>
      <c r="K10" s="150"/>
      <c r="L10" s="81" t="n">
        <v>3</v>
      </c>
    </row>
    <row r="11" customFormat="false" ht="12.75" hidden="false" customHeight="false" outlineLevel="0" collapsed="false">
      <c r="A11" s="82" t="s">
        <v>129</v>
      </c>
      <c r="D11" s="117" t="n">
        <f aca="false">SUM(E11+F11)</f>
        <v>8</v>
      </c>
      <c r="E11" s="81" t="n">
        <v>8</v>
      </c>
      <c r="F11" s="81" t="n">
        <v>0</v>
      </c>
      <c r="G11" s="153"/>
      <c r="H11" s="111" t="n">
        <f aca="false">SUM(I11+J11)</f>
        <v>0</v>
      </c>
      <c r="I11" s="81" t="n">
        <v>0</v>
      </c>
      <c r="J11" s="81" t="n">
        <v>0</v>
      </c>
      <c r="K11" s="150"/>
      <c r="L11" s="81" t="n">
        <v>3</v>
      </c>
    </row>
    <row r="12" customFormat="false" ht="12.75" hidden="false" customHeight="false" outlineLevel="0" collapsed="false">
      <c r="A12" s="82" t="s">
        <v>130</v>
      </c>
      <c r="D12" s="117" t="n">
        <f aca="false">SUM(E12+F12)</f>
        <v>3</v>
      </c>
      <c r="E12" s="81" t="n">
        <v>3</v>
      </c>
      <c r="F12" s="81" t="n">
        <v>0</v>
      </c>
      <c r="G12" s="153"/>
      <c r="H12" s="111" t="n">
        <f aca="false">SUM(I12+J12)</f>
        <v>1</v>
      </c>
      <c r="I12" s="81" t="n">
        <v>1</v>
      </c>
      <c r="J12" s="81" t="n">
        <v>0</v>
      </c>
      <c r="K12" s="150"/>
      <c r="L12" s="81" t="n">
        <v>0</v>
      </c>
    </row>
    <row r="13" customFormat="false" ht="12.75" hidden="false" customHeight="false" outlineLevel="0" collapsed="false">
      <c r="A13" s="82" t="s">
        <v>131</v>
      </c>
      <c r="D13" s="117" t="n">
        <f aca="false">SUM(E13+F13)</f>
        <v>6</v>
      </c>
      <c r="E13" s="81" t="n">
        <v>6</v>
      </c>
      <c r="F13" s="81" t="n">
        <v>0</v>
      </c>
      <c r="G13" s="153"/>
      <c r="H13" s="111" t="n">
        <f aca="false">SUM(I13+J13)</f>
        <v>1</v>
      </c>
      <c r="I13" s="81" t="n">
        <v>1</v>
      </c>
      <c r="J13" s="81" t="n">
        <v>0</v>
      </c>
      <c r="K13" s="150"/>
      <c r="L13" s="81" t="n">
        <v>0</v>
      </c>
    </row>
    <row r="14" customFormat="false" ht="12.75" hidden="false" customHeight="false" outlineLevel="0" collapsed="false">
      <c r="A14" s="82" t="s">
        <v>132</v>
      </c>
      <c r="D14" s="117" t="n">
        <f aca="false">SUM(E14+F14)</f>
        <v>18</v>
      </c>
      <c r="E14" s="81" t="n">
        <v>17</v>
      </c>
      <c r="F14" s="81" t="n">
        <v>1</v>
      </c>
      <c r="G14" s="153"/>
      <c r="H14" s="111" t="n">
        <f aca="false">SUM(I14+J14)</f>
        <v>0</v>
      </c>
      <c r="I14" s="81" t="n">
        <v>0</v>
      </c>
      <c r="J14" s="81" t="n">
        <v>0</v>
      </c>
      <c r="K14" s="150"/>
      <c r="L14" s="81" t="n">
        <v>0</v>
      </c>
    </row>
    <row r="15" customFormat="false" ht="12.75" hidden="false" customHeight="false" outlineLevel="0" collapsed="false">
      <c r="A15" s="82" t="s">
        <v>133</v>
      </c>
      <c r="D15" s="117" t="n">
        <f aca="false">SUM(E15+F15)</f>
        <v>4</v>
      </c>
      <c r="E15" s="81" t="n">
        <v>4</v>
      </c>
      <c r="F15" s="81" t="n">
        <v>0</v>
      </c>
      <c r="G15" s="151"/>
      <c r="H15" s="111" t="n">
        <f aca="false">SUM(I15+J15)</f>
        <v>0</v>
      </c>
      <c r="I15" s="81" t="n">
        <v>0</v>
      </c>
      <c r="J15" s="81" t="n">
        <v>0</v>
      </c>
      <c r="K15" s="150"/>
      <c r="L15" s="81" t="n">
        <v>0</v>
      </c>
    </row>
    <row r="16" customFormat="false" ht="12.75" hidden="false" customHeight="false" outlineLevel="0" collapsed="false">
      <c r="A16" s="82" t="s">
        <v>134</v>
      </c>
      <c r="D16" s="117" t="n">
        <f aca="false">SUM(E16+F16)</f>
        <v>12</v>
      </c>
      <c r="E16" s="81" t="n">
        <v>12</v>
      </c>
      <c r="F16" s="81" t="n">
        <v>0</v>
      </c>
      <c r="G16" s="151"/>
      <c r="H16" s="111" t="n">
        <f aca="false">SUM(I16+J16)</f>
        <v>1</v>
      </c>
      <c r="I16" s="81" t="n">
        <v>1</v>
      </c>
      <c r="J16" s="81" t="n">
        <v>0</v>
      </c>
      <c r="K16" s="150"/>
      <c r="L16" s="81" t="n">
        <v>0</v>
      </c>
    </row>
    <row r="17" customFormat="false" ht="12.75" hidden="false" customHeight="false" outlineLevel="0" collapsed="false">
      <c r="A17" s="82" t="s">
        <v>135</v>
      </c>
      <c r="D17" s="117" t="n">
        <f aca="false">SUM(E17+F17)</f>
        <v>3</v>
      </c>
      <c r="E17" s="81" t="n">
        <v>3</v>
      </c>
      <c r="F17" s="81" t="n">
        <v>0</v>
      </c>
      <c r="G17" s="151"/>
      <c r="H17" s="111" t="n">
        <f aca="false">SUM(I17+J17)</f>
        <v>0</v>
      </c>
      <c r="I17" s="81" t="n">
        <v>0</v>
      </c>
      <c r="J17" s="81" t="n">
        <v>0</v>
      </c>
      <c r="K17" s="150"/>
      <c r="L17" s="81" t="n">
        <v>0</v>
      </c>
    </row>
    <row r="18" customFormat="false" ht="12.75" hidden="false" customHeight="false" outlineLevel="0" collapsed="false">
      <c r="A18" s="82" t="s">
        <v>136</v>
      </c>
      <c r="D18" s="117" t="n">
        <f aca="false">SUM(E18+F18)</f>
        <v>2</v>
      </c>
      <c r="E18" s="81" t="n">
        <v>1</v>
      </c>
      <c r="F18" s="81" t="n">
        <v>1</v>
      </c>
      <c r="G18" s="151"/>
      <c r="H18" s="111" t="n">
        <f aca="false">SUM(I18+J18)</f>
        <v>1</v>
      </c>
      <c r="I18" s="81" t="n">
        <v>0</v>
      </c>
      <c r="J18" s="81" t="n">
        <v>1</v>
      </c>
      <c r="K18" s="150"/>
      <c r="L18" s="81" t="n">
        <v>0</v>
      </c>
    </row>
    <row r="19" customFormat="false" ht="12.75" hidden="false" customHeight="false" outlineLevel="0" collapsed="false">
      <c r="A19" s="82" t="s">
        <v>137</v>
      </c>
      <c r="D19" s="117" t="n">
        <f aca="false">SUM(E19+F19)</f>
        <v>2</v>
      </c>
      <c r="E19" s="81" t="n">
        <v>2</v>
      </c>
      <c r="F19" s="81" t="n">
        <v>0</v>
      </c>
      <c r="G19" s="151"/>
      <c r="H19" s="111" t="n">
        <f aca="false">SUM(I19+J19)</f>
        <v>2</v>
      </c>
      <c r="I19" s="81" t="n">
        <v>2</v>
      </c>
      <c r="J19" s="81" t="n">
        <v>0</v>
      </c>
      <c r="K19" s="150"/>
      <c r="L19" s="81" t="n">
        <v>0</v>
      </c>
    </row>
    <row r="20" customFormat="false" ht="12.75" hidden="false" customHeight="false" outlineLevel="0" collapsed="false">
      <c r="A20" s="82" t="s">
        <v>138</v>
      </c>
      <c r="D20" s="117" t="n">
        <f aca="false">SUM(E20+F20)</f>
        <v>5</v>
      </c>
      <c r="E20" s="81" t="n">
        <v>5</v>
      </c>
      <c r="F20" s="81" t="n">
        <v>0</v>
      </c>
      <c r="G20" s="151"/>
      <c r="H20" s="111" t="n">
        <f aca="false">SUM(I20+J20)</f>
        <v>0</v>
      </c>
      <c r="I20" s="81" t="n">
        <v>0</v>
      </c>
      <c r="J20" s="81" t="n">
        <v>0</v>
      </c>
      <c r="K20" s="150"/>
      <c r="L20" s="81" t="n">
        <v>0</v>
      </c>
    </row>
    <row r="21" customFormat="false" ht="12.75" hidden="false" customHeight="false" outlineLevel="0" collapsed="false">
      <c r="A21" s="82" t="s">
        <v>139</v>
      </c>
      <c r="D21" s="117" t="n">
        <f aca="false">SUM(E21+F21)</f>
        <v>12</v>
      </c>
      <c r="E21" s="81" t="n">
        <v>12</v>
      </c>
      <c r="F21" s="81" t="n">
        <v>0</v>
      </c>
      <c r="G21" s="151"/>
      <c r="H21" s="111" t="n">
        <f aca="false">SUM(I21+J21)</f>
        <v>0</v>
      </c>
      <c r="I21" s="81" t="n">
        <v>0</v>
      </c>
      <c r="J21" s="81" t="n">
        <v>0</v>
      </c>
      <c r="K21" s="150"/>
      <c r="L21" s="81" t="n">
        <v>0</v>
      </c>
    </row>
    <row r="22" customFormat="false" ht="12.75" hidden="false" customHeight="false" outlineLevel="0" collapsed="false">
      <c r="A22" s="82" t="s">
        <v>140</v>
      </c>
      <c r="D22" s="117" t="n">
        <f aca="false">SUM(E22+F22)</f>
        <v>4</v>
      </c>
      <c r="E22" s="81" t="n">
        <v>4</v>
      </c>
      <c r="F22" s="81" t="n">
        <v>0</v>
      </c>
      <c r="G22" s="151"/>
      <c r="H22" s="111" t="n">
        <f aca="false">SUM(I22+J22)</f>
        <v>1</v>
      </c>
      <c r="I22" s="81" t="n">
        <v>1</v>
      </c>
      <c r="J22" s="81" t="n">
        <v>0</v>
      </c>
      <c r="K22" s="150"/>
      <c r="L22" s="81" t="n">
        <v>0</v>
      </c>
    </row>
    <row r="23" customFormat="false" ht="12.75" hidden="false" customHeight="false" outlineLevel="0" collapsed="false">
      <c r="A23" s="82" t="s">
        <v>141</v>
      </c>
      <c r="D23" s="117" t="n">
        <f aca="false">SUM(E23+F23)</f>
        <v>0</v>
      </c>
      <c r="E23" s="81" t="n">
        <v>0</v>
      </c>
      <c r="F23" s="81" t="n">
        <v>0</v>
      </c>
      <c r="G23" s="151"/>
      <c r="H23" s="111" t="n">
        <f aca="false">SUM(I23+J23)</f>
        <v>0</v>
      </c>
      <c r="I23" s="81" t="n">
        <v>0</v>
      </c>
      <c r="J23" s="81" t="n">
        <v>0</v>
      </c>
      <c r="K23" s="150"/>
      <c r="L23" s="81" t="n">
        <v>0</v>
      </c>
    </row>
    <row r="24" customFormat="false" ht="12.75" hidden="false" customHeight="false" outlineLevel="0" collapsed="false">
      <c r="A24" s="82" t="s">
        <v>142</v>
      </c>
      <c r="D24" s="117" t="n">
        <f aca="false">SUM(E24+F24)</f>
        <v>1</v>
      </c>
      <c r="E24" s="81" t="n">
        <v>1</v>
      </c>
      <c r="F24" s="81" t="n">
        <v>0</v>
      </c>
      <c r="G24" s="151"/>
      <c r="H24" s="111" t="n">
        <f aca="false">SUM(I24+J24)</f>
        <v>0</v>
      </c>
      <c r="I24" s="81" t="n">
        <v>0</v>
      </c>
      <c r="J24" s="81" t="n">
        <v>0</v>
      </c>
      <c r="K24" s="150"/>
      <c r="L24" s="81" t="n">
        <v>0</v>
      </c>
    </row>
    <row r="25" customFormat="false" ht="12.75" hidden="false" customHeight="false" outlineLevel="0" collapsed="false">
      <c r="A25" s="82" t="s">
        <v>143</v>
      </c>
      <c r="D25" s="117" t="n">
        <f aca="false">SUM(E25+F25)</f>
        <v>14</v>
      </c>
      <c r="E25" s="81" t="n">
        <v>2</v>
      </c>
      <c r="F25" s="81" t="n">
        <v>12</v>
      </c>
      <c r="G25" s="151"/>
      <c r="H25" s="111" t="n">
        <f aca="false">SUM(I25+J25)</f>
        <v>0</v>
      </c>
      <c r="I25" s="81" t="n">
        <v>0</v>
      </c>
      <c r="J25" s="81" t="n">
        <v>0</v>
      </c>
      <c r="K25" s="150"/>
      <c r="L25" s="81" t="n">
        <v>0</v>
      </c>
    </row>
    <row r="26" customFormat="false" ht="12.75" hidden="false" customHeight="false" outlineLevel="0" collapsed="false">
      <c r="L26" s="147"/>
      <c r="M26" s="147"/>
    </row>
    <row r="27" customFormat="false" ht="12.75" hidden="false" customHeight="false" outlineLevel="0" collapsed="false">
      <c r="L27" s="147"/>
      <c r="M27" s="147"/>
    </row>
    <row r="28" customFormat="false" ht="12.75" hidden="false" customHeight="false" outlineLevel="0" collapsed="false">
      <c r="A28" s="154" t="s">
        <v>166</v>
      </c>
      <c r="B28" s="154"/>
      <c r="C28" s="154"/>
      <c r="D28" s="108"/>
      <c r="E28" s="108"/>
      <c r="F28" s="108"/>
      <c r="G28" s="155"/>
      <c r="H28" s="122" t="n">
        <f aca="false">SUM(H29:H31)</f>
        <v>6</v>
      </c>
      <c r="I28" s="122"/>
      <c r="J28" s="122"/>
      <c r="K28" s="122"/>
    </row>
    <row r="29" customFormat="false" ht="12.75" hidden="false" customHeight="false" outlineLevel="0" collapsed="false">
      <c r="A29" s="95" t="s">
        <v>167</v>
      </c>
      <c r="B29" s="82" t="s">
        <v>168</v>
      </c>
      <c r="H29" s="99" t="n">
        <v>6</v>
      </c>
      <c r="I29" s="99"/>
      <c r="J29" s="99"/>
      <c r="K29" s="99"/>
    </row>
    <row r="30" customFormat="false" ht="12.75" hidden="false" customHeight="false" outlineLevel="0" collapsed="false">
      <c r="B30" s="82" t="s">
        <v>169</v>
      </c>
      <c r="H30" s="99" t="n">
        <v>0</v>
      </c>
      <c r="I30" s="99"/>
      <c r="J30" s="99"/>
      <c r="K30" s="99"/>
    </row>
    <row r="31" customFormat="false" ht="12.75" hidden="false" customHeight="false" outlineLevel="0" collapsed="false">
      <c r="B31" s="82" t="s">
        <v>170</v>
      </c>
      <c r="H31" s="99" t="n">
        <v>0</v>
      </c>
      <c r="I31" s="99"/>
      <c r="J31" s="99"/>
      <c r="K31" s="99"/>
    </row>
    <row r="33" customFormat="false" ht="12.75" hidden="false" customHeight="false" outlineLevel="0" collapsed="false">
      <c r="A33" s="119" t="s">
        <v>171</v>
      </c>
      <c r="B33" s="119"/>
      <c r="C33" s="112"/>
      <c r="H33" s="122" t="n">
        <f aca="false">SUM(H34:H37)</f>
        <v>146</v>
      </c>
      <c r="I33" s="156"/>
      <c r="J33" s="156"/>
      <c r="K33" s="156"/>
    </row>
    <row r="34" customFormat="false" ht="12.75" hidden="false" customHeight="false" outlineLevel="0" collapsed="false">
      <c r="A34" s="82" t="s">
        <v>172</v>
      </c>
      <c r="H34" s="81" t="n">
        <v>98</v>
      </c>
    </row>
    <row r="35" customFormat="false" ht="12.75" hidden="false" customHeight="false" outlineLevel="0" collapsed="false">
      <c r="A35" s="82" t="s">
        <v>173</v>
      </c>
      <c r="H35" s="81" t="n">
        <v>24</v>
      </c>
    </row>
    <row r="36" customFormat="false" ht="12.75" hidden="false" customHeight="false" outlineLevel="0" collapsed="false">
      <c r="A36" s="82" t="s">
        <v>174</v>
      </c>
      <c r="H36" s="81" t="n">
        <v>19</v>
      </c>
    </row>
    <row r="37" customFormat="false" ht="12.75" hidden="false" customHeight="false" outlineLevel="0" collapsed="false">
      <c r="A37" s="82" t="s">
        <v>175</v>
      </c>
      <c r="H37" s="81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82" width="9.14"/>
    <col collapsed="false" customWidth="true" hidden="false" outlineLevel="0" max="5" min="5" style="81" width="9.7"/>
    <col collapsed="false" customWidth="true" hidden="false" outlineLevel="0" max="6" min="6" style="81" width="8.41"/>
    <col collapsed="false" customWidth="true" hidden="false" outlineLevel="0" max="7" min="7" style="81" width="11.7"/>
    <col collapsed="false" customWidth="true" hidden="false" outlineLevel="0" max="8" min="8" style="82" width="9.7"/>
    <col collapsed="false" customWidth="false" hidden="false" outlineLevel="0" max="257" min="9" style="82" width="9.14"/>
  </cols>
  <sheetData>
    <row r="1" customFormat="false" ht="12.75" hidden="false" customHeight="false" outlineLevel="0" collapsed="false">
      <c r="A1" s="95" t="s">
        <v>0</v>
      </c>
      <c r="B1" s="95"/>
      <c r="C1" s="95"/>
      <c r="D1" s="95"/>
      <c r="E1" s="95"/>
      <c r="F1" s="98"/>
      <c r="G1" s="95"/>
      <c r="H1" s="95"/>
      <c r="I1" s="95"/>
      <c r="J1" s="95"/>
      <c r="K1" s="81"/>
      <c r="L1" s="99"/>
    </row>
    <row r="2" customFormat="false" ht="12.75" hidden="false" customHeight="false" outlineLevel="0" collapsed="false">
      <c r="A2" s="95" t="s">
        <v>119</v>
      </c>
      <c r="B2" s="95" t="s">
        <v>176</v>
      </c>
      <c r="C2" s="95"/>
      <c r="D2" s="95"/>
      <c r="E2" s="95"/>
      <c r="F2" s="98"/>
      <c r="G2" s="82"/>
      <c r="K2" s="97"/>
      <c r="L2" s="97"/>
      <c r="M2" s="100"/>
    </row>
    <row r="3" customFormat="false" ht="12.75" hidden="false" customHeight="false" outlineLevel="0" collapsed="false">
      <c r="A3" s="95" t="s">
        <v>121</v>
      </c>
      <c r="B3" s="101" t="s">
        <v>122</v>
      </c>
      <c r="C3" s="95"/>
      <c r="D3" s="95"/>
      <c r="E3" s="95"/>
      <c r="F3" s="98"/>
      <c r="G3" s="97"/>
      <c r="H3" s="97"/>
      <c r="I3" s="97"/>
      <c r="J3" s="97"/>
      <c r="K3" s="81"/>
      <c r="L3" s="81"/>
    </row>
    <row r="4" customFormat="false" ht="13.5" hidden="false" customHeight="true" outlineLevel="0" collapsed="false">
      <c r="G4" s="129" t="s">
        <v>177</v>
      </c>
      <c r="H4" s="129" t="s">
        <v>178</v>
      </c>
    </row>
    <row r="5" customFormat="false" ht="13.5" hidden="false" customHeight="true" outlineLevel="0" collapsed="false">
      <c r="F5" s="106" t="s">
        <v>179</v>
      </c>
      <c r="G5" s="106" t="s">
        <v>180</v>
      </c>
      <c r="H5" s="106" t="s">
        <v>181</v>
      </c>
    </row>
    <row r="6" customFormat="false" ht="12.75" hidden="false" customHeight="false" outlineLevel="0" collapsed="false">
      <c r="A6" s="119" t="s">
        <v>182</v>
      </c>
      <c r="B6" s="119"/>
      <c r="C6" s="119"/>
      <c r="D6" s="119"/>
      <c r="E6" s="157" t="n">
        <f aca="false">F6+H6</f>
        <v>72</v>
      </c>
      <c r="F6" s="157" t="n">
        <f aca="false">SUM(F7:F24)</f>
        <v>29</v>
      </c>
      <c r="G6" s="157" t="n">
        <f aca="false">SUM(G7:G24)</f>
        <v>4</v>
      </c>
      <c r="H6" s="157" t="n">
        <f aca="false">SUM(H7:H24)</f>
        <v>43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</row>
    <row r="7" customFormat="false" ht="12.75" hidden="false" customHeight="false" outlineLevel="0" collapsed="false">
      <c r="A7" s="82" t="s">
        <v>126</v>
      </c>
      <c r="C7" s="108"/>
      <c r="E7" s="158" t="n">
        <f aca="false">SUM(F7+H7)</f>
        <v>22</v>
      </c>
      <c r="F7" s="99" t="n">
        <v>13</v>
      </c>
      <c r="G7" s="99" t="n">
        <v>3</v>
      </c>
      <c r="H7" s="99" t="n">
        <v>9</v>
      </c>
    </row>
    <row r="8" customFormat="false" ht="12.75" hidden="false" customHeight="false" outlineLevel="0" collapsed="false">
      <c r="A8" s="82" t="s">
        <v>127</v>
      </c>
      <c r="E8" s="158" t="n">
        <f aca="false">SUM(F8+H8)</f>
        <v>3</v>
      </c>
      <c r="F8" s="99" t="n">
        <v>1</v>
      </c>
      <c r="G8" s="99"/>
      <c r="H8" s="99" t="n">
        <v>2</v>
      </c>
    </row>
    <row r="9" customFormat="false" ht="12.75" hidden="false" customHeight="false" outlineLevel="0" collapsed="false">
      <c r="A9" s="82" t="s">
        <v>128</v>
      </c>
      <c r="E9" s="158" t="n">
        <f aca="false">SUM(F9+H9)</f>
        <v>4</v>
      </c>
      <c r="F9" s="99" t="n">
        <v>2</v>
      </c>
      <c r="G9" s="99"/>
      <c r="H9" s="99" t="n">
        <v>2</v>
      </c>
    </row>
    <row r="10" customFormat="false" ht="12.75" hidden="false" customHeight="false" outlineLevel="0" collapsed="false">
      <c r="A10" s="82" t="s">
        <v>129</v>
      </c>
      <c r="E10" s="158" t="n">
        <f aca="false">SUM(F10+H10)</f>
        <v>5</v>
      </c>
      <c r="F10" s="99" t="n">
        <v>3</v>
      </c>
      <c r="G10" s="99" t="n">
        <v>1</v>
      </c>
      <c r="H10" s="99" t="n">
        <v>2</v>
      </c>
    </row>
    <row r="11" customFormat="false" ht="12.75" hidden="false" customHeight="false" outlineLevel="0" collapsed="false">
      <c r="A11" s="82" t="s">
        <v>130</v>
      </c>
      <c r="E11" s="158" t="n">
        <f aca="false">SUM(F11+H11)</f>
        <v>0</v>
      </c>
      <c r="F11" s="99"/>
      <c r="G11" s="99"/>
      <c r="H11" s="99"/>
    </row>
    <row r="12" customFormat="false" ht="12.75" hidden="false" customHeight="false" outlineLevel="0" collapsed="false">
      <c r="A12" s="82" t="s">
        <v>131</v>
      </c>
      <c r="E12" s="158" t="n">
        <f aca="false">SUM(F12+H12)</f>
        <v>2</v>
      </c>
      <c r="F12" s="99" t="n">
        <v>2</v>
      </c>
      <c r="G12" s="99"/>
      <c r="H12" s="99"/>
    </row>
    <row r="13" customFormat="false" ht="12.75" hidden="false" customHeight="false" outlineLevel="0" collapsed="false">
      <c r="A13" s="82" t="s">
        <v>132</v>
      </c>
      <c r="E13" s="158" t="n">
        <f aca="false">SUM(F13+H13)</f>
        <v>6</v>
      </c>
      <c r="F13" s="99" t="n">
        <v>1</v>
      </c>
      <c r="G13" s="99"/>
      <c r="H13" s="99" t="n">
        <v>5</v>
      </c>
    </row>
    <row r="14" customFormat="false" ht="12.75" hidden="false" customHeight="false" outlineLevel="0" collapsed="false">
      <c r="A14" s="82" t="s">
        <v>133</v>
      </c>
      <c r="E14" s="158" t="n">
        <f aca="false">SUM(F14+H14)</f>
        <v>0</v>
      </c>
      <c r="F14" s="99"/>
      <c r="G14" s="99"/>
      <c r="H14" s="99"/>
    </row>
    <row r="15" customFormat="false" ht="12.75" hidden="false" customHeight="false" outlineLevel="0" collapsed="false">
      <c r="A15" s="82" t="s">
        <v>134</v>
      </c>
      <c r="E15" s="158" t="n">
        <f aca="false">SUM(F15+H15)</f>
        <v>0</v>
      </c>
      <c r="F15" s="99"/>
      <c r="G15" s="99"/>
      <c r="H15" s="99"/>
    </row>
    <row r="16" customFormat="false" ht="12.75" hidden="false" customHeight="false" outlineLevel="0" collapsed="false">
      <c r="A16" s="82" t="s">
        <v>135</v>
      </c>
      <c r="E16" s="158" t="n">
        <f aca="false">SUM(F16+H16)</f>
        <v>2</v>
      </c>
      <c r="F16" s="99" t="n">
        <v>1</v>
      </c>
      <c r="G16" s="99"/>
      <c r="H16" s="99" t="n">
        <v>1</v>
      </c>
    </row>
    <row r="17" customFormat="false" ht="12.75" hidden="false" customHeight="false" outlineLevel="0" collapsed="false">
      <c r="A17" s="82" t="s">
        <v>136</v>
      </c>
      <c r="E17" s="158" t="n">
        <f aca="false">SUM(F17+H17)</f>
        <v>0</v>
      </c>
      <c r="F17" s="99"/>
      <c r="G17" s="99"/>
      <c r="H17" s="99"/>
    </row>
    <row r="18" customFormat="false" ht="12.75" hidden="false" customHeight="false" outlineLevel="0" collapsed="false">
      <c r="A18" s="82" t="s">
        <v>137</v>
      </c>
      <c r="E18" s="158" t="n">
        <f aca="false">SUM(F18+H18)</f>
        <v>10</v>
      </c>
      <c r="F18" s="99" t="n">
        <v>1</v>
      </c>
      <c r="G18" s="99"/>
      <c r="H18" s="99" t="n">
        <v>9</v>
      </c>
    </row>
    <row r="19" customFormat="false" ht="12.75" hidden="false" customHeight="false" outlineLevel="0" collapsed="false">
      <c r="A19" s="82" t="s">
        <v>138</v>
      </c>
      <c r="E19" s="158" t="n">
        <f aca="false">SUM(F19+H19)</f>
        <v>3</v>
      </c>
      <c r="F19" s="99"/>
      <c r="G19" s="99"/>
      <c r="H19" s="99" t="n">
        <v>3</v>
      </c>
    </row>
    <row r="20" customFormat="false" ht="12.75" hidden="false" customHeight="false" outlineLevel="0" collapsed="false">
      <c r="A20" s="82" t="s">
        <v>139</v>
      </c>
      <c r="E20" s="158" t="n">
        <f aca="false">SUM(F20+H20)</f>
        <v>4</v>
      </c>
      <c r="F20" s="99" t="n">
        <v>3</v>
      </c>
      <c r="G20" s="99"/>
      <c r="H20" s="99" t="n">
        <v>1</v>
      </c>
    </row>
    <row r="21" customFormat="false" ht="12.75" hidden="false" customHeight="false" outlineLevel="0" collapsed="false">
      <c r="A21" s="82" t="s">
        <v>140</v>
      </c>
      <c r="E21" s="158" t="n">
        <f aca="false">SUM(F21+H21)</f>
        <v>4</v>
      </c>
      <c r="F21" s="99" t="n">
        <v>2</v>
      </c>
      <c r="G21" s="99"/>
      <c r="H21" s="99" t="n">
        <v>2</v>
      </c>
    </row>
    <row r="22" customFormat="false" ht="12.75" hidden="false" customHeight="false" outlineLevel="0" collapsed="false">
      <c r="A22" s="82" t="s">
        <v>141</v>
      </c>
      <c r="D22" s="159"/>
      <c r="E22" s="158" t="n">
        <f aca="false">SUM(F22+H22)</f>
        <v>0</v>
      </c>
      <c r="F22" s="99"/>
      <c r="G22" s="99"/>
      <c r="H22" s="99"/>
    </row>
    <row r="23" customFormat="false" ht="12.75" hidden="false" customHeight="false" outlineLevel="0" collapsed="false">
      <c r="A23" s="82" t="s">
        <v>142</v>
      </c>
      <c r="D23" s="159"/>
      <c r="E23" s="158" t="n">
        <f aca="false">SUM(F23+H23)</f>
        <v>0</v>
      </c>
      <c r="F23" s="99"/>
      <c r="G23" s="99"/>
      <c r="H23" s="99"/>
    </row>
    <row r="24" customFormat="false" ht="12.75" hidden="false" customHeight="false" outlineLevel="0" collapsed="false">
      <c r="A24" s="82" t="s">
        <v>143</v>
      </c>
      <c r="E24" s="158" t="n">
        <f aca="false">SUM(F24+H24)</f>
        <v>7</v>
      </c>
      <c r="F24" s="99"/>
      <c r="G24" s="99"/>
      <c r="H24" s="99" t="n">
        <v>7</v>
      </c>
    </row>
    <row r="25" customFormat="false" ht="12.75" hidden="false" customHeight="false" outlineLevel="0" collapsed="false">
      <c r="E25" s="158"/>
      <c r="F25" s="99"/>
      <c r="G25" s="99"/>
      <c r="H25" s="99"/>
    </row>
    <row r="26" customFormat="false" ht="12.75" hidden="false" customHeight="false" outlineLevel="0" collapsed="false">
      <c r="E26" s="158"/>
      <c r="F26" s="99"/>
      <c r="G26" s="99"/>
      <c r="H26" s="99"/>
    </row>
    <row r="27" customFormat="false" ht="12.75" hidden="false" customHeight="false" outlineLevel="0" collapsed="false">
      <c r="A27" s="160"/>
      <c r="B27" s="161"/>
      <c r="C27" s="159"/>
      <c r="D27" s="159"/>
      <c r="E27" s="158"/>
      <c r="F27" s="162"/>
      <c r="G27" s="162"/>
      <c r="H27" s="162"/>
    </row>
    <row r="28" customFormat="false" ht="12.75" hidden="false" customHeight="false" outlineLevel="0" collapsed="false">
      <c r="A28" s="160"/>
      <c r="B28" s="161"/>
      <c r="C28" s="159"/>
      <c r="D28" s="159"/>
      <c r="E28" s="158"/>
      <c r="F28" s="162"/>
      <c r="G28" s="162"/>
      <c r="H28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7.13671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8.85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27.42"/>
    <col collapsed="false" customWidth="true" hidden="false" outlineLevel="0" max="6" min="6" style="0" width="14.56"/>
    <col collapsed="false" customWidth="true" hidden="false" outlineLevel="0" max="7" min="7" style="0" width="16.99"/>
    <col collapsed="false" customWidth="true" hidden="false" outlineLevel="0" max="8" min="8" style="0" width="23.28"/>
  </cols>
  <sheetData>
    <row r="1" customFormat="false" ht="12.75" hidden="false" customHeight="false" outlineLevel="0" collapsed="false">
      <c r="A1" s="163" t="s">
        <v>183</v>
      </c>
      <c r="B1" s="164"/>
      <c r="C1" s="164"/>
      <c r="D1" s="164"/>
      <c r="E1" s="164"/>
      <c r="F1" s="164"/>
      <c r="G1" s="165"/>
    </row>
    <row r="2" customFormat="false" ht="12.75" hidden="false" customHeight="false" outlineLevel="0" collapsed="false">
      <c r="A2" s="166" t="s">
        <v>60</v>
      </c>
      <c r="B2" s="167" t="s">
        <v>184</v>
      </c>
      <c r="C2" s="167" t="s">
        <v>63</v>
      </c>
      <c r="D2" s="167" t="s">
        <v>185</v>
      </c>
      <c r="E2" s="167" t="s">
        <v>186</v>
      </c>
      <c r="F2" s="167" t="s">
        <v>187</v>
      </c>
      <c r="G2" s="168" t="s">
        <v>61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2.75" hidden="false" customHeight="false" outlineLevel="0" collapsed="false">
      <c r="A3" s="169" t="s">
        <v>188</v>
      </c>
      <c r="B3" s="169" t="s">
        <v>189</v>
      </c>
      <c r="C3" s="170" t="n">
        <v>36738</v>
      </c>
      <c r="D3" s="171" t="n">
        <v>102719</v>
      </c>
      <c r="E3" s="169" t="s">
        <v>190</v>
      </c>
      <c r="F3" s="169" t="s">
        <v>191</v>
      </c>
      <c r="G3" s="169" t="s">
        <v>192</v>
      </c>
    </row>
    <row r="4" customFormat="false" ht="12.75" hidden="false" customHeight="false" outlineLevel="0" collapsed="false">
      <c r="A4" s="169" t="s">
        <v>193</v>
      </c>
      <c r="B4" s="169" t="s">
        <v>189</v>
      </c>
      <c r="C4" s="170" t="n">
        <v>36738</v>
      </c>
      <c r="D4" s="0" t="n">
        <v>100244</v>
      </c>
      <c r="E4" s="169" t="s">
        <v>194</v>
      </c>
      <c r="F4" s="169" t="s">
        <v>195</v>
      </c>
      <c r="G4" s="169" t="s">
        <v>192</v>
      </c>
    </row>
    <row r="5" customFormat="false" ht="12.75" hidden="false" customHeight="false" outlineLevel="0" collapsed="false">
      <c r="A5" s="169" t="s">
        <v>196</v>
      </c>
      <c r="B5" s="169" t="s">
        <v>189</v>
      </c>
      <c r="C5" s="170" t="n">
        <v>36739</v>
      </c>
      <c r="D5" s="0" t="n">
        <v>105645</v>
      </c>
      <c r="E5" s="169" t="s">
        <v>197</v>
      </c>
      <c r="F5" s="169" t="s">
        <v>198</v>
      </c>
      <c r="G5" s="169" t="s">
        <v>199</v>
      </c>
    </row>
    <row r="6" customFormat="false" ht="12.75" hidden="false" customHeight="false" outlineLevel="0" collapsed="false">
      <c r="A6" s="0" t="s">
        <v>200</v>
      </c>
      <c r="B6" s="0" t="s">
        <v>201</v>
      </c>
      <c r="C6" s="170" t="n">
        <v>36738</v>
      </c>
      <c r="D6" s="0" t="n">
        <v>100242</v>
      </c>
      <c r="E6" s="0" t="s">
        <v>202</v>
      </c>
      <c r="F6" s="0" t="s">
        <v>203</v>
      </c>
      <c r="G6" s="0" t="s">
        <v>204</v>
      </c>
    </row>
    <row r="7" customFormat="false" ht="12.75" hidden="false" customHeight="false" outlineLevel="0" collapsed="false">
      <c r="A7" s="0" t="s">
        <v>205</v>
      </c>
      <c r="B7" s="0" t="s">
        <v>189</v>
      </c>
      <c r="C7" s="170" t="n">
        <v>36738</v>
      </c>
      <c r="D7" s="0" t="n">
        <v>105653</v>
      </c>
      <c r="E7" s="0" t="s">
        <v>194</v>
      </c>
      <c r="F7" s="0" t="s">
        <v>191</v>
      </c>
      <c r="G7" s="0" t="s">
        <v>192</v>
      </c>
    </row>
    <row r="8" customFormat="false" ht="12.75" hidden="false" customHeight="false" outlineLevel="0" collapsed="false">
      <c r="A8" s="0" t="s">
        <v>206</v>
      </c>
      <c r="B8" s="0" t="s">
        <v>207</v>
      </c>
      <c r="C8" s="170" t="n">
        <v>36738</v>
      </c>
      <c r="D8" s="0" t="n">
        <v>105653</v>
      </c>
      <c r="E8" s="0" t="s">
        <v>208</v>
      </c>
      <c r="F8" s="0" t="s">
        <v>209</v>
      </c>
      <c r="G8" s="0" t="s">
        <v>192</v>
      </c>
    </row>
    <row r="9" customFormat="false" ht="12.75" hidden="false" customHeight="false" outlineLevel="0" collapsed="false">
      <c r="A9" s="0" t="s">
        <v>210</v>
      </c>
      <c r="B9" s="0" t="s">
        <v>189</v>
      </c>
      <c r="C9" s="170" t="n">
        <v>36767</v>
      </c>
      <c r="D9" s="0" t="n">
        <v>111619</v>
      </c>
      <c r="E9" s="0" t="s">
        <v>211</v>
      </c>
      <c r="F9" s="0" t="s">
        <v>212</v>
      </c>
      <c r="G9" s="0" t="s">
        <v>213</v>
      </c>
    </row>
    <row r="10" customFormat="false" ht="12.75" hidden="false" customHeight="false" outlineLevel="0" collapsed="false">
      <c r="A10" s="0" t="s">
        <v>214</v>
      </c>
      <c r="B10" s="0" t="s">
        <v>201</v>
      </c>
      <c r="C10" s="170" t="n">
        <v>36738</v>
      </c>
      <c r="D10" s="0" t="n">
        <v>100244</v>
      </c>
      <c r="E10" s="0" t="s">
        <v>215</v>
      </c>
      <c r="F10" s="0" t="s">
        <v>216</v>
      </c>
      <c r="G10" s="0" t="s">
        <v>217</v>
      </c>
    </row>
    <row r="11" customFormat="false" ht="12.75" hidden="false" customHeight="false" outlineLevel="0" collapsed="false">
      <c r="A11" s="0" t="s">
        <v>218</v>
      </c>
      <c r="B11" s="0" t="s">
        <v>219</v>
      </c>
      <c r="C11" s="170" t="n">
        <v>36753</v>
      </c>
      <c r="D11" s="0" t="n">
        <v>100244</v>
      </c>
      <c r="E11" s="0" t="s">
        <v>220</v>
      </c>
      <c r="F11" s="0" t="s">
        <v>221</v>
      </c>
      <c r="G11" s="0" t="s">
        <v>199</v>
      </c>
    </row>
    <row r="12" customFormat="false" ht="12.75" hidden="false" customHeight="false" outlineLevel="0" collapsed="false">
      <c r="A12" s="0" t="s">
        <v>222</v>
      </c>
      <c r="B12" s="0" t="s">
        <v>201</v>
      </c>
      <c r="C12" s="170" t="n">
        <v>36738</v>
      </c>
      <c r="D12" s="0" t="n">
        <v>111360</v>
      </c>
      <c r="E12" s="0" t="s">
        <v>202</v>
      </c>
      <c r="F12" s="0" t="s">
        <v>223</v>
      </c>
      <c r="G12" s="0" t="s">
        <v>213</v>
      </c>
    </row>
    <row r="13" customFormat="false" ht="12.75" hidden="false" customHeight="false" outlineLevel="0" collapsed="false">
      <c r="A13" s="0" t="s">
        <v>224</v>
      </c>
      <c r="B13" s="0" t="s">
        <v>219</v>
      </c>
      <c r="C13" s="172" t="n">
        <v>36739</v>
      </c>
      <c r="D13" s="0" t="n">
        <v>100243</v>
      </c>
      <c r="E13" s="0" t="s">
        <v>225</v>
      </c>
      <c r="F13" s="0" t="s">
        <v>226</v>
      </c>
      <c r="G13" s="0" t="s">
        <v>204</v>
      </c>
    </row>
    <row r="14" customFormat="false" ht="12.75" hidden="false" customHeight="false" outlineLevel="0" collapsed="false">
      <c r="A14" s="0" t="s">
        <v>227</v>
      </c>
      <c r="B14" s="0" t="s">
        <v>201</v>
      </c>
      <c r="C14" s="170" t="n">
        <v>36739</v>
      </c>
      <c r="D14" s="0" t="n">
        <v>100243</v>
      </c>
      <c r="E14" s="0" t="s">
        <v>228</v>
      </c>
      <c r="F14" s="0" t="s">
        <v>229</v>
      </c>
      <c r="G14" s="0" t="s">
        <v>204</v>
      </c>
    </row>
    <row r="15" customFormat="false" ht="12.75" hidden="false" customHeight="false" outlineLevel="0" collapsed="false">
      <c r="A15" s="0" t="s">
        <v>230</v>
      </c>
      <c r="B15" s="0" t="s">
        <v>201</v>
      </c>
      <c r="C15" s="170" t="n">
        <v>36739</v>
      </c>
      <c r="D15" s="0" t="n">
        <v>100244</v>
      </c>
      <c r="E15" s="0" t="s">
        <v>231</v>
      </c>
      <c r="F15" s="0" t="s">
        <v>232</v>
      </c>
      <c r="G15" s="0" t="s">
        <v>192</v>
      </c>
    </row>
    <row r="16" customFormat="false" ht="12.75" hidden="false" customHeight="false" outlineLevel="0" collapsed="false">
      <c r="A16" s="0" t="s">
        <v>233</v>
      </c>
      <c r="B16" s="0" t="s">
        <v>219</v>
      </c>
      <c r="C16" s="172" t="s">
        <v>234</v>
      </c>
      <c r="D16" s="0" t="n">
        <v>100243</v>
      </c>
      <c r="E16" s="0" t="s">
        <v>235</v>
      </c>
      <c r="F16" s="0" t="s">
        <v>236</v>
      </c>
      <c r="G16" s="0" t="s">
        <v>199</v>
      </c>
    </row>
    <row r="17" customFormat="false" ht="12.75" hidden="false" customHeight="false" outlineLevel="0" collapsed="false">
      <c r="A17" s="0" t="s">
        <v>237</v>
      </c>
      <c r="B17" s="0" t="s">
        <v>201</v>
      </c>
      <c r="C17" s="172" t="s">
        <v>234</v>
      </c>
      <c r="D17" s="0" t="n">
        <v>105645</v>
      </c>
      <c r="E17" s="0" t="s">
        <v>238</v>
      </c>
      <c r="F17" s="0" t="s">
        <v>239</v>
      </c>
      <c r="G17" s="0" t="s">
        <v>199</v>
      </c>
    </row>
    <row r="18" customFormat="false" ht="12.75" hidden="false" customHeight="false" outlineLevel="0" collapsed="false">
      <c r="C18" s="172"/>
    </row>
    <row r="19" customFormat="false" ht="12.75" hidden="false" customHeight="false" outlineLevel="0" collapsed="false">
      <c r="C19" s="172"/>
    </row>
    <row r="20" customFormat="false" ht="12.75" hidden="false" customHeight="false" outlineLevel="0" collapsed="false">
      <c r="A20" s="173"/>
      <c r="B20" s="173"/>
      <c r="C20" s="174"/>
      <c r="D20" s="175"/>
      <c r="E20" s="173"/>
      <c r="F20" s="173"/>
      <c r="G20" s="173"/>
      <c r="H20" s="176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  <c r="IW20" s="177"/>
    </row>
    <row r="21" customFormat="false" ht="12.75" hidden="false" customHeight="false" outlineLevel="0" collapsed="false">
      <c r="A21" s="173"/>
      <c r="B21" s="173"/>
      <c r="C21" s="174"/>
      <c r="D21" s="175"/>
      <c r="E21" s="173"/>
      <c r="F21" s="173"/>
      <c r="G21" s="173"/>
      <c r="H21" s="176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  <c r="IW21" s="177"/>
    </row>
    <row r="22" customFormat="false" ht="12.75" hidden="false" customHeight="false" outlineLevel="0" collapsed="false">
      <c r="A22" s="169"/>
      <c r="B22" s="169"/>
      <c r="C22" s="170"/>
      <c r="D22" s="178"/>
      <c r="E22" s="169"/>
      <c r="F22" s="169"/>
      <c r="G22" s="169"/>
    </row>
    <row r="23" customFormat="false" ht="12.75" hidden="false" customHeight="false" outlineLevel="0" collapsed="false">
      <c r="A23" s="169"/>
      <c r="B23" s="169"/>
      <c r="C23" s="170"/>
      <c r="E23" s="169"/>
      <c r="F23" s="169"/>
      <c r="G23" s="169"/>
    </row>
    <row r="24" customFormat="false" ht="12.75" hidden="false" customHeight="false" outlineLevel="0" collapsed="false">
      <c r="A24" s="169"/>
      <c r="B24" s="169"/>
      <c r="C24" s="170"/>
      <c r="E24" s="169"/>
      <c r="F24" s="169"/>
      <c r="G24" s="169"/>
    </row>
    <row r="25" customFormat="false" ht="12.75" hidden="false" customHeight="false" outlineLevel="0" collapsed="false">
      <c r="C25" s="170"/>
    </row>
    <row r="26" customFormat="false" ht="12.75" hidden="false" customHeight="false" outlineLevel="0" collapsed="false">
      <c r="C26" s="170"/>
    </row>
    <row r="27" customFormat="false" ht="12.75" hidden="false" customHeight="false" outlineLevel="0" collapsed="false">
      <c r="C27" s="170"/>
    </row>
    <row r="28" customFormat="false" ht="12.75" hidden="false" customHeight="false" outlineLevel="0" collapsed="false">
      <c r="C28" s="170"/>
    </row>
    <row r="29" customFormat="false" ht="12.75" hidden="false" customHeight="false" outlineLevel="0" collapsed="false">
      <c r="C29" s="170"/>
    </row>
    <row r="30" customFormat="false" ht="12.75" hidden="false" customHeight="false" outlineLevel="0" collapsed="false">
      <c r="C30" s="170"/>
    </row>
    <row r="32" customFormat="false" ht="12.75" hidden="false" customHeight="false" outlineLevel="0" collapsed="false">
      <c r="C32" s="170"/>
    </row>
    <row r="34" customFormat="false" ht="12.75" hidden="false" customHeight="false" outlineLevel="0" collapsed="false">
      <c r="C34" s="170"/>
    </row>
    <row r="35" customFormat="false" ht="12.75" hidden="false" customHeight="false" outlineLevel="0" collapsed="false">
      <c r="C35" s="170"/>
    </row>
    <row r="39" customFormat="false" ht="13.5" hidden="false" customHeight="true" outlineLevel="0" collapsed="false"/>
    <row r="143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2" width="16.84"/>
    <col collapsed="false" customWidth="true" hidden="false" outlineLevel="0" max="2" min="2" style="82" width="20.56"/>
    <col collapsed="false" customWidth="true" hidden="false" outlineLevel="0" max="3" min="3" style="82" width="7.99"/>
    <col collapsed="false" customWidth="true" hidden="false" outlineLevel="0" max="4" min="4" style="82" width="10.41"/>
    <col collapsed="false" customWidth="true" hidden="false" outlineLevel="0" max="5" min="5" style="82" width="16.84"/>
    <col collapsed="false" customWidth="true" hidden="false" outlineLevel="0" max="6" min="6" style="81" width="34.71"/>
    <col collapsed="false" customWidth="false" hidden="false" outlineLevel="0" max="8" min="7" style="81" width="9.14"/>
    <col collapsed="false" customWidth="false" hidden="false" outlineLevel="0" max="257" min="9" style="82" width="9.14"/>
  </cols>
  <sheetData>
    <row r="1" customFormat="false" ht="12.75" hidden="false" customHeight="false" outlineLevel="0" collapsed="false">
      <c r="A1" s="167" t="s">
        <v>60</v>
      </c>
      <c r="B1" s="167" t="s">
        <v>184</v>
      </c>
      <c r="C1" s="167" t="s">
        <v>185</v>
      </c>
      <c r="D1" s="167" t="s">
        <v>240</v>
      </c>
      <c r="E1" s="179" t="s">
        <v>61</v>
      </c>
      <c r="F1" s="167" t="s">
        <v>241</v>
      </c>
      <c r="G1" s="180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2.75" hidden="false" customHeight="false" outlineLevel="0" collapsed="false">
      <c r="A2" s="0" t="s">
        <v>233</v>
      </c>
      <c r="B2" s="0" t="s">
        <v>242</v>
      </c>
      <c r="C2" s="0" t="n">
        <v>100243</v>
      </c>
      <c r="D2" s="0" t="s">
        <v>234</v>
      </c>
      <c r="E2" s="0" t="s">
        <v>199</v>
      </c>
      <c r="F2" s="178" t="s">
        <v>243</v>
      </c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  <c r="IW2" s="177"/>
    </row>
    <row r="3" customFormat="false" ht="12.75" hidden="false" customHeight="false" outlineLevel="0" collapsed="false">
      <c r="A3" s="177" t="s">
        <v>237</v>
      </c>
      <c r="B3" s="177" t="s">
        <v>201</v>
      </c>
      <c r="C3" s="177" t="n">
        <v>105645</v>
      </c>
      <c r="D3" s="177" t="s">
        <v>234</v>
      </c>
      <c r="E3" s="177" t="s">
        <v>199</v>
      </c>
      <c r="F3" s="175" t="s">
        <v>244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  <c r="IW3" s="177"/>
    </row>
    <row r="4" customFormat="false" ht="12.75" hidden="false" customHeight="false" outlineLevel="0" collapsed="false">
      <c r="A4" s="177"/>
      <c r="B4" s="177"/>
      <c r="C4" s="177"/>
      <c r="D4" s="177"/>
      <c r="E4" s="177"/>
      <c r="F4" s="175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  <c r="IO4" s="177"/>
      <c r="IP4" s="177"/>
      <c r="IQ4" s="177"/>
      <c r="IR4" s="177"/>
      <c r="IS4" s="177"/>
      <c r="IT4" s="177"/>
      <c r="IU4" s="177"/>
      <c r="IV4" s="177"/>
      <c r="IW4" s="177"/>
    </row>
    <row r="5" customFormat="false" ht="12.75" hidden="false" customHeight="false" outlineLevel="0" collapsed="false">
      <c r="A5" s="177"/>
      <c r="B5" s="177"/>
      <c r="C5" s="177"/>
      <c r="D5" s="177"/>
      <c r="E5" s="177"/>
      <c r="F5" s="175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  <c r="IW5" s="177"/>
    </row>
    <row r="6" customFormat="false" ht="12.75" hidden="false" customHeight="false" outlineLevel="0" collapsed="false">
      <c r="A6" s="177"/>
      <c r="B6" s="177"/>
      <c r="C6" s="177"/>
      <c r="D6" s="177"/>
      <c r="E6" s="177"/>
      <c r="F6" s="175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2.75" hidden="false" customHeight="false" outlineLevel="0" collapsed="false">
      <c r="A7" s="177"/>
      <c r="B7" s="177"/>
      <c r="C7" s="177"/>
      <c r="D7" s="177"/>
      <c r="E7" s="177"/>
      <c r="F7" s="175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2.75" hidden="false" customHeight="false" outlineLevel="0" collapsed="false">
      <c r="A8" s="177"/>
      <c r="B8" s="177"/>
      <c r="C8" s="177"/>
      <c r="D8" s="177"/>
      <c r="E8" s="177"/>
      <c r="F8" s="175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2.75" hidden="false" customHeight="false" outlineLevel="0" collapsed="false">
      <c r="A9" s="177"/>
      <c r="B9" s="177"/>
      <c r="C9" s="177"/>
      <c r="D9" s="177"/>
      <c r="E9" s="177"/>
      <c r="F9" s="175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77"/>
      <c r="B10" s="177"/>
      <c r="C10" s="177"/>
      <c r="D10" s="177"/>
      <c r="E10" s="177"/>
      <c r="F10" s="175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2.75" hidden="false" customHeight="false" outlineLevel="0" collapsed="false">
      <c r="A11" s="177"/>
      <c r="B11" s="177"/>
      <c r="C11" s="177"/>
      <c r="D11" s="177"/>
      <c r="E11" s="177"/>
      <c r="F11" s="175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2000-04-16T23:57:51Z</dcterms:created>
  <dc:creator>Mark Broadfoot</dc:creator>
  <dc:description/>
  <dc:language>en-US</dc:language>
  <cp:lastModifiedBy>Debi Vanwey</cp:lastModifiedBy>
  <cp:lastPrinted>2000-07-24T18:29:20Z</cp:lastPrinted>
  <dcterms:modified xsi:type="dcterms:W3CDTF">2000-04-24T00:47:17Z</dcterms:modified>
  <cp:revision>0</cp:revision>
  <dc:subject/>
  <dc:title/>
</cp:coreProperties>
</file>