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Sheet1!$B$109:$H$120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<sst xmlns="http://schemas.openxmlformats.org/spreadsheetml/2006/main" count="77" uniqueCount="41">
  <si>
    <t xml:space="preserve">Amount</t>
  </si>
  <si>
    <t xml:space="preserve">Totals</t>
  </si>
  <si>
    <t xml:space="preserve">Month</t>
  </si>
  <si>
    <t xml:space="preserve">in Dispute</t>
  </si>
  <si>
    <t xml:space="preserve">by Month</t>
  </si>
  <si>
    <t xml:space="preserve">Interest Rate</t>
  </si>
  <si>
    <t xml:space="preserve">Interest</t>
  </si>
  <si>
    <t xml:space="preserve">.</t>
  </si>
  <si>
    <t xml:space="preserve">(Retro billed March 20, 2001)</t>
  </si>
  <si>
    <t xml:space="preserve">12 Month Ave</t>
  </si>
  <si>
    <t xml:space="preserve">SoCal Settlement Options:</t>
  </si>
  <si>
    <t xml:space="preserve">Split Retro-active Amount 50/50</t>
  </si>
  <si>
    <t xml:space="preserve">6 Months Back</t>
  </si>
  <si>
    <t xml:space="preserve">&amp; No Interest</t>
  </si>
  <si>
    <t xml:space="preserve">Amt in Dispute</t>
  </si>
  <si>
    <t xml:space="preserve">SoCal Pays</t>
  </si>
  <si>
    <t xml:space="preserve">TW Gives Up</t>
  </si>
  <si>
    <t xml:space="preserve">Nov, 1996 - Jan, 2001 Revenue</t>
  </si>
  <si>
    <t xml:space="preserve">Nov, 1996 - Jan, 2001 Interest</t>
  </si>
  <si>
    <t xml:space="preserve">Feb, 2001 - Oct, 2001 Revenue</t>
  </si>
  <si>
    <t xml:space="preserve">Feb, 2001 - Sep, 2001 Interest</t>
  </si>
  <si>
    <t xml:space="preserve">Nov, 2001 - Oct, 2005 Est Rev</t>
  </si>
  <si>
    <t xml:space="preserve">Total</t>
  </si>
  <si>
    <t xml:space="preserve">Recalc this number - interest s/b calculated</t>
  </si>
  <si>
    <t xml:space="preserve">accumulating just for Feb thru Sep</t>
  </si>
  <si>
    <t xml:space="preserve">(50% of principal Nov, 1996 - July, 2000)</t>
  </si>
  <si>
    <t xml:space="preserve">Interest Aug, 2000 - Jan, 2001</t>
  </si>
  <si>
    <t xml:space="preserve">Interest Feb, 2001 - Oct, 2001</t>
  </si>
  <si>
    <t xml:space="preserve">Nov, 1996 - July, 2000 Revenue</t>
  </si>
  <si>
    <t xml:space="preserve">Nov, 1996 - July, 2000 Interest</t>
  </si>
  <si>
    <t xml:space="preserve">Aug, 2000 - Jan, 2001 Revenue</t>
  </si>
  <si>
    <t xml:space="preserve">Aug, 2000 - Jan, 2001 Interest</t>
  </si>
  <si>
    <t xml:space="preserve">Feb, 2001 - Oct, 2001 Interest</t>
  </si>
  <si>
    <t xml:space="preserve">SoCal pays 50% of revenue prior to 6 months back (Nov, 1996 - July, 2000).</t>
  </si>
  <si>
    <t xml:space="preserve">TW waives 50% of revenue prior to 6 months back.</t>
  </si>
  <si>
    <t xml:space="preserve">TW waives interest prior to 6 months back.</t>
  </si>
  <si>
    <t xml:space="preserve">SoCal pays total revenue 6 months back.</t>
  </si>
  <si>
    <t xml:space="preserve">SoCal pays total interest 6 months back (calculated starting with 50% principal Nov, 1996 - July, 2000).</t>
  </si>
  <si>
    <t xml:space="preserve">SoCal pays total revenue Feb, 2001 - Oct, 2001.</t>
  </si>
  <si>
    <t xml:space="preserve">SoCal pays total interest Feb, 2001 - Oct, 2001.</t>
  </si>
  <si>
    <t xml:space="preserve">SoCal pays escalated settlement rate going forward.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</si>
</sst>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00%"/>
    <numFmt numFmtId="167" formatCode="_(\$* #,##0.00_);_(\$* \(#,##0.00\);_(\$* \-??_);_(@_)"/>
    <numFmt numFmtId="168" formatCode="[$-409]mmm\-yy"/>
    <numFmt numFmtId="169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2.7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</cols>
  <sheetData>
    <row r="1" customFormat="false" ht="12.75" hidden="false" customHeight="false" outlineLevel="0" collapsed="false">
      <c r="A1" s="3"/>
      <c r="B1" s="4" t="s">
        <v>0</v>
      </c>
      <c r="C1" s="4" t="s">
        <v>1</v>
      </c>
      <c r="D1" s="5"/>
      <c r="E1" s="6"/>
      <c r="F1" s="6"/>
    </row>
    <row r="2" customFormat="false" ht="12.75" hidden="false" customHeight="false" outlineLevel="0" collapsed="false">
      <c r="A2" s="4" t="s">
        <v>2</v>
      </c>
      <c r="B2" s="4" t="s">
        <v>3</v>
      </c>
      <c r="C2" s="4" t="s">
        <v>4</v>
      </c>
      <c r="D2" s="5" t="s">
        <v>5</v>
      </c>
      <c r="E2" s="7" t="s">
        <v>6</v>
      </c>
      <c r="F2" s="7"/>
    </row>
    <row r="3" customFormat="false" ht="12.75" hidden="false" customHeight="false" outlineLevel="0" collapsed="false">
      <c r="A3" s="4"/>
      <c r="B3" s="4"/>
      <c r="C3" s="4"/>
      <c r="D3" s="5"/>
      <c r="E3" s="7"/>
      <c r="F3" s="7"/>
    </row>
    <row r="4" customFormat="false" ht="12.75" hidden="false" customHeight="false" outlineLevel="0" collapsed="false">
      <c r="A4" s="8" t="n">
        <v>35370</v>
      </c>
      <c r="B4" s="9" t="n">
        <v>35639.58</v>
      </c>
      <c r="C4" s="9"/>
    </row>
    <row r="5" customFormat="false" ht="12.75" hidden="false" customHeight="false" outlineLevel="0" collapsed="false">
      <c r="A5" s="8" t="n">
        <v>35370</v>
      </c>
      <c r="B5" s="9" t="n">
        <v>2982.09</v>
      </c>
      <c r="C5" s="9" t="n">
        <f aca="false">+B5+B4</f>
        <v>38621.67</v>
      </c>
      <c r="D5" s="1" t="n">
        <v>0.0068</v>
      </c>
      <c r="E5" s="2" t="n">
        <f aca="false">+C5*D5</f>
        <v>262.627356</v>
      </c>
    </row>
    <row r="6" customFormat="false" ht="12.75" hidden="false" customHeight="false" outlineLevel="0" collapsed="false">
      <c r="A6" s="8" t="n">
        <v>35400</v>
      </c>
      <c r="B6" s="9" t="n">
        <v>715.66</v>
      </c>
      <c r="C6" s="9"/>
    </row>
    <row r="7" customFormat="false" ht="12.75" hidden="false" customHeight="false" outlineLevel="0" collapsed="false">
      <c r="A7" s="8" t="n">
        <v>35400</v>
      </c>
      <c r="B7" s="9" t="n">
        <v>3825</v>
      </c>
      <c r="C7" s="9"/>
    </row>
    <row r="8" customFormat="false" ht="12.75" hidden="false" customHeight="false" outlineLevel="0" collapsed="false">
      <c r="A8" s="8" t="n">
        <v>35400</v>
      </c>
      <c r="B8" s="9" t="n">
        <v>20698.23</v>
      </c>
      <c r="C8" s="9"/>
    </row>
    <row r="9" customFormat="false" ht="12.75" hidden="false" customHeight="false" outlineLevel="0" collapsed="false">
      <c r="A9" s="8" t="n">
        <v>35400</v>
      </c>
      <c r="B9" s="9" t="n">
        <v>13857.65</v>
      </c>
      <c r="C9" s="9" t="n">
        <f aca="false">SUM(B6:B9)+C5</f>
        <v>77718.21</v>
      </c>
      <c r="D9" s="1" t="n">
        <v>0.007</v>
      </c>
      <c r="E9" s="2" t="n">
        <f aca="false">+C9*D9</f>
        <v>544.02747</v>
      </c>
    </row>
    <row r="10" customFormat="false" ht="12.75" hidden="false" customHeight="false" outlineLevel="0" collapsed="false">
      <c r="A10" s="8" t="n">
        <v>35431</v>
      </c>
      <c r="B10" s="9" t="n">
        <v>4743</v>
      </c>
      <c r="C10" s="9"/>
    </row>
    <row r="11" customFormat="false" ht="12.75" hidden="false" customHeight="false" outlineLevel="0" collapsed="false">
      <c r="A11" s="8" t="n">
        <v>35431</v>
      </c>
      <c r="B11" s="9" t="n">
        <v>76.5</v>
      </c>
      <c r="C11" s="9"/>
    </row>
    <row r="12" customFormat="false" ht="12.75" hidden="false" customHeight="false" outlineLevel="0" collapsed="false">
      <c r="A12" s="8" t="n">
        <v>35431</v>
      </c>
      <c r="B12" s="9" t="n">
        <v>18968.72</v>
      </c>
      <c r="C12" s="9"/>
    </row>
    <row r="13" customFormat="false" ht="12.75" hidden="false" customHeight="false" outlineLevel="0" collapsed="false">
      <c r="A13" s="8" t="n">
        <v>35431</v>
      </c>
      <c r="B13" s="9" t="n">
        <v>17683.44</v>
      </c>
      <c r="C13" s="9" t="n">
        <f aca="false">SUM(B10:B13)+C9</f>
        <v>119189.87</v>
      </c>
      <c r="D13" s="1" t="n">
        <v>0.007</v>
      </c>
      <c r="E13" s="2" t="n">
        <f aca="false">+C13*D13</f>
        <v>834.32909</v>
      </c>
    </row>
    <row r="14" customFormat="false" ht="12.75" hidden="false" customHeight="false" outlineLevel="0" collapsed="false">
      <c r="A14" s="8" t="n">
        <v>35462</v>
      </c>
      <c r="B14" s="9" t="n">
        <v>27990.81</v>
      </c>
      <c r="C14" s="9"/>
    </row>
    <row r="15" customFormat="false" ht="12.75" hidden="false" customHeight="false" outlineLevel="0" collapsed="false">
      <c r="A15" s="8" t="n">
        <v>35462</v>
      </c>
      <c r="B15" s="9" t="n">
        <v>9515.91</v>
      </c>
      <c r="C15" s="9" t="n">
        <f aca="false">SUM(B14:B15)+C13</f>
        <v>156696.59</v>
      </c>
      <c r="D15" s="1" t="n">
        <v>0.0063</v>
      </c>
      <c r="E15" s="2" t="n">
        <f aca="false">+C15*D15</f>
        <v>987.188517</v>
      </c>
    </row>
    <row r="16" customFormat="false" ht="12.75" hidden="false" customHeight="false" outlineLevel="0" collapsed="false">
      <c r="A16" s="8" t="n">
        <v>35490</v>
      </c>
      <c r="B16" s="9" t="n">
        <v>32973.72</v>
      </c>
      <c r="C16" s="9"/>
    </row>
    <row r="17" customFormat="false" ht="12.75" hidden="false" customHeight="false" outlineLevel="0" collapsed="false">
      <c r="A17" s="8" t="n">
        <v>35490</v>
      </c>
      <c r="B17" s="9" t="n">
        <v>8091.81</v>
      </c>
      <c r="C17" s="9" t="n">
        <f aca="false">SUM(B16:B17)+C15</f>
        <v>197762.12</v>
      </c>
      <c r="D17" s="1" t="n">
        <v>0.007</v>
      </c>
      <c r="E17" s="2" t="n">
        <f aca="false">+C17*D17</f>
        <v>1384.33484</v>
      </c>
    </row>
    <row r="18" customFormat="false" ht="12.75" hidden="false" customHeight="false" outlineLevel="0" collapsed="false">
      <c r="A18" s="8" t="n">
        <v>35521</v>
      </c>
      <c r="B18" s="9" t="n">
        <v>36480.35</v>
      </c>
      <c r="C18" s="9"/>
    </row>
    <row r="19" customFormat="false" ht="12.75" hidden="false" customHeight="false" outlineLevel="0" collapsed="false">
      <c r="A19" s="8" t="n">
        <v>35521</v>
      </c>
      <c r="B19" s="9" t="n">
        <v>4202.04</v>
      </c>
      <c r="C19" s="9" t="n">
        <f aca="false">SUM(B18:B19)+C17</f>
        <v>238444.51</v>
      </c>
      <c r="D19" s="1" t="n">
        <v>0.0068</v>
      </c>
      <c r="E19" s="2" t="n">
        <f aca="false">+C19*D19</f>
        <v>1621.422668</v>
      </c>
    </row>
    <row r="20" customFormat="false" ht="12.75" hidden="false" customHeight="false" outlineLevel="0" collapsed="false">
      <c r="A20" s="8" t="n">
        <v>35551</v>
      </c>
      <c r="B20" s="9" t="n">
        <v>37603.4</v>
      </c>
      <c r="C20" s="9"/>
    </row>
    <row r="21" customFormat="false" ht="12.75" hidden="false" customHeight="false" outlineLevel="0" collapsed="false">
      <c r="A21" s="8" t="n">
        <v>35551</v>
      </c>
      <c r="B21" s="9" t="n">
        <v>2341.81</v>
      </c>
      <c r="C21" s="9" t="n">
        <f aca="false">SUM(B20:B21)+C19</f>
        <v>278389.72</v>
      </c>
      <c r="D21" s="1" t="n">
        <v>0.007</v>
      </c>
      <c r="E21" s="2" t="n">
        <f aca="false">+C21*D21</f>
        <v>1948.72804</v>
      </c>
    </row>
    <row r="22" customFormat="false" ht="12.75" hidden="false" customHeight="false" outlineLevel="0" collapsed="false">
      <c r="A22" s="8" t="n">
        <v>35582</v>
      </c>
      <c r="B22" s="9" t="n">
        <v>36191.27</v>
      </c>
      <c r="C22" s="9"/>
    </row>
    <row r="23" customFormat="false" ht="12.75" hidden="false" customHeight="false" outlineLevel="0" collapsed="false">
      <c r="A23" s="8" t="n">
        <v>35582</v>
      </c>
      <c r="B23" s="9" t="n">
        <v>1885.71</v>
      </c>
      <c r="C23" s="9" t="n">
        <f aca="false">SUM(B22:B23)+C21</f>
        <v>316466.7</v>
      </c>
      <c r="D23" s="1" t="n">
        <v>0.0069</v>
      </c>
      <c r="E23" s="2" t="n">
        <f aca="false">+C23*D23</f>
        <v>2183.62023</v>
      </c>
    </row>
    <row r="24" customFormat="false" ht="12.75" hidden="false" customHeight="false" outlineLevel="0" collapsed="false">
      <c r="A24" s="8" t="n">
        <v>35612</v>
      </c>
      <c r="B24" s="9" t="n">
        <v>29958.14</v>
      </c>
      <c r="C24" s="9"/>
    </row>
    <row r="25" customFormat="false" ht="12.75" hidden="false" customHeight="false" outlineLevel="0" collapsed="false">
      <c r="A25" s="8" t="n">
        <v>35612</v>
      </c>
      <c r="B25" s="9" t="n">
        <v>11129.83</v>
      </c>
      <c r="C25" s="9" t="n">
        <f aca="false">SUM(B24:B25)+C23</f>
        <v>357554.67</v>
      </c>
      <c r="D25" s="1" t="n">
        <v>0.0072</v>
      </c>
      <c r="E25" s="2" t="n">
        <f aca="false">+C25*D25</f>
        <v>2574.393624</v>
      </c>
    </row>
    <row r="26" customFormat="false" ht="12.75" hidden="false" customHeight="false" outlineLevel="0" collapsed="false">
      <c r="A26" s="8" t="n">
        <v>35643</v>
      </c>
      <c r="B26" s="9" t="n">
        <v>24571.34</v>
      </c>
      <c r="C26" s="9"/>
    </row>
    <row r="27" customFormat="false" ht="12.75" hidden="false" customHeight="false" outlineLevel="0" collapsed="false">
      <c r="A27" s="8" t="n">
        <v>35643</v>
      </c>
      <c r="B27" s="9" t="n">
        <v>17143.64</v>
      </c>
      <c r="C27" s="9" t="n">
        <f aca="false">SUM(B26:B27)+C25</f>
        <v>399269.65</v>
      </c>
      <c r="D27" s="1" t="n">
        <v>0.0072</v>
      </c>
      <c r="E27" s="2" t="n">
        <f aca="false">+C27*D27</f>
        <v>2874.74148</v>
      </c>
    </row>
    <row r="28" customFormat="false" ht="12.75" hidden="false" customHeight="false" outlineLevel="0" collapsed="false">
      <c r="A28" s="8" t="n">
        <v>35674</v>
      </c>
      <c r="B28" s="9" t="n">
        <v>17171.28</v>
      </c>
      <c r="C28" s="9"/>
    </row>
    <row r="29" customFormat="false" ht="12.75" hidden="false" customHeight="false" outlineLevel="0" collapsed="false">
      <c r="A29" s="8" t="n">
        <v>35674</v>
      </c>
      <c r="B29" s="9" t="n">
        <v>21795.76</v>
      </c>
      <c r="C29" s="9" t="n">
        <f aca="false">SUM(B28:B29)+C27</f>
        <v>438236.69</v>
      </c>
      <c r="D29" s="1" t="n">
        <v>0.0069</v>
      </c>
      <c r="E29" s="2" t="n">
        <f aca="false">+C29*D29</f>
        <v>3023.833161</v>
      </c>
    </row>
    <row r="30" customFormat="false" ht="12.75" hidden="false" customHeight="false" outlineLevel="0" collapsed="false">
      <c r="A30" s="8" t="n">
        <v>35704</v>
      </c>
      <c r="B30" s="9" t="n">
        <v>36283.46</v>
      </c>
      <c r="C30" s="9"/>
    </row>
    <row r="31" customFormat="false" ht="12.75" hidden="false" customHeight="false" outlineLevel="0" collapsed="false">
      <c r="A31" s="8" t="n">
        <v>35704</v>
      </c>
      <c r="B31" s="9" t="n">
        <v>6563.28</v>
      </c>
      <c r="C31" s="9" t="n">
        <f aca="false">SUM(B30:B31)+C29</f>
        <v>481083.43</v>
      </c>
      <c r="D31" s="1" t="n">
        <v>0.0072</v>
      </c>
      <c r="E31" s="2" t="n">
        <f aca="false">+C31*D31</f>
        <v>3463.800696</v>
      </c>
    </row>
    <row r="32" customFormat="false" ht="12.75" hidden="false" customHeight="false" outlineLevel="0" collapsed="false">
      <c r="A32" s="8" t="n">
        <v>35735</v>
      </c>
      <c r="B32" s="9" t="n">
        <v>28201.34</v>
      </c>
      <c r="C32" s="9"/>
    </row>
    <row r="33" customFormat="false" ht="12.75" hidden="false" customHeight="false" outlineLevel="0" collapsed="false">
      <c r="A33" s="8" t="n">
        <v>35735</v>
      </c>
      <c r="B33" s="9" t="n">
        <v>9456.983</v>
      </c>
      <c r="C33" s="9" t="n">
        <f aca="false">SUM(B32:B33)+C31</f>
        <v>518741.753</v>
      </c>
      <c r="D33" s="1" t="n">
        <v>0.007</v>
      </c>
      <c r="E33" s="2" t="n">
        <f aca="false">+C33*D33</f>
        <v>3631.192271</v>
      </c>
    </row>
    <row r="34" customFormat="false" ht="12.75" hidden="false" customHeight="false" outlineLevel="0" collapsed="false">
      <c r="A34" s="8" t="n">
        <v>35765</v>
      </c>
      <c r="B34" s="9" t="n">
        <v>17504.03</v>
      </c>
      <c r="C34" s="9"/>
    </row>
    <row r="35" customFormat="false" ht="12.75" hidden="false" customHeight="false" outlineLevel="0" collapsed="false">
      <c r="A35" s="8" t="n">
        <v>35765</v>
      </c>
      <c r="B35" s="9" t="n">
        <v>9486.32</v>
      </c>
      <c r="C35" s="9" t="n">
        <f aca="false">SUM(B34:B35)+C33</f>
        <v>545732.103</v>
      </c>
      <c r="D35" s="1" t="n">
        <v>0.0072</v>
      </c>
      <c r="E35" s="2" t="n">
        <f aca="false">+C35*D35</f>
        <v>3929.2711416</v>
      </c>
    </row>
    <row r="36" customFormat="false" ht="12.75" hidden="false" customHeight="false" outlineLevel="0" collapsed="false">
      <c r="A36" s="8" t="n">
        <v>35796</v>
      </c>
      <c r="B36" s="9" t="n">
        <v>34788.56</v>
      </c>
      <c r="C36" s="9"/>
    </row>
    <row r="37" customFormat="false" ht="12.75" hidden="false" customHeight="false" outlineLevel="0" collapsed="false">
      <c r="A37" s="8" t="n">
        <v>35796</v>
      </c>
      <c r="B37" s="9" t="n">
        <v>4528.66</v>
      </c>
      <c r="C37" s="9" t="n">
        <f aca="false">SUM(B36:B37)+C35</f>
        <v>585049.323</v>
      </c>
      <c r="D37" s="1" t="n">
        <v>0.0072</v>
      </c>
      <c r="E37" s="2" t="n">
        <f aca="false">+C37*D37</f>
        <v>4212.3551256</v>
      </c>
    </row>
    <row r="38" customFormat="false" ht="12.75" hidden="false" customHeight="false" outlineLevel="0" collapsed="false">
      <c r="A38" s="8" t="n">
        <v>35827</v>
      </c>
      <c r="B38" s="9" t="n">
        <v>18491.87</v>
      </c>
      <c r="C38" s="9"/>
    </row>
    <row r="39" customFormat="false" ht="12.75" hidden="false" customHeight="false" outlineLevel="0" collapsed="false">
      <c r="A39" s="8" t="n">
        <v>35827</v>
      </c>
      <c r="B39" s="9" t="n">
        <v>18751.11</v>
      </c>
      <c r="C39" s="9" t="n">
        <f aca="false">SUM(B38:B39)+C37</f>
        <v>622292.303</v>
      </c>
      <c r="D39" s="1" t="n">
        <v>0.0065</v>
      </c>
      <c r="E39" s="2" t="n">
        <f aca="false">+C39*D39</f>
        <v>4044.8999695</v>
      </c>
    </row>
    <row r="40" customFormat="false" ht="12.75" hidden="false" customHeight="false" outlineLevel="0" collapsed="false">
      <c r="A40" s="8" t="n">
        <v>35855</v>
      </c>
      <c r="B40" s="9" t="n">
        <v>33086.5</v>
      </c>
      <c r="C40" s="9"/>
    </row>
    <row r="41" customFormat="false" ht="12.75" hidden="false" customHeight="false" outlineLevel="0" collapsed="false">
      <c r="A41" s="8" t="n">
        <v>35855</v>
      </c>
      <c r="B41" s="9" t="n">
        <v>6998.83</v>
      </c>
      <c r="C41" s="9" t="n">
        <f aca="false">SUM(B40:B41)+C39</f>
        <v>662377.633</v>
      </c>
      <c r="D41" s="1" t="n">
        <v>0.0072</v>
      </c>
      <c r="E41" s="2" t="n">
        <f aca="false">+C41*D41</f>
        <v>4769.1189576</v>
      </c>
    </row>
    <row r="42" customFormat="false" ht="12.75" hidden="false" customHeight="false" outlineLevel="0" collapsed="false">
      <c r="A42" s="8" t="n">
        <v>35886</v>
      </c>
      <c r="B42" s="9" t="n">
        <v>38017.62</v>
      </c>
      <c r="C42" s="9"/>
    </row>
    <row r="43" customFormat="false" ht="12.75" hidden="false" customHeight="false" outlineLevel="0" collapsed="false">
      <c r="A43" s="8" t="n">
        <v>35886</v>
      </c>
      <c r="B43" s="9" t="n">
        <v>1430.49</v>
      </c>
      <c r="C43" s="9"/>
    </row>
    <row r="44" customFormat="false" ht="12.75" hidden="false" customHeight="false" outlineLevel="0" collapsed="false">
      <c r="A44" s="8" t="n">
        <v>35886</v>
      </c>
      <c r="B44" s="9" t="n">
        <v>406.83</v>
      </c>
      <c r="C44" s="9" t="n">
        <f aca="false">SUM(B42:B44)+C41</f>
        <v>702232.573</v>
      </c>
      <c r="D44" s="1" t="n">
        <v>0.007</v>
      </c>
      <c r="E44" s="2" t="n">
        <f aca="false">+C44*D44</f>
        <v>4915.628011</v>
      </c>
    </row>
    <row r="45" customFormat="false" ht="12.75" hidden="false" customHeight="false" outlineLevel="0" collapsed="false">
      <c r="A45" s="8" t="n">
        <v>35916</v>
      </c>
      <c r="B45" s="9" t="n">
        <v>38659.06</v>
      </c>
      <c r="C45" s="9"/>
    </row>
    <row r="46" customFormat="false" ht="12.75" hidden="false" customHeight="false" outlineLevel="0" collapsed="false">
      <c r="A46" s="8" t="n">
        <v>35916</v>
      </c>
      <c r="B46" s="9" t="n">
        <v>2027.07</v>
      </c>
      <c r="C46" s="9" t="n">
        <f aca="false">SUM(B45:B46)+C44</f>
        <v>742918.703</v>
      </c>
      <c r="D46" s="1" t="n">
        <v>0.0072</v>
      </c>
      <c r="E46" s="2" t="n">
        <f aca="false">+C46*D46</f>
        <v>5349.0146616</v>
      </c>
    </row>
    <row r="47" customFormat="false" ht="12.75" hidden="false" customHeight="false" outlineLevel="0" collapsed="false">
      <c r="A47" s="8" t="n">
        <v>35947</v>
      </c>
      <c r="B47" s="9" t="n">
        <v>36269.4</v>
      </c>
      <c r="C47" s="9"/>
    </row>
    <row r="48" customFormat="false" ht="12.75" hidden="false" customHeight="false" outlineLevel="0" collapsed="false">
      <c r="A48" s="8" t="n">
        <v>35947</v>
      </c>
      <c r="B48" s="9" t="n">
        <v>1713.72</v>
      </c>
      <c r="C48" s="9"/>
    </row>
    <row r="49" customFormat="false" ht="12.75" hidden="false" customHeight="false" outlineLevel="0" collapsed="false">
      <c r="A49" s="8" t="n">
        <v>35947</v>
      </c>
      <c r="B49" s="9" t="n">
        <v>618.51</v>
      </c>
      <c r="C49" s="9" t="n">
        <f aca="false">SUM(B47:B49)+C46</f>
        <v>781520.333</v>
      </c>
      <c r="D49" s="1" t="n">
        <v>0.007</v>
      </c>
      <c r="E49" s="2" t="n">
        <f aca="false">+C49*D49</f>
        <v>5470.642331</v>
      </c>
    </row>
    <row r="50" customFormat="false" ht="12.75" hidden="false" customHeight="false" outlineLevel="0" collapsed="false">
      <c r="A50" s="8" t="n">
        <v>35977</v>
      </c>
      <c r="B50" s="9" t="n">
        <v>20480.09</v>
      </c>
      <c r="C50" s="9"/>
    </row>
    <row r="51" customFormat="false" ht="12.75" hidden="false" customHeight="false" outlineLevel="0" collapsed="false">
      <c r="A51" s="8" t="n">
        <v>35977</v>
      </c>
      <c r="B51" s="9" t="n">
        <v>20906.94</v>
      </c>
      <c r="C51" s="9" t="n">
        <f aca="false">SUM(B50:B51)+C49</f>
        <v>822907.363</v>
      </c>
      <c r="D51" s="1" t="n">
        <v>0.0072</v>
      </c>
      <c r="E51" s="2" t="n">
        <f aca="false">+C51*D51</f>
        <v>5924.9330136</v>
      </c>
    </row>
    <row r="52" customFormat="false" ht="12.75" hidden="false" customHeight="false" outlineLevel="0" collapsed="false">
      <c r="A52" s="8" t="n">
        <v>36008</v>
      </c>
      <c r="B52" s="9" t="n">
        <v>36591.82</v>
      </c>
      <c r="C52" s="9"/>
    </row>
    <row r="53" customFormat="false" ht="12.75" hidden="false" customHeight="false" outlineLevel="0" collapsed="false">
      <c r="A53" s="8" t="n">
        <v>36008</v>
      </c>
      <c r="B53" s="9" t="n">
        <v>3216.71</v>
      </c>
      <c r="C53" s="9" t="n">
        <f aca="false">SUM(B52:B53)+C51</f>
        <v>862715.893</v>
      </c>
      <c r="D53" s="1" t="n">
        <v>0.0072</v>
      </c>
      <c r="E53" s="2" t="n">
        <f aca="false">+C53*D53</f>
        <v>6211.5544296</v>
      </c>
    </row>
    <row r="54" customFormat="false" ht="12.75" hidden="false" customHeight="false" outlineLevel="0" collapsed="false">
      <c r="A54" s="8" t="n">
        <v>36039</v>
      </c>
      <c r="B54" s="9" t="n">
        <v>32274.69</v>
      </c>
      <c r="C54" s="9"/>
    </row>
    <row r="55" customFormat="false" ht="12.75" hidden="false" customHeight="false" outlineLevel="0" collapsed="false">
      <c r="A55" s="8" t="n">
        <v>36039</v>
      </c>
      <c r="B55" s="9" t="n">
        <v>6497.35</v>
      </c>
      <c r="C55" s="9" t="n">
        <f aca="false">SUM(B54:B55)+C53</f>
        <v>901487.933</v>
      </c>
      <c r="D55" s="1" t="n">
        <v>0.007</v>
      </c>
      <c r="E55" s="2" t="n">
        <f aca="false">+C55*D55</f>
        <v>6310.415531</v>
      </c>
    </row>
    <row r="56" customFormat="false" ht="12.75" hidden="false" customHeight="false" outlineLevel="0" collapsed="false">
      <c r="A56" s="8" t="n">
        <v>36069</v>
      </c>
      <c r="B56" s="9" t="n">
        <v>34225.15</v>
      </c>
      <c r="C56" s="9"/>
    </row>
    <row r="57" customFormat="false" ht="12.75" hidden="false" customHeight="false" outlineLevel="0" collapsed="false">
      <c r="A57" s="8" t="n">
        <v>36069</v>
      </c>
      <c r="B57" s="9" t="n">
        <v>1849.78</v>
      </c>
      <c r="C57" s="9" t="n">
        <f aca="false">SUM(B56:B57)+C55</f>
        <v>937562.863</v>
      </c>
      <c r="D57" s="1" t="n">
        <v>0.0072</v>
      </c>
      <c r="E57" s="2" t="n">
        <f aca="false">+C57*D57</f>
        <v>6750.4526136</v>
      </c>
    </row>
    <row r="58" customFormat="false" ht="12.75" hidden="false" customHeight="false" outlineLevel="0" collapsed="false">
      <c r="A58" s="8" t="n">
        <v>36100</v>
      </c>
      <c r="B58" s="9" t="n">
        <v>39147.4</v>
      </c>
      <c r="C58" s="9" t="n">
        <f aca="false">+C57+B58</f>
        <v>976710.263</v>
      </c>
      <c r="D58" s="1" t="n">
        <v>0.007</v>
      </c>
      <c r="E58" s="2" t="n">
        <f aca="false">+C58*D58</f>
        <v>6836.971841</v>
      </c>
    </row>
    <row r="59" customFormat="false" ht="12.75" hidden="false" customHeight="false" outlineLevel="0" collapsed="false">
      <c r="A59" s="8" t="n">
        <v>36130</v>
      </c>
      <c r="B59" s="9" t="n">
        <v>42354.03</v>
      </c>
      <c r="C59" s="9" t="n">
        <f aca="false">+C58+B59</f>
        <v>1019064.293</v>
      </c>
      <c r="D59" s="1" t="n">
        <v>0.0072</v>
      </c>
      <c r="E59" s="2" t="n">
        <f aca="false">+C59*D59</f>
        <v>7337.2629096</v>
      </c>
    </row>
    <row r="60" customFormat="false" ht="12.75" hidden="false" customHeight="false" outlineLevel="0" collapsed="false">
      <c r="A60" s="8" t="n">
        <v>36161</v>
      </c>
      <c r="B60" s="9" t="n">
        <v>43185.33</v>
      </c>
      <c r="C60" s="9" t="n">
        <f aca="false">+C59+B60</f>
        <v>1062249.623</v>
      </c>
      <c r="D60" s="1" t="n">
        <v>0.0069</v>
      </c>
      <c r="E60" s="2" t="n">
        <f aca="false">+C60*D60</f>
        <v>7329.5223987</v>
      </c>
    </row>
    <row r="61" customFormat="false" ht="12.75" hidden="false" customHeight="false" outlineLevel="0" collapsed="false">
      <c r="A61" s="8" t="n">
        <v>36192</v>
      </c>
      <c r="B61" s="9" t="n">
        <v>39097.37</v>
      </c>
      <c r="C61" s="9" t="n">
        <f aca="false">+C60+B61</f>
        <v>1101346.993</v>
      </c>
      <c r="D61" s="1" t="n">
        <v>0.0063</v>
      </c>
      <c r="E61" s="2" t="n">
        <f aca="false">+C61*D61</f>
        <v>6938.4860559</v>
      </c>
    </row>
    <row r="62" customFormat="false" ht="12.75" hidden="false" customHeight="false" outlineLevel="0" collapsed="false">
      <c r="A62" s="8" t="n">
        <v>36220</v>
      </c>
      <c r="B62" s="9" t="n">
        <v>41489.31</v>
      </c>
      <c r="C62" s="9"/>
    </row>
    <row r="63" customFormat="false" ht="12.75" hidden="false" customHeight="false" outlineLevel="0" collapsed="false">
      <c r="A63" s="8" t="n">
        <v>36220</v>
      </c>
      <c r="B63" s="9" t="n">
        <v>2002.5</v>
      </c>
      <c r="C63" s="9" t="n">
        <f aca="false">SUM(B62:B63)+C61</f>
        <v>1144838.803</v>
      </c>
      <c r="D63" s="1" t="n">
        <v>0.0069</v>
      </c>
      <c r="E63" s="2" t="n">
        <f aca="false">+C63*D63</f>
        <v>7899.3877407</v>
      </c>
    </row>
    <row r="64" customFormat="false" ht="12.75" hidden="false" customHeight="false" outlineLevel="0" collapsed="false">
      <c r="A64" s="8" t="n">
        <v>36251</v>
      </c>
      <c r="B64" s="9" t="n">
        <v>49039.05</v>
      </c>
      <c r="C64" s="9"/>
    </row>
    <row r="65" customFormat="false" ht="12.75" hidden="false" customHeight="false" outlineLevel="0" collapsed="false">
      <c r="A65" s="8" t="n">
        <v>36251</v>
      </c>
      <c r="B65" s="9" t="n">
        <v>115.31</v>
      </c>
      <c r="C65" s="9" t="n">
        <f aca="false">SUM(B64:B65)+C63</f>
        <v>1193993.163</v>
      </c>
      <c r="D65" s="1" t="n">
        <v>0.0064</v>
      </c>
      <c r="E65" s="2" t="n">
        <f aca="false">+C65*D65</f>
        <v>7641.5562432</v>
      </c>
    </row>
    <row r="66" customFormat="false" ht="12.75" hidden="false" customHeight="false" outlineLevel="0" collapsed="false">
      <c r="A66" s="8" t="n">
        <v>36281</v>
      </c>
      <c r="B66" s="9" t="n">
        <v>48265.27</v>
      </c>
      <c r="C66" s="9"/>
    </row>
    <row r="67" customFormat="false" ht="12.75" hidden="false" customHeight="false" outlineLevel="0" collapsed="false">
      <c r="A67" s="8" t="n">
        <v>36281</v>
      </c>
      <c r="B67" s="9" t="n">
        <v>130.97</v>
      </c>
      <c r="C67" s="9"/>
    </row>
    <row r="68" customFormat="false" ht="12.75" hidden="false" customHeight="false" outlineLevel="0" collapsed="false">
      <c r="A68" s="8" t="n">
        <v>36281</v>
      </c>
      <c r="B68" s="9" t="n">
        <v>174.62</v>
      </c>
      <c r="C68" s="9"/>
    </row>
    <row r="69" customFormat="false" ht="12.75" hidden="false" customHeight="false" outlineLevel="0" collapsed="false">
      <c r="A69" s="8" t="n">
        <v>36281</v>
      </c>
      <c r="B69" s="9" t="n">
        <v>600</v>
      </c>
      <c r="C69" s="9" t="n">
        <f aca="false">SUM(B66:B69)+C65</f>
        <v>1243164.023</v>
      </c>
      <c r="D69" s="1" t="n">
        <v>0.0066</v>
      </c>
      <c r="E69" s="2" t="n">
        <f aca="false">+C69*D69</f>
        <v>8204.8825518</v>
      </c>
    </row>
    <row r="70" customFormat="false" ht="12.75" hidden="false" customHeight="false" outlineLevel="0" collapsed="false">
      <c r="A70" s="8" t="n">
        <v>36312</v>
      </c>
      <c r="B70" s="9" t="n">
        <v>42416.78</v>
      </c>
      <c r="C70" s="9" t="n">
        <f aca="false">+C69+B70</f>
        <v>1285580.803</v>
      </c>
      <c r="D70" s="1" t="n">
        <v>0.0064</v>
      </c>
      <c r="E70" s="2" t="n">
        <f aca="false">+C70*D70</f>
        <v>8227.7171392</v>
      </c>
    </row>
    <row r="71" customFormat="false" ht="12.75" hidden="false" customHeight="false" outlineLevel="0" collapsed="false">
      <c r="A71" s="8" t="n">
        <v>36342</v>
      </c>
      <c r="B71" s="9" t="n">
        <v>44132.91</v>
      </c>
      <c r="C71" s="9" t="n">
        <f aca="false">+C70+B71</f>
        <v>1329713.713</v>
      </c>
      <c r="D71" s="1" t="n">
        <v>0.0066</v>
      </c>
      <c r="E71" s="2" t="n">
        <f aca="false">+C71*D71</f>
        <v>8776.1105058</v>
      </c>
    </row>
    <row r="72" customFormat="false" ht="12.75" hidden="false" customHeight="false" outlineLevel="0" collapsed="false">
      <c r="A72" s="8" t="n">
        <v>36373</v>
      </c>
      <c r="B72" s="9" t="n">
        <v>43640.36</v>
      </c>
      <c r="C72" s="9" t="n">
        <f aca="false">+C71+B72</f>
        <v>1373354.073</v>
      </c>
      <c r="D72" s="1" t="n">
        <v>0.0066</v>
      </c>
      <c r="E72" s="2" t="n">
        <f aca="false">+C72*D72</f>
        <v>9064.1368818</v>
      </c>
    </row>
    <row r="73" customFormat="false" ht="12.75" hidden="false" customHeight="false" outlineLevel="0" collapsed="false">
      <c r="A73" s="8" t="n">
        <v>36404</v>
      </c>
      <c r="B73" s="9" t="n">
        <v>42416.65</v>
      </c>
      <c r="C73" s="9" t="n">
        <f aca="false">+C72+B73</f>
        <v>1415770.723</v>
      </c>
      <c r="D73" s="1" t="n">
        <v>0.0064</v>
      </c>
      <c r="E73" s="2" t="n">
        <f aca="false">+C73*D73</f>
        <v>9060.9326272</v>
      </c>
    </row>
    <row r="74" customFormat="false" ht="12.75" hidden="false" customHeight="false" outlineLevel="0" collapsed="false">
      <c r="A74" s="8" t="n">
        <v>36434</v>
      </c>
      <c r="B74" s="9" t="n">
        <v>44319.95</v>
      </c>
      <c r="C74" s="9" t="n">
        <f aca="false">+C73+B74</f>
        <v>1460090.673</v>
      </c>
      <c r="D74" s="1" t="n">
        <v>0.0068</v>
      </c>
      <c r="E74" s="2" t="n">
        <f aca="false">+C74*D74</f>
        <v>9928.6165764</v>
      </c>
    </row>
    <row r="75" customFormat="false" ht="12.75" hidden="false" customHeight="false" outlineLevel="0" collapsed="false">
      <c r="A75" s="8" t="n">
        <v>36465</v>
      </c>
      <c r="B75" s="9" t="n">
        <v>45699.42</v>
      </c>
      <c r="C75" s="9" t="n">
        <f aca="false">+C74+B75</f>
        <v>1505790.093</v>
      </c>
      <c r="D75" s="1" t="n">
        <v>0.0065</v>
      </c>
      <c r="E75" s="2" t="n">
        <f aca="false">+C75*D75</f>
        <v>9787.6356045</v>
      </c>
    </row>
    <row r="76" customFormat="false" ht="12.75" hidden="false" customHeight="false" outlineLevel="0" collapsed="false">
      <c r="A76" s="8" t="n">
        <v>36495</v>
      </c>
      <c r="B76" s="9" t="n">
        <v>47310.94</v>
      </c>
      <c r="C76" s="9" t="n">
        <f aca="false">+C75+B76</f>
        <v>1553101.033</v>
      </c>
      <c r="D76" s="1" t="n">
        <v>0.0068</v>
      </c>
      <c r="E76" s="2" t="n">
        <f aca="false">+C76*D76</f>
        <v>10561.0870244</v>
      </c>
    </row>
    <row r="77" customFormat="false" ht="12.75" hidden="false" customHeight="false" outlineLevel="0" collapsed="false">
      <c r="A77" s="8" t="n">
        <v>36526</v>
      </c>
      <c r="B77" s="9" t="n">
        <v>47018.51</v>
      </c>
      <c r="C77" s="9"/>
    </row>
    <row r="78" customFormat="false" ht="12.75" hidden="false" customHeight="false" outlineLevel="0" collapsed="false">
      <c r="A78" s="8" t="n">
        <v>36526</v>
      </c>
      <c r="B78" s="9" t="n">
        <v>320</v>
      </c>
      <c r="C78" s="9" t="n">
        <f aca="false">SUM(B77:B78)+C76</f>
        <v>1600439.543</v>
      </c>
      <c r="D78" s="1" t="n">
        <v>0.007</v>
      </c>
      <c r="E78" s="2" t="n">
        <f aca="false">+C78*D78</f>
        <v>11203.076801</v>
      </c>
    </row>
    <row r="79" customFormat="false" ht="12.75" hidden="false" customHeight="false" outlineLevel="0" collapsed="false">
      <c r="A79" s="8" t="n">
        <v>36557</v>
      </c>
      <c r="B79" s="9" t="n">
        <v>44084.48</v>
      </c>
      <c r="C79" s="9"/>
    </row>
    <row r="80" customFormat="false" ht="12.75" hidden="false" customHeight="false" outlineLevel="0" collapsed="false">
      <c r="A80" s="8" t="n">
        <v>36557</v>
      </c>
      <c r="B80" s="9" t="n">
        <v>200</v>
      </c>
      <c r="C80" s="9" t="n">
        <f aca="false">SUM(B79:B80)+C78</f>
        <v>1644724.023</v>
      </c>
      <c r="D80" s="1" t="n">
        <v>0.0066</v>
      </c>
      <c r="E80" s="2" t="n">
        <f aca="false">+C80*D80</f>
        <v>10855.1785518</v>
      </c>
    </row>
    <row r="81" customFormat="false" ht="12.75" hidden="false" customHeight="false" outlineLevel="0" collapsed="false">
      <c r="A81" s="8" t="n">
        <v>36586</v>
      </c>
      <c r="B81" s="9" t="n">
        <v>51828.25</v>
      </c>
      <c r="C81" s="9" t="n">
        <f aca="false">+C80+B81</f>
        <v>1696552.273</v>
      </c>
      <c r="D81" s="1" t="n">
        <v>0.007</v>
      </c>
      <c r="E81" s="2" t="n">
        <f aca="false">+C81*D81</f>
        <v>11875.865911</v>
      </c>
    </row>
    <row r="82" customFormat="false" ht="12.75" hidden="false" customHeight="false" outlineLevel="0" collapsed="false">
      <c r="A82" s="8" t="n">
        <v>36617</v>
      </c>
      <c r="B82" s="9" t="n">
        <v>40635.95</v>
      </c>
      <c r="C82" s="9" t="n">
        <f aca="false">+C81+B82</f>
        <v>1737188.223</v>
      </c>
      <c r="D82" s="1" t="n">
        <v>0.007</v>
      </c>
      <c r="E82" s="2" t="n">
        <f aca="false">+C82*D82</f>
        <v>12160.317561</v>
      </c>
    </row>
    <row r="83" customFormat="false" ht="12.75" hidden="false" customHeight="false" outlineLevel="0" collapsed="false">
      <c r="A83" s="8" t="n">
        <v>36647</v>
      </c>
      <c r="B83" s="9" t="n">
        <v>46607.72</v>
      </c>
      <c r="C83" s="9" t="n">
        <f aca="false">+C82+B83</f>
        <v>1783795.943</v>
      </c>
      <c r="D83" s="1" t="n">
        <v>0.0073</v>
      </c>
      <c r="E83" s="2" t="n">
        <f aca="false">+C83*D83</f>
        <v>13021.7103839</v>
      </c>
      <c r="J83" s="0" t="s">
        <v>7</v>
      </c>
    </row>
    <row r="84" customFormat="false" ht="12.75" hidden="false" customHeight="false" outlineLevel="0" collapsed="false">
      <c r="A84" s="8" t="n">
        <v>36678</v>
      </c>
      <c r="B84" s="9" t="n">
        <v>43796.64</v>
      </c>
      <c r="C84" s="9" t="n">
        <f aca="false">+C83+B84</f>
        <v>1827592.583</v>
      </c>
      <c r="D84" s="1" t="n">
        <v>0.007</v>
      </c>
      <c r="E84" s="2" t="n">
        <f aca="false">+C84*D84</f>
        <v>12793.148081</v>
      </c>
    </row>
    <row r="85" customFormat="false" ht="12.75" hidden="false" customHeight="false" outlineLevel="0" collapsed="false">
      <c r="A85" s="8" t="n">
        <v>36708</v>
      </c>
      <c r="B85" s="9" t="n">
        <v>45280.4</v>
      </c>
      <c r="C85" s="9" t="n">
        <f aca="false">+C84+B85</f>
        <v>1872872.983</v>
      </c>
      <c r="D85" s="1" t="n">
        <v>0.0076</v>
      </c>
      <c r="E85" s="2" t="n">
        <f aca="false">+C85*D85</f>
        <v>14233.8346708</v>
      </c>
    </row>
    <row r="86" customFormat="false" ht="12.75" hidden="false" customHeight="false" outlineLevel="0" collapsed="false">
      <c r="A86" s="8" t="n">
        <v>36739</v>
      </c>
      <c r="B86" s="9" t="n">
        <v>45027.46</v>
      </c>
      <c r="C86" s="9" t="n">
        <f aca="false">+C85+B86</f>
        <v>1917900.443</v>
      </c>
      <c r="D86" s="1" t="n">
        <v>0.0076</v>
      </c>
      <c r="E86" s="2" t="n">
        <f aca="false">+C86*D86</f>
        <v>14576.0433668</v>
      </c>
    </row>
    <row r="87" customFormat="false" ht="12.75" hidden="false" customHeight="false" outlineLevel="0" collapsed="false">
      <c r="A87" s="8" t="n">
        <v>36770</v>
      </c>
      <c r="B87" s="9" t="n">
        <v>42450.18</v>
      </c>
      <c r="C87" s="9" t="n">
        <f aca="false">+C86+B87</f>
        <v>1960350.623</v>
      </c>
      <c r="D87" s="1" t="n">
        <v>0.0074</v>
      </c>
      <c r="E87" s="2" t="n">
        <f aca="false">+C87*D87</f>
        <v>14506.5946102</v>
      </c>
    </row>
    <row r="88" customFormat="false" ht="12.75" hidden="false" customHeight="false" outlineLevel="0" collapsed="false">
      <c r="A88" s="8" t="n">
        <v>36800</v>
      </c>
      <c r="B88" s="9" t="n">
        <v>43792.73</v>
      </c>
      <c r="C88" s="9" t="n">
        <f aca="false">+C87+B88</f>
        <v>2004143.353</v>
      </c>
      <c r="D88" s="1" t="n">
        <v>0.0081</v>
      </c>
      <c r="E88" s="2" t="n">
        <f aca="false">+C88*D88</f>
        <v>16233.5611593</v>
      </c>
    </row>
    <row r="89" customFormat="false" ht="12.75" hidden="false" customHeight="false" outlineLevel="0" collapsed="false">
      <c r="A89" s="8" t="n">
        <v>36831</v>
      </c>
      <c r="B89" s="9" t="n">
        <v>48689.7</v>
      </c>
      <c r="C89" s="9" t="n">
        <f aca="false">+C88+B89</f>
        <v>2052833.053</v>
      </c>
      <c r="D89" s="1" t="n">
        <v>0.0078</v>
      </c>
      <c r="E89" s="2" t="n">
        <f aca="false">+C89*D89</f>
        <v>16012.0978134</v>
      </c>
    </row>
    <row r="90" customFormat="false" ht="12.75" hidden="false" customHeight="false" outlineLevel="0" collapsed="false">
      <c r="A90" s="8" t="n">
        <v>36861</v>
      </c>
      <c r="B90" s="9" t="n">
        <v>50241.81</v>
      </c>
      <c r="C90" s="9" t="n">
        <f aca="false">+C89+B90</f>
        <v>2103074.863</v>
      </c>
      <c r="D90" s="1" t="n">
        <v>0.0081</v>
      </c>
      <c r="E90" s="2" t="n">
        <f aca="false">+C90*D90</f>
        <v>17034.9063903</v>
      </c>
    </row>
    <row r="91" customFormat="false" ht="12.75" hidden="false" customHeight="false" outlineLevel="0" collapsed="false">
      <c r="A91" s="8" t="n">
        <v>36892</v>
      </c>
      <c r="B91" s="10" t="n">
        <v>49987.46</v>
      </c>
      <c r="C91" s="9" t="n">
        <f aca="false">+C90+B91</f>
        <v>2153062.323</v>
      </c>
      <c r="D91" s="1" t="n">
        <v>0.0081</v>
      </c>
      <c r="E91" s="11" t="n">
        <f aca="false">+C91*D91</f>
        <v>17439.8048163</v>
      </c>
      <c r="G91" s="12"/>
      <c r="H91" s="12"/>
    </row>
    <row r="92" customFormat="false" ht="12.75" hidden="false" customHeight="false" outlineLevel="0" collapsed="false">
      <c r="A92" s="8"/>
      <c r="B92" s="9" t="n">
        <f aca="false">SUM(B4:B91)</f>
        <v>2153062.323</v>
      </c>
      <c r="C92" s="13" t="s">
        <v>8</v>
      </c>
      <c r="E92" s="2" t="n">
        <f aca="false">SUM(E4:E91)</f>
        <v>382762.9714457</v>
      </c>
      <c r="F92" s="2" t="n">
        <f aca="false">SUM(E86:E91)</f>
        <v>95803.0081563</v>
      </c>
      <c r="G92" s="14"/>
      <c r="H92" s="9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A94" s="8" t="n">
        <v>36923</v>
      </c>
      <c r="B94" s="9" t="n">
        <v>44931.54</v>
      </c>
      <c r="C94" s="9" t="n">
        <f aca="false">+B94+C91</f>
        <v>2197993.863</v>
      </c>
      <c r="D94" s="1" t="n">
        <v>0.0073</v>
      </c>
      <c r="E94" s="2" t="n">
        <f aca="false">+C94*D94</f>
        <v>16045.3551999</v>
      </c>
    </row>
    <row r="95" customFormat="false" ht="12.75" hidden="false" customHeight="false" outlineLevel="0" collapsed="false">
      <c r="A95" s="8" t="n">
        <v>36951</v>
      </c>
      <c r="B95" s="9" t="n">
        <v>49623.5</v>
      </c>
      <c r="C95" s="9" t="n">
        <f aca="false">+C94+B95</f>
        <v>2247617.363</v>
      </c>
      <c r="D95" s="1" t="n">
        <v>0.0081</v>
      </c>
      <c r="E95" s="2" t="n">
        <f aca="false">+C95*D95</f>
        <v>18205.7006403</v>
      </c>
    </row>
    <row r="96" customFormat="false" ht="12.75" hidden="false" customHeight="false" outlineLevel="0" collapsed="false">
      <c r="A96" s="8" t="n">
        <v>36982</v>
      </c>
      <c r="B96" s="9" t="n">
        <v>47715.96</v>
      </c>
      <c r="C96" s="9" t="n">
        <f aca="false">+C95+B96</f>
        <v>2295333.323</v>
      </c>
      <c r="D96" s="1" t="n">
        <v>0.0074</v>
      </c>
      <c r="E96" s="2" t="n">
        <f aca="false">+C96*D96</f>
        <v>16985.4665902</v>
      </c>
    </row>
    <row r="97" customFormat="false" ht="12.75" hidden="false" customHeight="false" outlineLevel="0" collapsed="false">
      <c r="A97" s="8" t="n">
        <v>37012</v>
      </c>
      <c r="B97" s="9" t="n">
        <v>48145.57</v>
      </c>
      <c r="C97" s="9" t="n">
        <f aca="false">+C96+B97</f>
        <v>2343478.893</v>
      </c>
      <c r="D97" s="1" t="n">
        <v>0.0076</v>
      </c>
      <c r="E97" s="2" t="n">
        <f aca="false">+C97*D97</f>
        <v>17810.4395868</v>
      </c>
    </row>
    <row r="98" customFormat="false" ht="12.75" hidden="false" customHeight="false" outlineLevel="0" collapsed="false">
      <c r="A98" s="8" t="n">
        <v>37043</v>
      </c>
      <c r="B98" s="9" t="n">
        <v>48653.71</v>
      </c>
      <c r="C98" s="9" t="n">
        <f aca="false">+C97+B98</f>
        <v>2392132.603</v>
      </c>
      <c r="D98" s="1" t="n">
        <v>0.0074</v>
      </c>
      <c r="E98" s="2" t="n">
        <f aca="false">+C98*D98</f>
        <v>17701.7812622</v>
      </c>
    </row>
    <row r="99" customFormat="false" ht="12.75" hidden="false" customHeight="false" outlineLevel="0" collapsed="false">
      <c r="A99" s="8" t="n">
        <v>37073</v>
      </c>
      <c r="B99" s="9" t="n">
        <v>50013.5</v>
      </c>
      <c r="C99" s="9" t="n">
        <f aca="false">+C98+B99</f>
        <v>2442146.103</v>
      </c>
      <c r="D99" s="1" t="n">
        <v>0.0066</v>
      </c>
      <c r="E99" s="2" t="n">
        <f aca="false">+C99*D99</f>
        <v>16118.1642798</v>
      </c>
    </row>
    <row r="100" customFormat="false" ht="12.75" hidden="false" customHeight="false" outlineLevel="0" collapsed="false">
      <c r="A100" s="8" t="n">
        <v>37104</v>
      </c>
      <c r="B100" s="9" t="n">
        <v>49723.05</v>
      </c>
      <c r="C100" s="9" t="n">
        <f aca="false">+C99+B100</f>
        <v>2491869.153</v>
      </c>
      <c r="D100" s="1" t="n">
        <v>0.0066</v>
      </c>
      <c r="E100" s="2" t="n">
        <f aca="false">+C100*D100</f>
        <v>16446.3364098</v>
      </c>
    </row>
    <row r="101" customFormat="false" ht="12.75" hidden="false" customHeight="false" outlineLevel="0" collapsed="false">
      <c r="A101" s="8" t="n">
        <v>37135</v>
      </c>
      <c r="B101" s="15" t="n">
        <v>47737.68</v>
      </c>
      <c r="C101" s="9" t="n">
        <f aca="false">+C100+B101</f>
        <v>2539606.833</v>
      </c>
      <c r="D101" s="1" t="n">
        <v>0.0064</v>
      </c>
      <c r="E101" s="2" t="n">
        <f aca="false">+C101*D101</f>
        <v>16253.4837312</v>
      </c>
    </row>
    <row r="102" customFormat="false" ht="12.75" hidden="false" customHeight="false" outlineLevel="0" collapsed="false">
      <c r="A102" s="8" t="n">
        <v>37165</v>
      </c>
      <c r="B102" s="10" t="n">
        <v>50268.16</v>
      </c>
      <c r="C102" s="9"/>
      <c r="E102" s="11"/>
    </row>
    <row r="103" customFormat="false" ht="12.75" hidden="false" customHeight="false" outlineLevel="0" collapsed="false">
      <c r="A103" s="8"/>
      <c r="B103" s="9" t="n">
        <f aca="false">SUM(B94:B102)</f>
        <v>436812.67</v>
      </c>
      <c r="E103" s="2" t="n">
        <f aca="false">SUM(E94:E101)</f>
        <v>135566.7277002</v>
      </c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  <c r="B105" s="9" t="n">
        <f aca="false">SUM(B94:B102)+SUM(B89:B91)</f>
        <v>585731.64</v>
      </c>
      <c r="E105" s="2" t="n">
        <f aca="false">+E103+E92</f>
        <v>518329.6991459</v>
      </c>
    </row>
    <row r="106" customFormat="false" ht="12.75" hidden="false" customHeight="false" outlineLevel="0" collapsed="false">
      <c r="A106" s="8" t="s">
        <v>9</v>
      </c>
      <c r="B106" s="9" t="n">
        <f aca="false">B105/12</f>
        <v>48810.97</v>
      </c>
    </row>
    <row r="107" customFormat="false" ht="12.75" hidden="false" customHeight="false" outlineLevel="0" collapsed="false">
      <c r="A107" s="8"/>
      <c r="B107" s="9"/>
    </row>
    <row r="108" customFormat="false" ht="12.75" hidden="false" customHeight="false" outlineLevel="0" collapsed="false">
      <c r="A108" s="8"/>
      <c r="B108" s="9"/>
    </row>
    <row r="109" customFormat="false" ht="12.75" hidden="false" customHeight="false" outlineLevel="0" collapsed="false">
      <c r="A109" s="8"/>
      <c r="B109" s="16" t="s">
        <v>10</v>
      </c>
    </row>
    <row r="110" customFormat="false" ht="12.75" hidden="false" customHeight="false" outlineLevel="0" collapsed="false">
      <c r="A110" s="8"/>
      <c r="E110" s="17" t="s">
        <v>11</v>
      </c>
      <c r="F110" s="17"/>
      <c r="G110" s="18" t="s">
        <v>12</v>
      </c>
      <c r="H110" s="18"/>
    </row>
    <row r="111" customFormat="false" ht="12.75" hidden="false" customHeight="false" outlineLevel="0" collapsed="false">
      <c r="A111" s="8"/>
      <c r="E111" s="19" t="s">
        <v>13</v>
      </c>
      <c r="F111" s="19"/>
      <c r="G111" s="20" t="s">
        <v>13</v>
      </c>
      <c r="H111" s="20"/>
    </row>
    <row r="112" customFormat="false" ht="12.75" hidden="false" customHeight="false" outlineLevel="0" collapsed="false">
      <c r="A112" s="8"/>
      <c r="D112" s="21" t="s">
        <v>14</v>
      </c>
      <c r="E112" s="19" t="s">
        <v>15</v>
      </c>
      <c r="F112" s="19" t="s">
        <v>16</v>
      </c>
      <c r="G112" s="19" t="s">
        <v>15</v>
      </c>
      <c r="H112" s="19" t="s">
        <v>16</v>
      </c>
    </row>
    <row r="113" customFormat="false" ht="12.75" hidden="false" customHeight="false" outlineLevel="0" collapsed="false">
      <c r="A113" s="8"/>
      <c r="E113" s="22"/>
      <c r="F113" s="23"/>
      <c r="G113" s="24"/>
      <c r="H113" s="25"/>
    </row>
    <row r="114" customFormat="false" ht="12.75" hidden="false" customHeight="false" outlineLevel="0" collapsed="false">
      <c r="A114" s="8"/>
      <c r="B114" s="0" t="s">
        <v>17</v>
      </c>
      <c r="D114" s="26" t="n">
        <f aca="false">B92</f>
        <v>2153062.323</v>
      </c>
      <c r="E114" s="27" t="n">
        <f aca="false">D114/2</f>
        <v>1076531.1615</v>
      </c>
      <c r="F114" s="28" t="n">
        <f aca="false">D114/2</f>
        <v>1076531.1615</v>
      </c>
      <c r="G114" s="29" t="n">
        <f aca="false">SUM(B86:B91)</f>
        <v>280189.34</v>
      </c>
      <c r="H114" s="30" t="n">
        <f aca="false">D114-G114</f>
        <v>1872872.983</v>
      </c>
    </row>
    <row r="115" customFormat="false" ht="12.75" hidden="false" customHeight="false" outlineLevel="0" collapsed="false">
      <c r="A115" s="8"/>
      <c r="B115" s="0" t="s">
        <v>18</v>
      </c>
      <c r="D115" s="26" t="n">
        <f aca="false">E92</f>
        <v>382762.9714457</v>
      </c>
      <c r="E115" s="27"/>
      <c r="F115" s="28" t="n">
        <f aca="false">D115</f>
        <v>382762.9714457</v>
      </c>
      <c r="G115" s="29"/>
      <c r="H115" s="30" t="n">
        <f aca="false">D115</f>
        <v>382762.9714457</v>
      </c>
    </row>
    <row r="116" customFormat="false" ht="12.75" hidden="false" customHeight="false" outlineLevel="0" collapsed="false">
      <c r="A116" s="8"/>
      <c r="B116" s="0" t="s">
        <v>19</v>
      </c>
      <c r="D116" s="26" t="n">
        <f aca="false">B103</f>
        <v>436812.67</v>
      </c>
      <c r="E116" s="27" t="n">
        <f aca="false">D116</f>
        <v>436812.67</v>
      </c>
      <c r="F116" s="28"/>
      <c r="G116" s="29" t="n">
        <f aca="false">D116</f>
        <v>436812.67</v>
      </c>
      <c r="H116" s="25"/>
    </row>
    <row r="117" customFormat="false" ht="12.75" hidden="false" customHeight="false" outlineLevel="0" collapsed="false">
      <c r="A117" s="8"/>
      <c r="B117" s="0" t="s">
        <v>20</v>
      </c>
      <c r="D117" s="26" t="n">
        <f aca="false">E103</f>
        <v>135566.7277002</v>
      </c>
      <c r="E117" s="27"/>
      <c r="F117" s="28" t="n">
        <f aca="false">D117</f>
        <v>135566.7277002</v>
      </c>
      <c r="G117" s="24"/>
      <c r="H117" s="30" t="n">
        <f aca="false">D117</f>
        <v>135566.7277002</v>
      </c>
    </row>
    <row r="118" customFormat="false" ht="12.75" hidden="false" customHeight="false" outlineLevel="0" collapsed="false">
      <c r="A118" s="8"/>
      <c r="B118" s="0" t="s">
        <v>21</v>
      </c>
      <c r="D118" s="26" t="n">
        <f aca="false">B106*48</f>
        <v>2342926.56</v>
      </c>
      <c r="E118" s="27" t="n">
        <f aca="false">D118</f>
        <v>2342926.56</v>
      </c>
      <c r="F118" s="28"/>
      <c r="G118" s="29" t="n">
        <f aca="false">D118</f>
        <v>2342926.56</v>
      </c>
      <c r="H118" s="30"/>
    </row>
    <row r="119" customFormat="false" ht="12.75" hidden="false" customHeight="false" outlineLevel="0" collapsed="false">
      <c r="A119" s="8"/>
      <c r="D119" s="26"/>
      <c r="E119" s="27"/>
      <c r="F119" s="28"/>
      <c r="G119" s="24"/>
      <c r="H119" s="25"/>
    </row>
    <row r="120" customFormat="false" ht="12.75" hidden="false" customHeight="false" outlineLevel="0" collapsed="false">
      <c r="C120" s="0" t="s">
        <v>22</v>
      </c>
      <c r="D120" s="26" t="n">
        <f aca="false">SUM(D114:D118)</f>
        <v>5451131.2521459</v>
      </c>
      <c r="E120" s="31" t="n">
        <f aca="false">SUM(E114:E118)</f>
        <v>3856270.3915</v>
      </c>
      <c r="F120" s="32" t="n">
        <f aca="false">SUM(F114:F118)</f>
        <v>1594860.8606459</v>
      </c>
      <c r="G120" s="31" t="n">
        <f aca="false">SUM(G114:G118)</f>
        <v>3059928.57</v>
      </c>
      <c r="H120" s="32" t="n">
        <f aca="false">SUM(H114:H118)</f>
        <v>2391202.6821459</v>
      </c>
    </row>
    <row r="121" customFormat="false" ht="12.75" hidden="false" customHeight="false" outlineLevel="0" collapsed="false">
      <c r="D121" s="26"/>
      <c r="E121" s="33"/>
      <c r="F121" s="33"/>
    </row>
    <row r="122" customFormat="false" ht="12.75" hidden="false" customHeight="false" outlineLevel="0" collapsed="false">
      <c r="D122" s="26"/>
      <c r="E122" s="33"/>
      <c r="F122" s="33"/>
    </row>
    <row r="123" customFormat="false" ht="12.75" hidden="false" customHeight="false" outlineLevel="0" collapsed="false">
      <c r="D123" s="12" t="s">
        <v>17</v>
      </c>
      <c r="E123" s="33" t="n">
        <f aca="false">E114</f>
        <v>1076531.1615</v>
      </c>
      <c r="F123" s="33"/>
      <c r="H123" s="9"/>
    </row>
    <row r="124" customFormat="false" ht="12.75" hidden="false" customHeight="false" outlineLevel="0" collapsed="false">
      <c r="D124" s="12" t="s">
        <v>19</v>
      </c>
      <c r="E124" s="33" t="n">
        <f aca="false">E116</f>
        <v>436812.67</v>
      </c>
      <c r="F124" s="33"/>
    </row>
    <row r="125" customFormat="false" ht="12.75" hidden="false" customHeight="false" outlineLevel="0" collapsed="false">
      <c r="D125" s="12" t="s">
        <v>20</v>
      </c>
      <c r="E125" s="33" t="n">
        <f aca="false">F117</f>
        <v>135566.7277002</v>
      </c>
      <c r="F125" s="33" t="s">
        <v>23</v>
      </c>
    </row>
    <row r="126" customFormat="false" ht="12.75" hidden="false" customHeight="false" outlineLevel="0" collapsed="false">
      <c r="D126" s="34"/>
      <c r="F126" s="2" t="s">
        <v>24</v>
      </c>
    </row>
  </sheetData>
  <mergeCells count="4">
    <mergeCell ref="E110:F110"/>
    <mergeCell ref="G110:H110"/>
    <mergeCell ref="E111:F111"/>
    <mergeCell ref="G111:H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40"/>
  <sheetViews>
    <sheetView showFormulas="false" showGridLines="true" showRowColHeaders="true" showZeros="true" rightToLeft="false" tabSelected="true" showOutlineSymbols="true" defaultGridColor="true" view="normal" topLeftCell="A107" colorId="64" zoomScale="100" zoomScaleNormal="100" zoomScalePageLayoutView="100" workbookViewId="0">
      <selection pane="topLeft" activeCell="G107" activeCellId="0" sqref="G10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A1" s="3"/>
      <c r="B1" s="4" t="s">
        <v>0</v>
      </c>
      <c r="C1" s="4" t="s">
        <v>1</v>
      </c>
      <c r="D1" s="5"/>
      <c r="E1" s="6"/>
      <c r="F1" s="6"/>
    </row>
    <row r="2" customFormat="false" ht="12.75" hidden="false" customHeight="false" outlineLevel="0" collapsed="false">
      <c r="A2" s="4" t="s">
        <v>2</v>
      </c>
      <c r="B2" s="4" t="s">
        <v>3</v>
      </c>
      <c r="C2" s="4" t="s">
        <v>4</v>
      </c>
      <c r="D2" s="5" t="s">
        <v>5</v>
      </c>
      <c r="E2" s="7" t="s">
        <v>6</v>
      </c>
      <c r="F2" s="7"/>
    </row>
    <row r="3" customFormat="false" ht="12.75" hidden="false" customHeight="false" outlineLevel="0" collapsed="false">
      <c r="A3" s="4"/>
      <c r="B3" s="4"/>
      <c r="C3" s="4"/>
      <c r="D3" s="5"/>
      <c r="E3" s="7"/>
      <c r="F3" s="7"/>
    </row>
    <row r="4" customFormat="false" ht="12.75" hidden="false" customHeight="false" outlineLevel="0" collapsed="false">
      <c r="A4" s="8" t="n">
        <v>35370</v>
      </c>
      <c r="B4" s="9" t="n">
        <v>35639.58</v>
      </c>
      <c r="C4" s="9"/>
    </row>
    <row r="5" customFormat="false" ht="12.75" hidden="false" customHeight="false" outlineLevel="0" collapsed="false">
      <c r="A5" s="8" t="n">
        <v>35370</v>
      </c>
      <c r="B5" s="9" t="n">
        <v>2982.09</v>
      </c>
      <c r="C5" s="9" t="n">
        <f aca="false">+B5+B4</f>
        <v>38621.67</v>
      </c>
      <c r="D5" s="1" t="n">
        <v>0.0068</v>
      </c>
      <c r="E5" s="2" t="n">
        <f aca="false">+C5*D5</f>
        <v>262.627356</v>
      </c>
    </row>
    <row r="6" customFormat="false" ht="12.75" hidden="false" customHeight="false" outlineLevel="0" collapsed="false">
      <c r="A6" s="8" t="n">
        <v>35400</v>
      </c>
      <c r="B6" s="9" t="n">
        <v>715.66</v>
      </c>
      <c r="C6" s="9"/>
    </row>
    <row r="7" customFormat="false" ht="12.75" hidden="false" customHeight="false" outlineLevel="0" collapsed="false">
      <c r="A7" s="8" t="n">
        <v>35400</v>
      </c>
      <c r="B7" s="9" t="n">
        <v>3825</v>
      </c>
      <c r="C7" s="9"/>
    </row>
    <row r="8" customFormat="false" ht="12.75" hidden="false" customHeight="false" outlineLevel="0" collapsed="false">
      <c r="A8" s="8" t="n">
        <v>35400</v>
      </c>
      <c r="B8" s="9" t="n">
        <v>20698.23</v>
      </c>
      <c r="C8" s="9"/>
    </row>
    <row r="9" customFormat="false" ht="12.75" hidden="false" customHeight="false" outlineLevel="0" collapsed="false">
      <c r="A9" s="8" t="n">
        <v>35400</v>
      </c>
      <c r="B9" s="9" t="n">
        <v>13857.65</v>
      </c>
      <c r="C9" s="9" t="n">
        <f aca="false">SUM(B6:B9)+C5</f>
        <v>77718.21</v>
      </c>
      <c r="D9" s="1" t="n">
        <v>0.007</v>
      </c>
      <c r="E9" s="2" t="n">
        <f aca="false">+C9*D9</f>
        <v>544.02747</v>
      </c>
    </row>
    <row r="10" customFormat="false" ht="12.75" hidden="false" customHeight="false" outlineLevel="0" collapsed="false">
      <c r="A10" s="8" t="n">
        <v>35431</v>
      </c>
      <c r="B10" s="9" t="n">
        <v>4743</v>
      </c>
      <c r="C10" s="9"/>
    </row>
    <row r="11" customFormat="false" ht="12.75" hidden="false" customHeight="false" outlineLevel="0" collapsed="false">
      <c r="A11" s="8" t="n">
        <v>35431</v>
      </c>
      <c r="B11" s="9" t="n">
        <v>76.5</v>
      </c>
      <c r="C11" s="9"/>
    </row>
    <row r="12" customFormat="false" ht="12.75" hidden="false" customHeight="false" outlineLevel="0" collapsed="false">
      <c r="A12" s="8" t="n">
        <v>35431</v>
      </c>
      <c r="B12" s="9" t="n">
        <v>18968.72</v>
      </c>
      <c r="C12" s="9"/>
    </row>
    <row r="13" customFormat="false" ht="12.75" hidden="false" customHeight="false" outlineLevel="0" collapsed="false">
      <c r="A13" s="8" t="n">
        <v>35431</v>
      </c>
      <c r="B13" s="9" t="n">
        <v>17683.44</v>
      </c>
      <c r="C13" s="9" t="n">
        <f aca="false">SUM(B10:B13)+C9</f>
        <v>119189.87</v>
      </c>
      <c r="D13" s="1" t="n">
        <v>0.007</v>
      </c>
      <c r="E13" s="2" t="n">
        <f aca="false">+C13*D13</f>
        <v>834.32909</v>
      </c>
      <c r="F13" s="33"/>
    </row>
    <row r="14" customFormat="false" ht="12.75" hidden="false" customHeight="false" outlineLevel="0" collapsed="false">
      <c r="A14" s="8" t="n">
        <v>35462</v>
      </c>
      <c r="B14" s="9" t="n">
        <v>27990.81</v>
      </c>
      <c r="C14" s="9"/>
    </row>
    <row r="15" customFormat="false" ht="12.75" hidden="false" customHeight="false" outlineLevel="0" collapsed="false">
      <c r="A15" s="8" t="n">
        <v>35462</v>
      </c>
      <c r="B15" s="9" t="n">
        <v>9515.91</v>
      </c>
      <c r="C15" s="9" t="n">
        <f aca="false">SUM(B14:B15)+C13</f>
        <v>156696.59</v>
      </c>
      <c r="D15" s="1" t="n">
        <v>0.0063</v>
      </c>
      <c r="E15" s="2" t="n">
        <f aca="false">+C15*D15</f>
        <v>987.188517</v>
      </c>
      <c r="F15" s="33"/>
    </row>
    <row r="16" customFormat="false" ht="12.75" hidden="false" customHeight="false" outlineLevel="0" collapsed="false">
      <c r="A16" s="8" t="n">
        <v>35490</v>
      </c>
      <c r="B16" s="9" t="n">
        <v>32973.72</v>
      </c>
      <c r="C16" s="9"/>
    </row>
    <row r="17" customFormat="false" ht="12.75" hidden="false" customHeight="false" outlineLevel="0" collapsed="false">
      <c r="A17" s="8" t="n">
        <v>35490</v>
      </c>
      <c r="B17" s="9" t="n">
        <v>8091.81</v>
      </c>
      <c r="C17" s="9" t="n">
        <f aca="false">SUM(B16:B17)+C15</f>
        <v>197762.12</v>
      </c>
      <c r="D17" s="1" t="n">
        <v>0.007</v>
      </c>
      <c r="E17" s="2" t="n">
        <f aca="false">+C17*D17</f>
        <v>1384.33484</v>
      </c>
    </row>
    <row r="18" customFormat="false" ht="12.75" hidden="false" customHeight="false" outlineLevel="0" collapsed="false">
      <c r="A18" s="8" t="n">
        <v>35521</v>
      </c>
      <c r="B18" s="9" t="n">
        <v>36480.35</v>
      </c>
      <c r="C18" s="9"/>
    </row>
    <row r="19" customFormat="false" ht="12.75" hidden="false" customHeight="false" outlineLevel="0" collapsed="false">
      <c r="A19" s="8" t="n">
        <v>35521</v>
      </c>
      <c r="B19" s="9" t="n">
        <v>4202.04</v>
      </c>
      <c r="C19" s="9" t="n">
        <f aca="false">SUM(B18:B19)+C17</f>
        <v>238444.51</v>
      </c>
      <c r="D19" s="1" t="n">
        <v>0.0068</v>
      </c>
      <c r="E19" s="2" t="n">
        <f aca="false">+C19*D19</f>
        <v>1621.422668</v>
      </c>
    </row>
    <row r="20" customFormat="false" ht="12.75" hidden="false" customHeight="false" outlineLevel="0" collapsed="false">
      <c r="A20" s="8" t="n">
        <v>35551</v>
      </c>
      <c r="B20" s="9" t="n">
        <v>37603.4</v>
      </c>
      <c r="C20" s="9"/>
    </row>
    <row r="21" customFormat="false" ht="12.75" hidden="false" customHeight="false" outlineLevel="0" collapsed="false">
      <c r="A21" s="8" t="n">
        <v>35551</v>
      </c>
      <c r="B21" s="9" t="n">
        <v>2341.81</v>
      </c>
      <c r="C21" s="9" t="n">
        <f aca="false">SUM(B20:B21)+C19</f>
        <v>278389.72</v>
      </c>
      <c r="D21" s="1" t="n">
        <v>0.007</v>
      </c>
      <c r="E21" s="2" t="n">
        <f aca="false">+C21*D21</f>
        <v>1948.72804</v>
      </c>
    </row>
    <row r="22" customFormat="false" ht="12.75" hidden="false" customHeight="false" outlineLevel="0" collapsed="false">
      <c r="A22" s="8" t="n">
        <v>35582</v>
      </c>
      <c r="B22" s="9" t="n">
        <v>36191.27</v>
      </c>
      <c r="C22" s="9"/>
    </row>
    <row r="23" customFormat="false" ht="12.75" hidden="false" customHeight="false" outlineLevel="0" collapsed="false">
      <c r="A23" s="8" t="n">
        <v>35582</v>
      </c>
      <c r="B23" s="9" t="n">
        <v>1885.71</v>
      </c>
      <c r="C23" s="9" t="n">
        <f aca="false">SUM(B22:B23)+C21</f>
        <v>316466.7</v>
      </c>
      <c r="D23" s="1" t="n">
        <v>0.0069</v>
      </c>
      <c r="E23" s="2" t="n">
        <f aca="false">+C23*D23</f>
        <v>2183.62023</v>
      </c>
    </row>
    <row r="24" customFormat="false" ht="12.75" hidden="false" customHeight="false" outlineLevel="0" collapsed="false">
      <c r="A24" s="8" t="n">
        <v>35612</v>
      </c>
      <c r="B24" s="9" t="n">
        <v>29958.14</v>
      </c>
      <c r="C24" s="9"/>
    </row>
    <row r="25" customFormat="false" ht="12.75" hidden="false" customHeight="false" outlineLevel="0" collapsed="false">
      <c r="A25" s="8" t="n">
        <v>35612</v>
      </c>
      <c r="B25" s="9" t="n">
        <v>11129.83</v>
      </c>
      <c r="C25" s="9" t="n">
        <f aca="false">SUM(B24:B25)+C23</f>
        <v>357554.67</v>
      </c>
      <c r="D25" s="1" t="n">
        <v>0.0072</v>
      </c>
      <c r="E25" s="2" t="n">
        <f aca="false">+C25*D25</f>
        <v>2574.393624</v>
      </c>
    </row>
    <row r="26" customFormat="false" ht="12.75" hidden="false" customHeight="false" outlineLevel="0" collapsed="false">
      <c r="A26" s="8" t="n">
        <v>35643</v>
      </c>
      <c r="B26" s="9" t="n">
        <v>24571.34</v>
      </c>
      <c r="C26" s="9"/>
    </row>
    <row r="27" customFormat="false" ht="12.75" hidden="false" customHeight="false" outlineLevel="0" collapsed="false">
      <c r="A27" s="8" t="n">
        <v>35643</v>
      </c>
      <c r="B27" s="9" t="n">
        <v>17143.64</v>
      </c>
      <c r="C27" s="9" t="n">
        <f aca="false">SUM(B26:B27)+C25</f>
        <v>399269.65</v>
      </c>
      <c r="D27" s="1" t="n">
        <v>0.0072</v>
      </c>
      <c r="E27" s="2" t="n">
        <f aca="false">+C27*D27</f>
        <v>2874.74148</v>
      </c>
    </row>
    <row r="28" customFormat="false" ht="12.75" hidden="false" customHeight="false" outlineLevel="0" collapsed="false">
      <c r="A28" s="8" t="n">
        <v>35674</v>
      </c>
      <c r="B28" s="9" t="n">
        <v>17171.28</v>
      </c>
      <c r="C28" s="9"/>
    </row>
    <row r="29" customFormat="false" ht="12.75" hidden="false" customHeight="false" outlineLevel="0" collapsed="false">
      <c r="A29" s="8" t="n">
        <v>35674</v>
      </c>
      <c r="B29" s="9" t="n">
        <v>21795.76</v>
      </c>
      <c r="C29" s="9" t="n">
        <f aca="false">SUM(B28:B29)+C27</f>
        <v>438236.69</v>
      </c>
      <c r="D29" s="1" t="n">
        <v>0.0069</v>
      </c>
      <c r="E29" s="2" t="n">
        <f aca="false">+C29*D29</f>
        <v>3023.833161</v>
      </c>
    </row>
    <row r="30" customFormat="false" ht="12.75" hidden="false" customHeight="false" outlineLevel="0" collapsed="false">
      <c r="A30" s="8" t="n">
        <v>35704</v>
      </c>
      <c r="B30" s="9" t="n">
        <v>36283.46</v>
      </c>
      <c r="C30" s="9"/>
    </row>
    <row r="31" customFormat="false" ht="12.75" hidden="false" customHeight="false" outlineLevel="0" collapsed="false">
      <c r="A31" s="8" t="n">
        <v>35704</v>
      </c>
      <c r="B31" s="9" t="n">
        <v>6563.28</v>
      </c>
      <c r="C31" s="9" t="n">
        <f aca="false">SUM(B30:B31)+C29</f>
        <v>481083.43</v>
      </c>
      <c r="D31" s="1" t="n">
        <v>0.0072</v>
      </c>
      <c r="E31" s="2" t="n">
        <f aca="false">+C31*D31</f>
        <v>3463.800696</v>
      </c>
    </row>
    <row r="32" customFormat="false" ht="12.75" hidden="false" customHeight="false" outlineLevel="0" collapsed="false">
      <c r="A32" s="8" t="n">
        <v>35735</v>
      </c>
      <c r="B32" s="9" t="n">
        <v>28201.34</v>
      </c>
      <c r="C32" s="9"/>
    </row>
    <row r="33" customFormat="false" ht="12.75" hidden="false" customHeight="false" outlineLevel="0" collapsed="false">
      <c r="A33" s="8" t="n">
        <v>35735</v>
      </c>
      <c r="B33" s="9" t="n">
        <v>9456.983</v>
      </c>
      <c r="C33" s="9" t="n">
        <f aca="false">SUM(B32:B33)+C31</f>
        <v>518741.753</v>
      </c>
      <c r="D33" s="1" t="n">
        <v>0.007</v>
      </c>
      <c r="E33" s="2" t="n">
        <f aca="false">+C33*D33</f>
        <v>3631.192271</v>
      </c>
    </row>
    <row r="34" customFormat="false" ht="12.75" hidden="false" customHeight="false" outlineLevel="0" collapsed="false">
      <c r="A34" s="8" t="n">
        <v>35765</v>
      </c>
      <c r="B34" s="9" t="n">
        <v>17504.03</v>
      </c>
      <c r="C34" s="9"/>
    </row>
    <row r="35" customFormat="false" ht="12.75" hidden="false" customHeight="false" outlineLevel="0" collapsed="false">
      <c r="A35" s="8" t="n">
        <v>35765</v>
      </c>
      <c r="B35" s="9" t="n">
        <v>9486.32</v>
      </c>
      <c r="C35" s="9" t="n">
        <f aca="false">SUM(B34:B35)+C33</f>
        <v>545732.103</v>
      </c>
      <c r="D35" s="1" t="n">
        <v>0.0072</v>
      </c>
      <c r="E35" s="2" t="n">
        <f aca="false">+C35*D35</f>
        <v>3929.2711416</v>
      </c>
    </row>
    <row r="36" customFormat="false" ht="12.75" hidden="false" customHeight="false" outlineLevel="0" collapsed="false">
      <c r="A36" s="8" t="n">
        <v>35796</v>
      </c>
      <c r="B36" s="9" t="n">
        <v>34788.56</v>
      </c>
      <c r="C36" s="9"/>
    </row>
    <row r="37" customFormat="false" ht="12.75" hidden="false" customHeight="false" outlineLevel="0" collapsed="false">
      <c r="A37" s="8" t="n">
        <v>35796</v>
      </c>
      <c r="B37" s="9" t="n">
        <v>4528.66</v>
      </c>
      <c r="C37" s="9" t="n">
        <f aca="false">SUM(B36:B37)+C35</f>
        <v>585049.323</v>
      </c>
      <c r="D37" s="1" t="n">
        <v>0.0072</v>
      </c>
      <c r="E37" s="2" t="n">
        <f aca="false">+C37*D37</f>
        <v>4212.3551256</v>
      </c>
    </row>
    <row r="38" customFormat="false" ht="12.75" hidden="false" customHeight="false" outlineLevel="0" collapsed="false">
      <c r="A38" s="8" t="n">
        <v>35827</v>
      </c>
      <c r="B38" s="9" t="n">
        <v>18491.87</v>
      </c>
      <c r="C38" s="9"/>
    </row>
    <row r="39" customFormat="false" ht="12.75" hidden="false" customHeight="false" outlineLevel="0" collapsed="false">
      <c r="A39" s="8" t="n">
        <v>35827</v>
      </c>
      <c r="B39" s="9" t="n">
        <v>18751.11</v>
      </c>
      <c r="C39" s="9" t="n">
        <f aca="false">SUM(B38:B39)+C37</f>
        <v>622292.303</v>
      </c>
      <c r="D39" s="1" t="n">
        <v>0.0065</v>
      </c>
      <c r="E39" s="2" t="n">
        <f aca="false">+C39*D39</f>
        <v>4044.8999695</v>
      </c>
    </row>
    <row r="40" customFormat="false" ht="12.75" hidden="false" customHeight="false" outlineLevel="0" collapsed="false">
      <c r="A40" s="8" t="n">
        <v>35855</v>
      </c>
      <c r="B40" s="9" t="n">
        <v>33086.5</v>
      </c>
      <c r="C40" s="9"/>
    </row>
    <row r="41" customFormat="false" ht="12.75" hidden="false" customHeight="false" outlineLevel="0" collapsed="false">
      <c r="A41" s="8" t="n">
        <v>35855</v>
      </c>
      <c r="B41" s="9" t="n">
        <v>6998.83</v>
      </c>
      <c r="C41" s="9" t="n">
        <f aca="false">SUM(B40:B41)+C39</f>
        <v>662377.633</v>
      </c>
      <c r="D41" s="1" t="n">
        <v>0.0072</v>
      </c>
      <c r="E41" s="2" t="n">
        <f aca="false">+C41*D41</f>
        <v>4769.1189576</v>
      </c>
    </row>
    <row r="42" customFormat="false" ht="12.75" hidden="false" customHeight="false" outlineLevel="0" collapsed="false">
      <c r="A42" s="8" t="n">
        <v>35886</v>
      </c>
      <c r="B42" s="9" t="n">
        <v>38017.62</v>
      </c>
      <c r="C42" s="9"/>
    </row>
    <row r="43" customFormat="false" ht="12.75" hidden="false" customHeight="false" outlineLevel="0" collapsed="false">
      <c r="A43" s="8" t="n">
        <v>35886</v>
      </c>
      <c r="B43" s="9" t="n">
        <v>1430.49</v>
      </c>
      <c r="C43" s="9"/>
    </row>
    <row r="44" customFormat="false" ht="12.75" hidden="false" customHeight="false" outlineLevel="0" collapsed="false">
      <c r="A44" s="8" t="n">
        <v>35886</v>
      </c>
      <c r="B44" s="9" t="n">
        <v>406.83</v>
      </c>
      <c r="C44" s="9" t="n">
        <f aca="false">SUM(B42:B44)+C41</f>
        <v>702232.573</v>
      </c>
      <c r="D44" s="1" t="n">
        <v>0.007</v>
      </c>
      <c r="E44" s="2" t="n">
        <f aca="false">+C44*D44</f>
        <v>4915.628011</v>
      </c>
    </row>
    <row r="45" customFormat="false" ht="12.75" hidden="false" customHeight="false" outlineLevel="0" collapsed="false">
      <c r="A45" s="8" t="n">
        <v>35916</v>
      </c>
      <c r="B45" s="9" t="n">
        <v>38659.06</v>
      </c>
      <c r="C45" s="9"/>
    </row>
    <row r="46" customFormat="false" ht="12.75" hidden="false" customHeight="false" outlineLevel="0" collapsed="false">
      <c r="A46" s="8" t="n">
        <v>35916</v>
      </c>
      <c r="B46" s="9" t="n">
        <v>2027.07</v>
      </c>
      <c r="C46" s="9" t="n">
        <f aca="false">SUM(B45:B46)+C44</f>
        <v>742918.703</v>
      </c>
      <c r="D46" s="1" t="n">
        <v>0.0072</v>
      </c>
      <c r="E46" s="2" t="n">
        <f aca="false">+C46*D46</f>
        <v>5349.0146616</v>
      </c>
    </row>
    <row r="47" customFormat="false" ht="12.75" hidden="false" customHeight="false" outlineLevel="0" collapsed="false">
      <c r="A47" s="8" t="n">
        <v>35947</v>
      </c>
      <c r="B47" s="9" t="n">
        <v>36269.4</v>
      </c>
      <c r="C47" s="9"/>
    </row>
    <row r="48" customFormat="false" ht="12.75" hidden="false" customHeight="false" outlineLevel="0" collapsed="false">
      <c r="A48" s="8" t="n">
        <v>35947</v>
      </c>
      <c r="B48" s="9" t="n">
        <v>1713.72</v>
      </c>
      <c r="C48" s="9"/>
    </row>
    <row r="49" customFormat="false" ht="12.75" hidden="false" customHeight="false" outlineLevel="0" collapsed="false">
      <c r="A49" s="8" t="n">
        <v>35947</v>
      </c>
      <c r="B49" s="9" t="n">
        <v>618.51</v>
      </c>
      <c r="C49" s="9" t="n">
        <f aca="false">SUM(B47:B49)+C46</f>
        <v>781520.333</v>
      </c>
      <c r="D49" s="1" t="n">
        <v>0.007</v>
      </c>
      <c r="E49" s="2" t="n">
        <f aca="false">+C49*D49</f>
        <v>5470.642331</v>
      </c>
    </row>
    <row r="50" customFormat="false" ht="12.75" hidden="false" customHeight="false" outlineLevel="0" collapsed="false">
      <c r="A50" s="8" t="n">
        <v>35977</v>
      </c>
      <c r="B50" s="9" t="n">
        <v>20480.09</v>
      </c>
      <c r="C50" s="9"/>
    </row>
    <row r="51" customFormat="false" ht="12.75" hidden="false" customHeight="false" outlineLevel="0" collapsed="false">
      <c r="A51" s="8" t="n">
        <v>35977</v>
      </c>
      <c r="B51" s="9" t="n">
        <v>20906.94</v>
      </c>
      <c r="C51" s="9" t="n">
        <f aca="false">SUM(B50:B51)+C49</f>
        <v>822907.363</v>
      </c>
      <c r="D51" s="1" t="n">
        <v>0.0072</v>
      </c>
      <c r="E51" s="2" t="n">
        <f aca="false">+C51*D51</f>
        <v>5924.9330136</v>
      </c>
    </row>
    <row r="52" customFormat="false" ht="12.75" hidden="false" customHeight="false" outlineLevel="0" collapsed="false">
      <c r="A52" s="8" t="n">
        <v>36008</v>
      </c>
      <c r="B52" s="9" t="n">
        <v>36591.82</v>
      </c>
      <c r="C52" s="9"/>
    </row>
    <row r="53" customFormat="false" ht="12.75" hidden="false" customHeight="false" outlineLevel="0" collapsed="false">
      <c r="A53" s="8" t="n">
        <v>36008</v>
      </c>
      <c r="B53" s="9" t="n">
        <v>3216.71</v>
      </c>
      <c r="C53" s="9" t="n">
        <f aca="false">SUM(B52:B53)+C51</f>
        <v>862715.893</v>
      </c>
      <c r="D53" s="1" t="n">
        <v>0.0072</v>
      </c>
      <c r="E53" s="2" t="n">
        <f aca="false">+C53*D53</f>
        <v>6211.5544296</v>
      </c>
    </row>
    <row r="54" customFormat="false" ht="12.75" hidden="false" customHeight="false" outlineLevel="0" collapsed="false">
      <c r="A54" s="8" t="n">
        <v>36039</v>
      </c>
      <c r="B54" s="9" t="n">
        <v>32274.69</v>
      </c>
      <c r="C54" s="9"/>
    </row>
    <row r="55" customFormat="false" ht="12.75" hidden="false" customHeight="false" outlineLevel="0" collapsed="false">
      <c r="A55" s="8" t="n">
        <v>36039</v>
      </c>
      <c r="B55" s="9" t="n">
        <v>6497.35</v>
      </c>
      <c r="C55" s="9" t="n">
        <f aca="false">SUM(B54:B55)+C53</f>
        <v>901487.933</v>
      </c>
      <c r="D55" s="1" t="n">
        <v>0.007</v>
      </c>
      <c r="E55" s="2" t="n">
        <f aca="false">+C55*D55</f>
        <v>6310.415531</v>
      </c>
    </row>
    <row r="56" customFormat="false" ht="12.75" hidden="false" customHeight="false" outlineLevel="0" collapsed="false">
      <c r="A56" s="8" t="n">
        <v>36069</v>
      </c>
      <c r="B56" s="9" t="n">
        <v>34225.15</v>
      </c>
      <c r="C56" s="9"/>
    </row>
    <row r="57" customFormat="false" ht="12.75" hidden="false" customHeight="false" outlineLevel="0" collapsed="false">
      <c r="A57" s="8" t="n">
        <v>36069</v>
      </c>
      <c r="B57" s="9" t="n">
        <v>1849.78</v>
      </c>
      <c r="C57" s="9" t="n">
        <f aca="false">SUM(B56:B57)+C55</f>
        <v>937562.863</v>
      </c>
      <c r="D57" s="1" t="n">
        <v>0.0072</v>
      </c>
      <c r="E57" s="2" t="n">
        <f aca="false">+C57*D57</f>
        <v>6750.4526136</v>
      </c>
    </row>
    <row r="58" customFormat="false" ht="12.75" hidden="false" customHeight="false" outlineLevel="0" collapsed="false">
      <c r="A58" s="8" t="n">
        <v>36100</v>
      </c>
      <c r="B58" s="9" t="n">
        <v>39147.4</v>
      </c>
      <c r="C58" s="9" t="n">
        <f aca="false">+C57+B58</f>
        <v>976710.263</v>
      </c>
      <c r="D58" s="1" t="n">
        <v>0.007</v>
      </c>
      <c r="E58" s="2" t="n">
        <f aca="false">+C58*D58</f>
        <v>6836.971841</v>
      </c>
    </row>
    <row r="59" customFormat="false" ht="12.75" hidden="false" customHeight="false" outlineLevel="0" collapsed="false">
      <c r="A59" s="8" t="n">
        <v>36130</v>
      </c>
      <c r="B59" s="9" t="n">
        <v>42354.03</v>
      </c>
      <c r="C59" s="9" t="n">
        <f aca="false">+C58+B59</f>
        <v>1019064.293</v>
      </c>
      <c r="D59" s="1" t="n">
        <v>0.0072</v>
      </c>
      <c r="E59" s="2" t="n">
        <f aca="false">+C59*D59</f>
        <v>7337.2629096</v>
      </c>
    </row>
    <row r="60" customFormat="false" ht="12.75" hidden="false" customHeight="false" outlineLevel="0" collapsed="false">
      <c r="A60" s="8" t="n">
        <v>36161</v>
      </c>
      <c r="B60" s="9" t="n">
        <v>43185.33</v>
      </c>
      <c r="C60" s="9" t="n">
        <f aca="false">+C59+B60</f>
        <v>1062249.623</v>
      </c>
      <c r="D60" s="1" t="n">
        <v>0.0069</v>
      </c>
      <c r="E60" s="2" t="n">
        <f aca="false">+C60*D60</f>
        <v>7329.5223987</v>
      </c>
    </row>
    <row r="61" customFormat="false" ht="12.75" hidden="false" customHeight="false" outlineLevel="0" collapsed="false">
      <c r="A61" s="8" t="n">
        <v>36192</v>
      </c>
      <c r="B61" s="9" t="n">
        <v>39097.37</v>
      </c>
      <c r="C61" s="9" t="n">
        <f aca="false">+C60+B61</f>
        <v>1101346.993</v>
      </c>
      <c r="D61" s="1" t="n">
        <v>0.0063</v>
      </c>
      <c r="E61" s="2" t="n">
        <f aca="false">+C61*D61</f>
        <v>6938.4860559</v>
      </c>
    </row>
    <row r="62" customFormat="false" ht="12.75" hidden="false" customHeight="false" outlineLevel="0" collapsed="false">
      <c r="A62" s="8" t="n">
        <v>36220</v>
      </c>
      <c r="B62" s="9" t="n">
        <v>41489.31</v>
      </c>
      <c r="C62" s="9"/>
    </row>
    <row r="63" customFormat="false" ht="12.75" hidden="false" customHeight="false" outlineLevel="0" collapsed="false">
      <c r="A63" s="8" t="n">
        <v>36220</v>
      </c>
      <c r="B63" s="9" t="n">
        <v>2002.5</v>
      </c>
      <c r="C63" s="9" t="n">
        <f aca="false">SUM(B62:B63)+C61</f>
        <v>1144838.803</v>
      </c>
      <c r="D63" s="1" t="n">
        <v>0.0069</v>
      </c>
      <c r="E63" s="2" t="n">
        <f aca="false">+C63*D63</f>
        <v>7899.3877407</v>
      </c>
    </row>
    <row r="64" customFormat="false" ht="12.75" hidden="false" customHeight="false" outlineLevel="0" collapsed="false">
      <c r="A64" s="8" t="n">
        <v>36251</v>
      </c>
      <c r="B64" s="9" t="n">
        <v>49039.05</v>
      </c>
      <c r="C64" s="9"/>
    </row>
    <row r="65" customFormat="false" ht="12.75" hidden="false" customHeight="false" outlineLevel="0" collapsed="false">
      <c r="A65" s="8" t="n">
        <v>36251</v>
      </c>
      <c r="B65" s="9" t="n">
        <v>115.31</v>
      </c>
      <c r="C65" s="9" t="n">
        <f aca="false">SUM(B64:B65)+C63</f>
        <v>1193993.163</v>
      </c>
      <c r="D65" s="1" t="n">
        <v>0.0064</v>
      </c>
      <c r="E65" s="2" t="n">
        <f aca="false">+C65*D65</f>
        <v>7641.5562432</v>
      </c>
    </row>
    <row r="66" customFormat="false" ht="12.75" hidden="false" customHeight="false" outlineLevel="0" collapsed="false">
      <c r="A66" s="8" t="n">
        <v>36281</v>
      </c>
      <c r="B66" s="9" t="n">
        <v>48265.27</v>
      </c>
      <c r="C66" s="9"/>
    </row>
    <row r="67" customFormat="false" ht="12.75" hidden="false" customHeight="false" outlineLevel="0" collapsed="false">
      <c r="A67" s="8" t="n">
        <v>36281</v>
      </c>
      <c r="B67" s="9" t="n">
        <v>130.97</v>
      </c>
      <c r="C67" s="9"/>
    </row>
    <row r="68" customFormat="false" ht="12.75" hidden="false" customHeight="false" outlineLevel="0" collapsed="false">
      <c r="A68" s="8" t="n">
        <v>36281</v>
      </c>
      <c r="B68" s="9" t="n">
        <v>174.62</v>
      </c>
      <c r="C68" s="9"/>
    </row>
    <row r="69" customFormat="false" ht="12.75" hidden="false" customHeight="false" outlineLevel="0" collapsed="false">
      <c r="A69" s="8" t="n">
        <v>36281</v>
      </c>
      <c r="B69" s="9" t="n">
        <v>600</v>
      </c>
      <c r="C69" s="9" t="n">
        <f aca="false">SUM(B66:B69)+C65</f>
        <v>1243164.023</v>
      </c>
      <c r="D69" s="1" t="n">
        <v>0.0066</v>
      </c>
      <c r="E69" s="2" t="n">
        <f aca="false">+C69*D69</f>
        <v>8204.8825518</v>
      </c>
    </row>
    <row r="70" customFormat="false" ht="12.75" hidden="false" customHeight="false" outlineLevel="0" collapsed="false">
      <c r="A70" s="8" t="n">
        <v>36312</v>
      </c>
      <c r="B70" s="9" t="n">
        <v>42416.78</v>
      </c>
      <c r="C70" s="9" t="n">
        <f aca="false">+C69+B70</f>
        <v>1285580.803</v>
      </c>
      <c r="D70" s="1" t="n">
        <v>0.0064</v>
      </c>
      <c r="E70" s="2" t="n">
        <f aca="false">+C70*D70</f>
        <v>8227.7171392</v>
      </c>
    </row>
    <row r="71" customFormat="false" ht="12.75" hidden="false" customHeight="false" outlineLevel="0" collapsed="false">
      <c r="A71" s="8" t="n">
        <v>36342</v>
      </c>
      <c r="B71" s="9" t="n">
        <v>44132.91</v>
      </c>
      <c r="C71" s="9" t="n">
        <f aca="false">+C70+B71</f>
        <v>1329713.713</v>
      </c>
      <c r="D71" s="1" t="n">
        <v>0.0066</v>
      </c>
      <c r="E71" s="2" t="n">
        <f aca="false">+C71*D71</f>
        <v>8776.1105058</v>
      </c>
    </row>
    <row r="72" customFormat="false" ht="12.75" hidden="false" customHeight="false" outlineLevel="0" collapsed="false">
      <c r="A72" s="8" t="n">
        <v>36373</v>
      </c>
      <c r="B72" s="9" t="n">
        <v>43640.36</v>
      </c>
      <c r="C72" s="9" t="n">
        <f aca="false">+C71+B72</f>
        <v>1373354.073</v>
      </c>
      <c r="D72" s="1" t="n">
        <v>0.0066</v>
      </c>
      <c r="E72" s="2" t="n">
        <f aca="false">+C72*D72</f>
        <v>9064.1368818</v>
      </c>
    </row>
    <row r="73" customFormat="false" ht="12.75" hidden="false" customHeight="false" outlineLevel="0" collapsed="false">
      <c r="A73" s="8" t="n">
        <v>36404</v>
      </c>
      <c r="B73" s="9" t="n">
        <v>42416.65</v>
      </c>
      <c r="C73" s="9" t="n">
        <f aca="false">+C72+B73</f>
        <v>1415770.723</v>
      </c>
      <c r="D73" s="1" t="n">
        <v>0.0064</v>
      </c>
      <c r="E73" s="2" t="n">
        <f aca="false">+C73*D73</f>
        <v>9060.9326272</v>
      </c>
    </row>
    <row r="74" customFormat="false" ht="12.75" hidden="false" customHeight="false" outlineLevel="0" collapsed="false">
      <c r="A74" s="8" t="n">
        <v>36434</v>
      </c>
      <c r="B74" s="9" t="n">
        <v>44319.95</v>
      </c>
      <c r="C74" s="9" t="n">
        <f aca="false">+C73+B74</f>
        <v>1460090.673</v>
      </c>
      <c r="D74" s="1" t="n">
        <v>0.0068</v>
      </c>
      <c r="E74" s="2" t="n">
        <f aca="false">+C74*D74</f>
        <v>9928.6165764</v>
      </c>
    </row>
    <row r="75" customFormat="false" ht="12.75" hidden="false" customHeight="false" outlineLevel="0" collapsed="false">
      <c r="A75" s="8" t="n">
        <v>36465</v>
      </c>
      <c r="B75" s="9" t="n">
        <v>45699.42</v>
      </c>
      <c r="C75" s="9" t="n">
        <f aca="false">+C74+B75</f>
        <v>1505790.093</v>
      </c>
      <c r="D75" s="1" t="n">
        <v>0.0065</v>
      </c>
      <c r="E75" s="2" t="n">
        <f aca="false">+C75*D75</f>
        <v>9787.6356045</v>
      </c>
    </row>
    <row r="76" customFormat="false" ht="12.75" hidden="false" customHeight="false" outlineLevel="0" collapsed="false">
      <c r="A76" s="8" t="n">
        <v>36495</v>
      </c>
      <c r="B76" s="9" t="n">
        <v>47310.94</v>
      </c>
      <c r="C76" s="9" t="n">
        <f aca="false">+C75+B76</f>
        <v>1553101.033</v>
      </c>
      <c r="D76" s="1" t="n">
        <v>0.0068</v>
      </c>
      <c r="E76" s="2" t="n">
        <f aca="false">+C76*D76</f>
        <v>10561.0870244</v>
      </c>
    </row>
    <row r="77" customFormat="false" ht="12.75" hidden="false" customHeight="false" outlineLevel="0" collapsed="false">
      <c r="A77" s="8" t="n">
        <v>36526</v>
      </c>
      <c r="B77" s="9" t="n">
        <v>47018.51</v>
      </c>
      <c r="C77" s="9"/>
    </row>
    <row r="78" customFormat="false" ht="12.75" hidden="false" customHeight="false" outlineLevel="0" collapsed="false">
      <c r="A78" s="8" t="n">
        <v>36526</v>
      </c>
      <c r="B78" s="9" t="n">
        <v>320</v>
      </c>
      <c r="C78" s="9" t="n">
        <f aca="false">SUM(B77:B78)+C76</f>
        <v>1600439.543</v>
      </c>
      <c r="D78" s="1" t="n">
        <v>0.007</v>
      </c>
      <c r="E78" s="2" t="n">
        <f aca="false">+C78*D78</f>
        <v>11203.076801</v>
      </c>
    </row>
    <row r="79" customFormat="false" ht="12.75" hidden="false" customHeight="false" outlineLevel="0" collapsed="false">
      <c r="A79" s="8" t="n">
        <v>36557</v>
      </c>
      <c r="B79" s="9" t="n">
        <v>44084.48</v>
      </c>
      <c r="C79" s="9"/>
    </row>
    <row r="80" customFormat="false" ht="12.75" hidden="false" customHeight="false" outlineLevel="0" collapsed="false">
      <c r="A80" s="8" t="n">
        <v>36557</v>
      </c>
      <c r="B80" s="9" t="n">
        <v>200</v>
      </c>
      <c r="C80" s="9" t="n">
        <f aca="false">SUM(B79:B80)+C78</f>
        <v>1644724.023</v>
      </c>
      <c r="D80" s="1" t="n">
        <v>0.0066</v>
      </c>
      <c r="E80" s="2" t="n">
        <f aca="false">+C80*D80</f>
        <v>10855.1785518</v>
      </c>
    </row>
    <row r="81" customFormat="false" ht="12.75" hidden="false" customHeight="false" outlineLevel="0" collapsed="false">
      <c r="A81" s="8" t="n">
        <v>36586</v>
      </c>
      <c r="B81" s="9" t="n">
        <v>51828.25</v>
      </c>
      <c r="C81" s="9" t="n">
        <f aca="false">+C80+B81</f>
        <v>1696552.273</v>
      </c>
      <c r="D81" s="1" t="n">
        <v>0.007</v>
      </c>
      <c r="E81" s="2" t="n">
        <f aca="false">+C81*D81</f>
        <v>11875.865911</v>
      </c>
    </row>
    <row r="82" customFormat="false" ht="12.75" hidden="false" customHeight="false" outlineLevel="0" collapsed="false">
      <c r="A82" s="8" t="n">
        <v>36617</v>
      </c>
      <c r="B82" s="9" t="n">
        <v>40635.95</v>
      </c>
      <c r="C82" s="9" t="n">
        <f aca="false">+C81+B82</f>
        <v>1737188.223</v>
      </c>
      <c r="D82" s="1" t="n">
        <v>0.007</v>
      </c>
      <c r="E82" s="2" t="n">
        <f aca="false">+C82*D82</f>
        <v>12160.317561</v>
      </c>
    </row>
    <row r="83" customFormat="false" ht="12.75" hidden="false" customHeight="false" outlineLevel="0" collapsed="false">
      <c r="A83" s="8" t="n">
        <v>36647</v>
      </c>
      <c r="B83" s="9" t="n">
        <v>46607.72</v>
      </c>
      <c r="C83" s="9" t="n">
        <f aca="false">+C82+B83</f>
        <v>1783795.943</v>
      </c>
      <c r="D83" s="1" t="n">
        <v>0.0073</v>
      </c>
      <c r="E83" s="2" t="n">
        <f aca="false">+C83*D83</f>
        <v>13021.7103839</v>
      </c>
      <c r="J83" s="0" t="s">
        <v>7</v>
      </c>
    </row>
    <row r="84" customFormat="false" ht="12.75" hidden="false" customHeight="false" outlineLevel="0" collapsed="false">
      <c r="A84" s="8" t="n">
        <v>36678</v>
      </c>
      <c r="B84" s="9" t="n">
        <v>43796.64</v>
      </c>
      <c r="C84" s="9" t="n">
        <f aca="false">+C83+B84</f>
        <v>1827592.583</v>
      </c>
      <c r="D84" s="1" t="n">
        <v>0.007</v>
      </c>
      <c r="E84" s="2" t="n">
        <f aca="false">+C84*D84</f>
        <v>12793.148081</v>
      </c>
    </row>
    <row r="85" customFormat="false" ht="12.75" hidden="false" customHeight="false" outlineLevel="0" collapsed="false">
      <c r="A85" s="8" t="n">
        <v>36708</v>
      </c>
      <c r="B85" s="9" t="n">
        <v>45280.4</v>
      </c>
      <c r="C85" s="9" t="n">
        <f aca="false">+C84+B85</f>
        <v>1872872.983</v>
      </c>
      <c r="D85" s="1" t="n">
        <v>0.0076</v>
      </c>
      <c r="E85" s="2" t="n">
        <f aca="false">+C85*D85</f>
        <v>14233.8346708</v>
      </c>
      <c r="F85" s="35" t="n">
        <f aca="false">SUM(B4:B85)/2</f>
        <v>936436.4915</v>
      </c>
      <c r="G85" s="36" t="s">
        <v>25</v>
      </c>
      <c r="H85" s="37"/>
      <c r="I85" s="37"/>
      <c r="J85" s="37"/>
    </row>
    <row r="86" customFormat="false" ht="12.75" hidden="false" customHeight="false" outlineLevel="0" collapsed="false">
      <c r="A86" s="38" t="n">
        <v>36739</v>
      </c>
      <c r="B86" s="9" t="n">
        <v>45027.46</v>
      </c>
      <c r="C86" s="9" t="n">
        <f aca="false">+C85+B86</f>
        <v>1917900.443</v>
      </c>
      <c r="D86" s="1" t="n">
        <v>0.0076</v>
      </c>
      <c r="E86" s="2" t="n">
        <f aca="false">+C86*D86</f>
        <v>14576.0433668</v>
      </c>
      <c r="F86" s="35" t="n">
        <f aca="false">F85+B86</f>
        <v>981463.9515</v>
      </c>
      <c r="G86" s="39" t="n">
        <v>0.0076</v>
      </c>
      <c r="H86" s="40" t="n">
        <f aca="false">F86*G86</f>
        <v>7459.1260314</v>
      </c>
      <c r="I86" s="37"/>
      <c r="J86" s="37"/>
    </row>
    <row r="87" customFormat="false" ht="12.75" hidden="false" customHeight="false" outlineLevel="0" collapsed="false">
      <c r="A87" s="38" t="n">
        <v>36770</v>
      </c>
      <c r="B87" s="9" t="n">
        <v>42450.18</v>
      </c>
      <c r="C87" s="9" t="n">
        <f aca="false">+C86+B87</f>
        <v>1960350.623</v>
      </c>
      <c r="D87" s="1" t="n">
        <v>0.0074</v>
      </c>
      <c r="E87" s="2" t="n">
        <f aca="false">+C87*D87</f>
        <v>14506.5946102</v>
      </c>
      <c r="F87" s="35" t="n">
        <f aca="false">F86+B87</f>
        <v>1023914.1315</v>
      </c>
      <c r="G87" s="39" t="n">
        <v>0.0074</v>
      </c>
      <c r="H87" s="40" t="n">
        <f aca="false">F87*G87</f>
        <v>7576.9645731</v>
      </c>
      <c r="I87" s="37"/>
      <c r="J87" s="37"/>
    </row>
    <row r="88" customFormat="false" ht="12.75" hidden="false" customHeight="false" outlineLevel="0" collapsed="false">
      <c r="A88" s="38" t="n">
        <v>36800</v>
      </c>
      <c r="B88" s="9" t="n">
        <v>43792.73</v>
      </c>
      <c r="C88" s="9" t="n">
        <f aca="false">+C87+B88</f>
        <v>2004143.353</v>
      </c>
      <c r="D88" s="1" t="n">
        <v>0.0081</v>
      </c>
      <c r="E88" s="2" t="n">
        <f aca="false">+C88*D88</f>
        <v>16233.5611593</v>
      </c>
      <c r="F88" s="35" t="n">
        <f aca="false">F87+B88</f>
        <v>1067706.8615</v>
      </c>
      <c r="G88" s="39" t="n">
        <v>0.0081</v>
      </c>
      <c r="H88" s="40" t="n">
        <f aca="false">F88*G88</f>
        <v>8648.42557815</v>
      </c>
      <c r="I88" s="37"/>
      <c r="J88" s="37"/>
    </row>
    <row r="89" customFormat="false" ht="12.75" hidden="false" customHeight="false" outlineLevel="0" collapsed="false">
      <c r="A89" s="38" t="n">
        <v>36831</v>
      </c>
      <c r="B89" s="9" t="n">
        <v>48689.7</v>
      </c>
      <c r="C89" s="9" t="n">
        <f aca="false">+C88+B89</f>
        <v>2052833.053</v>
      </c>
      <c r="D89" s="1" t="n">
        <v>0.0078</v>
      </c>
      <c r="E89" s="2" t="n">
        <f aca="false">+C89*D89</f>
        <v>16012.0978134</v>
      </c>
      <c r="F89" s="35" t="n">
        <f aca="false">F88+B89</f>
        <v>1116396.5615</v>
      </c>
      <c r="G89" s="39" t="n">
        <v>0.0078</v>
      </c>
      <c r="H89" s="40" t="n">
        <f aca="false">F89*G89</f>
        <v>8707.8931797</v>
      </c>
      <c r="I89" s="37"/>
      <c r="J89" s="37"/>
    </row>
    <row r="90" customFormat="false" ht="12.75" hidden="false" customHeight="false" outlineLevel="0" collapsed="false">
      <c r="A90" s="38" t="n">
        <v>36861</v>
      </c>
      <c r="B90" s="9" t="n">
        <v>50241.81</v>
      </c>
      <c r="C90" s="9" t="n">
        <f aca="false">+C89+B90</f>
        <v>2103074.863</v>
      </c>
      <c r="D90" s="1" t="n">
        <v>0.0081</v>
      </c>
      <c r="E90" s="2" t="n">
        <f aca="false">+C90*D90</f>
        <v>17034.9063903</v>
      </c>
      <c r="F90" s="35" t="n">
        <f aca="false">F89+B90</f>
        <v>1166638.3715</v>
      </c>
      <c r="G90" s="39" t="n">
        <v>0.0081</v>
      </c>
      <c r="H90" s="40" t="n">
        <f aca="false">F90*G90</f>
        <v>9449.77080915</v>
      </c>
      <c r="I90" s="37"/>
      <c r="J90" s="37"/>
    </row>
    <row r="91" customFormat="false" ht="12.75" hidden="false" customHeight="false" outlineLevel="0" collapsed="false">
      <c r="A91" s="38" t="n">
        <v>36892</v>
      </c>
      <c r="B91" s="10" t="n">
        <v>49987.46</v>
      </c>
      <c r="C91" s="9" t="n">
        <f aca="false">+C90+B91</f>
        <v>2153062.323</v>
      </c>
      <c r="D91" s="1" t="n">
        <v>0.0081</v>
      </c>
      <c r="E91" s="11" t="n">
        <f aca="false">+C91*D91</f>
        <v>17439.8048163</v>
      </c>
      <c r="F91" s="35" t="n">
        <f aca="false">F90+B91</f>
        <v>1216625.8315</v>
      </c>
      <c r="G91" s="39" t="n">
        <v>0.0081</v>
      </c>
      <c r="H91" s="41" t="n">
        <f aca="false">F91*G91</f>
        <v>9854.66923515</v>
      </c>
      <c r="I91" s="37"/>
      <c r="J91" s="37"/>
    </row>
    <row r="92" customFormat="false" ht="12.75" hidden="false" customHeight="false" outlineLevel="0" collapsed="false">
      <c r="A92" s="8"/>
      <c r="B92" s="9" t="n">
        <f aca="false">SUM(B4:B91)</f>
        <v>2153062.323</v>
      </c>
      <c r="C92" s="13" t="s">
        <v>8</v>
      </c>
      <c r="E92" s="2" t="n">
        <f aca="false">SUM(E4:E91)</f>
        <v>382762.9714457</v>
      </c>
      <c r="F92" s="35"/>
      <c r="G92" s="42"/>
      <c r="H92" s="40" t="n">
        <f aca="false">SUM(H86:H91)</f>
        <v>51696.84940665</v>
      </c>
      <c r="I92" s="43" t="s">
        <v>26</v>
      </c>
      <c r="J92" s="37"/>
    </row>
    <row r="93" customFormat="false" ht="12.75" hidden="false" customHeight="false" outlineLevel="0" collapsed="false">
      <c r="A93" s="8"/>
      <c r="F93" s="44"/>
      <c r="G93" s="37"/>
      <c r="H93" s="37"/>
      <c r="I93" s="37"/>
      <c r="J93" s="37"/>
    </row>
    <row r="94" customFormat="false" ht="12.75" hidden="false" customHeight="false" outlineLevel="0" collapsed="false">
      <c r="A94" s="8" t="n">
        <v>36923</v>
      </c>
      <c r="B94" s="9" t="n">
        <v>44931.54</v>
      </c>
      <c r="C94" s="9" t="n">
        <f aca="false">+B94+C91</f>
        <v>2197993.863</v>
      </c>
      <c r="D94" s="1" t="n">
        <v>0.0073</v>
      </c>
      <c r="E94" s="2" t="n">
        <f aca="false">+C94*D94</f>
        <v>16045.3551999</v>
      </c>
      <c r="F94" s="35" t="n">
        <f aca="false">F91+B94</f>
        <v>1261557.3715</v>
      </c>
      <c r="G94" s="39" t="n">
        <v>0.0073</v>
      </c>
      <c r="H94" s="40" t="n">
        <f aca="false">F94*G94</f>
        <v>9209.36881195</v>
      </c>
      <c r="I94" s="37"/>
      <c r="J94" s="37"/>
    </row>
    <row r="95" customFormat="false" ht="12.75" hidden="false" customHeight="false" outlineLevel="0" collapsed="false">
      <c r="A95" s="8" t="n">
        <v>36951</v>
      </c>
      <c r="B95" s="9" t="n">
        <v>49623.5</v>
      </c>
      <c r="C95" s="9" t="n">
        <f aca="false">+C94+B95</f>
        <v>2247617.363</v>
      </c>
      <c r="D95" s="1" t="n">
        <v>0.0081</v>
      </c>
      <c r="E95" s="2" t="n">
        <f aca="false">+C95*D95</f>
        <v>18205.7006403</v>
      </c>
      <c r="F95" s="35" t="n">
        <f aca="false">F94+B95</f>
        <v>1311180.8715</v>
      </c>
      <c r="G95" s="39" t="n">
        <v>0.0081</v>
      </c>
      <c r="H95" s="40" t="n">
        <f aca="false">F95*G95</f>
        <v>10620.56505915</v>
      </c>
      <c r="I95" s="37"/>
      <c r="J95" s="37"/>
    </row>
    <row r="96" customFormat="false" ht="12.75" hidden="false" customHeight="false" outlineLevel="0" collapsed="false">
      <c r="A96" s="8" t="n">
        <v>36982</v>
      </c>
      <c r="B96" s="9" t="n">
        <v>47715.96</v>
      </c>
      <c r="C96" s="9" t="n">
        <f aca="false">+C95+B96</f>
        <v>2295333.323</v>
      </c>
      <c r="D96" s="1" t="n">
        <v>0.0074</v>
      </c>
      <c r="E96" s="2" t="n">
        <f aca="false">+C96*D96</f>
        <v>16985.4665902</v>
      </c>
      <c r="F96" s="35" t="n">
        <f aca="false">F95+B96</f>
        <v>1358896.8315</v>
      </c>
      <c r="G96" s="39" t="n">
        <v>0.0074</v>
      </c>
      <c r="H96" s="40" t="n">
        <f aca="false">F96*G96</f>
        <v>10055.8365531</v>
      </c>
      <c r="I96" s="37"/>
      <c r="J96" s="37"/>
    </row>
    <row r="97" customFormat="false" ht="12.75" hidden="false" customHeight="false" outlineLevel="0" collapsed="false">
      <c r="A97" s="8" t="n">
        <v>37012</v>
      </c>
      <c r="B97" s="9" t="n">
        <v>48145.57</v>
      </c>
      <c r="C97" s="9" t="n">
        <f aca="false">+C96+B97</f>
        <v>2343478.893</v>
      </c>
      <c r="D97" s="1" t="n">
        <v>0.0076</v>
      </c>
      <c r="E97" s="2" t="n">
        <f aca="false">+C97*D97</f>
        <v>17810.4395868</v>
      </c>
      <c r="F97" s="35" t="n">
        <f aca="false">F96+B97</f>
        <v>1407042.4015</v>
      </c>
      <c r="G97" s="39" t="n">
        <v>0.0076</v>
      </c>
      <c r="H97" s="40" t="n">
        <f aca="false">F97*G97</f>
        <v>10693.5222514</v>
      </c>
      <c r="I97" s="37"/>
      <c r="J97" s="37"/>
    </row>
    <row r="98" customFormat="false" ht="12.75" hidden="false" customHeight="false" outlineLevel="0" collapsed="false">
      <c r="A98" s="8" t="n">
        <v>37043</v>
      </c>
      <c r="B98" s="9" t="n">
        <v>48653.71</v>
      </c>
      <c r="C98" s="9" t="n">
        <f aca="false">+C97+B98</f>
        <v>2392132.603</v>
      </c>
      <c r="D98" s="1" t="n">
        <v>0.0074</v>
      </c>
      <c r="E98" s="2" t="n">
        <f aca="false">+C98*D98</f>
        <v>17701.7812622</v>
      </c>
      <c r="F98" s="35" t="n">
        <f aca="false">F97+B98</f>
        <v>1455696.1115</v>
      </c>
      <c r="G98" s="39" t="n">
        <v>0.0074</v>
      </c>
      <c r="H98" s="40" t="n">
        <f aca="false">F98*G98</f>
        <v>10772.1512251</v>
      </c>
      <c r="I98" s="37"/>
      <c r="J98" s="37"/>
    </row>
    <row r="99" customFormat="false" ht="12.75" hidden="false" customHeight="false" outlineLevel="0" collapsed="false">
      <c r="A99" s="8" t="n">
        <v>37073</v>
      </c>
      <c r="B99" s="9" t="n">
        <v>50013.5</v>
      </c>
      <c r="C99" s="9" t="n">
        <f aca="false">+C98+B99</f>
        <v>2442146.103</v>
      </c>
      <c r="D99" s="1" t="n">
        <v>0.0066</v>
      </c>
      <c r="E99" s="2" t="n">
        <f aca="false">+C99*D99</f>
        <v>16118.1642798</v>
      </c>
      <c r="F99" s="35" t="n">
        <f aca="false">F98+B99</f>
        <v>1505709.6115</v>
      </c>
      <c r="G99" s="39" t="n">
        <v>0.0066</v>
      </c>
      <c r="H99" s="40" t="n">
        <f aca="false">F99*G99</f>
        <v>9937.6834359</v>
      </c>
      <c r="I99" s="37"/>
      <c r="J99" s="37"/>
    </row>
    <row r="100" customFormat="false" ht="12.75" hidden="false" customHeight="false" outlineLevel="0" collapsed="false">
      <c r="A100" s="8" t="n">
        <v>37104</v>
      </c>
      <c r="B100" s="9" t="n">
        <v>49723.05</v>
      </c>
      <c r="C100" s="9" t="n">
        <f aca="false">+C99+B100</f>
        <v>2491869.153</v>
      </c>
      <c r="D100" s="1" t="n">
        <v>0.0066</v>
      </c>
      <c r="E100" s="2" t="n">
        <f aca="false">+C100*D100</f>
        <v>16446.3364098</v>
      </c>
      <c r="F100" s="35" t="n">
        <f aca="false">F99+B100</f>
        <v>1555432.6615</v>
      </c>
      <c r="G100" s="39" t="n">
        <v>0.0066</v>
      </c>
      <c r="H100" s="40" t="n">
        <f aca="false">F100*G100</f>
        <v>10265.8555659</v>
      </c>
      <c r="I100" s="37"/>
      <c r="J100" s="37"/>
    </row>
    <row r="101" customFormat="false" ht="12.75" hidden="false" customHeight="false" outlineLevel="0" collapsed="false">
      <c r="A101" s="8" t="n">
        <v>37135</v>
      </c>
      <c r="B101" s="15" t="n">
        <v>47737.68</v>
      </c>
      <c r="C101" s="9" t="n">
        <f aca="false">+C100+B101</f>
        <v>2539606.833</v>
      </c>
      <c r="D101" s="1" t="n">
        <v>0.0064</v>
      </c>
      <c r="E101" s="2" t="n">
        <f aca="false">+C101*D101</f>
        <v>16253.4837312</v>
      </c>
      <c r="F101" s="35" t="n">
        <f aca="false">F100+B101</f>
        <v>1603170.3415</v>
      </c>
      <c r="G101" s="39" t="n">
        <v>0.0064</v>
      </c>
      <c r="H101" s="40" t="n">
        <f aca="false">F101*G101</f>
        <v>10260.2901856</v>
      </c>
      <c r="I101" s="37"/>
      <c r="J101" s="37"/>
    </row>
    <row r="102" customFormat="false" ht="12.75" hidden="false" customHeight="false" outlineLevel="0" collapsed="false">
      <c r="A102" s="8" t="n">
        <v>37165</v>
      </c>
      <c r="B102" s="10" t="n">
        <v>50268.16</v>
      </c>
      <c r="C102" s="9"/>
      <c r="E102" s="11"/>
      <c r="F102" s="35" t="n">
        <f aca="false">F101+B102</f>
        <v>1653438.5015</v>
      </c>
      <c r="G102" s="39" t="n">
        <v>0.0058</v>
      </c>
      <c r="H102" s="41" t="n">
        <f aca="false">F102*G102</f>
        <v>9589.9433087</v>
      </c>
      <c r="I102" s="37"/>
      <c r="J102" s="37"/>
    </row>
    <row r="103" customFormat="false" ht="12.75" hidden="false" customHeight="false" outlineLevel="0" collapsed="false">
      <c r="A103" s="8"/>
      <c r="B103" s="9" t="n">
        <f aca="false">SUM(B94:B102)</f>
        <v>436812.67</v>
      </c>
      <c r="E103" s="2" t="n">
        <f aca="false">SUM(E94:E101)</f>
        <v>135566.7277002</v>
      </c>
      <c r="F103" s="44"/>
      <c r="G103" s="37"/>
      <c r="H103" s="40" t="n">
        <f aca="false">SUM(H94:H102)</f>
        <v>91405.2163968</v>
      </c>
      <c r="I103" s="43" t="s">
        <v>27</v>
      </c>
      <c r="J103" s="37"/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  <c r="B105" s="9" t="n">
        <f aca="false">SUM(B94:B102)+SUM(B89:B91)</f>
        <v>585731.64</v>
      </c>
      <c r="E105" s="2" t="n">
        <f aca="false">+E103+E92</f>
        <v>518329.6991459</v>
      </c>
    </row>
    <row r="106" customFormat="false" ht="12.75" hidden="false" customHeight="false" outlineLevel="0" collapsed="false">
      <c r="A106" s="8" t="s">
        <v>9</v>
      </c>
      <c r="B106" s="9" t="n">
        <f aca="false">B105/12</f>
        <v>48810.97</v>
      </c>
    </row>
    <row r="107" customFormat="false" ht="12.75" hidden="false" customHeight="false" outlineLevel="0" collapsed="false">
      <c r="A107" s="8"/>
      <c r="B107" s="9"/>
    </row>
    <row r="108" customFormat="false" ht="12.75" hidden="false" customHeight="false" outlineLevel="0" collapsed="false">
      <c r="A108" s="8"/>
      <c r="B108" s="9"/>
    </row>
    <row r="109" customFormat="false" ht="12.75" hidden="false" customHeight="false" outlineLevel="0" collapsed="false">
      <c r="A109" s="8"/>
      <c r="B109" s="16" t="s">
        <v>10</v>
      </c>
    </row>
    <row r="110" customFormat="false" ht="12.75" hidden="false" customHeight="false" outlineLevel="0" collapsed="false">
      <c r="A110" s="8"/>
      <c r="E110" s="17" t="s">
        <v>11</v>
      </c>
      <c r="F110" s="17"/>
      <c r="G110" s="18" t="s">
        <v>12</v>
      </c>
      <c r="H110" s="18"/>
      <c r="I110" s="45"/>
      <c r="J110" s="45"/>
    </row>
    <row r="111" customFormat="false" ht="12.75" hidden="false" customHeight="false" outlineLevel="0" collapsed="false">
      <c r="A111" s="8"/>
      <c r="E111" s="19" t="s">
        <v>13</v>
      </c>
      <c r="F111" s="19"/>
      <c r="G111" s="20" t="s">
        <v>13</v>
      </c>
      <c r="H111" s="20"/>
      <c r="I111" s="45"/>
      <c r="J111" s="45"/>
    </row>
    <row r="112" customFormat="false" ht="12.75" hidden="false" customHeight="false" outlineLevel="0" collapsed="false">
      <c r="A112" s="8"/>
      <c r="D112" s="21" t="s">
        <v>14</v>
      </c>
      <c r="E112" s="19" t="s">
        <v>15</v>
      </c>
      <c r="F112" s="19" t="s">
        <v>16</v>
      </c>
      <c r="G112" s="19" t="s">
        <v>15</v>
      </c>
      <c r="H112" s="19" t="s">
        <v>16</v>
      </c>
      <c r="I112" s="46"/>
      <c r="J112" s="46"/>
    </row>
    <row r="113" customFormat="false" ht="12.75" hidden="false" customHeight="false" outlineLevel="0" collapsed="false">
      <c r="A113" s="8"/>
      <c r="E113" s="22"/>
      <c r="F113" s="23"/>
      <c r="G113" s="47"/>
      <c r="H113" s="48"/>
      <c r="I113" s="49"/>
      <c r="J113" s="49"/>
    </row>
    <row r="114" customFormat="false" ht="12.75" hidden="false" customHeight="false" outlineLevel="0" collapsed="false">
      <c r="A114" s="8"/>
      <c r="B114" s="0" t="s">
        <v>17</v>
      </c>
      <c r="D114" s="26" t="n">
        <f aca="false">B92</f>
        <v>2153062.323</v>
      </c>
      <c r="E114" s="27" t="n">
        <f aca="false">D114/2</f>
        <v>1076531.1615</v>
      </c>
      <c r="F114" s="28" t="n">
        <f aca="false">D114/2</f>
        <v>1076531.1615</v>
      </c>
      <c r="G114" s="29" t="n">
        <f aca="false">SUM(B86:B91)</f>
        <v>280189.34</v>
      </c>
      <c r="H114" s="30" t="n">
        <f aca="false">D114-G114</f>
        <v>1872872.983</v>
      </c>
      <c r="I114" s="15"/>
      <c r="J114" s="49"/>
    </row>
    <row r="115" customFormat="false" ht="12.75" hidden="false" customHeight="false" outlineLevel="0" collapsed="false">
      <c r="A115" s="8"/>
      <c r="B115" s="0" t="s">
        <v>18</v>
      </c>
      <c r="D115" s="26" t="n">
        <f aca="false">E92</f>
        <v>382762.9714457</v>
      </c>
      <c r="E115" s="27"/>
      <c r="F115" s="28" t="n">
        <f aca="false">D115</f>
        <v>382762.9714457</v>
      </c>
      <c r="G115" s="29"/>
      <c r="H115" s="30" t="n">
        <f aca="false">D115</f>
        <v>382762.9714457</v>
      </c>
      <c r="I115" s="15"/>
      <c r="J115" s="49"/>
    </row>
    <row r="116" customFormat="false" ht="12.75" hidden="false" customHeight="false" outlineLevel="0" collapsed="false">
      <c r="A116" s="8"/>
      <c r="B116" s="0" t="s">
        <v>19</v>
      </c>
      <c r="D116" s="26" t="n">
        <f aca="false">B103</f>
        <v>436812.67</v>
      </c>
      <c r="E116" s="27" t="n">
        <f aca="false">D116</f>
        <v>436812.67</v>
      </c>
      <c r="F116" s="28"/>
      <c r="G116" s="29" t="n">
        <f aca="false">D116</f>
        <v>436812.67</v>
      </c>
      <c r="H116" s="25"/>
    </row>
    <row r="117" customFormat="false" ht="12.75" hidden="false" customHeight="false" outlineLevel="0" collapsed="false">
      <c r="A117" s="8"/>
      <c r="B117" s="0" t="s">
        <v>20</v>
      </c>
      <c r="D117" s="26" t="n">
        <f aca="false">H103</f>
        <v>91405.2163968</v>
      </c>
      <c r="E117" s="27"/>
      <c r="F117" s="28" t="n">
        <f aca="false">H103</f>
        <v>91405.2163968</v>
      </c>
      <c r="G117" s="24"/>
      <c r="H117" s="30" t="n">
        <f aca="false">H103</f>
        <v>91405.2163968</v>
      </c>
    </row>
    <row r="118" customFormat="false" ht="12.75" hidden="false" customHeight="false" outlineLevel="0" collapsed="false">
      <c r="A118" s="8"/>
      <c r="D118" s="26"/>
      <c r="E118" s="27"/>
      <c r="F118" s="28"/>
      <c r="G118" s="24"/>
      <c r="H118" s="25"/>
    </row>
    <row r="119" customFormat="false" ht="12.75" hidden="false" customHeight="false" outlineLevel="0" collapsed="false">
      <c r="C119" s="0" t="s">
        <v>22</v>
      </c>
      <c r="D119" s="26" t="n">
        <f aca="false">SUM(D114:D117)</f>
        <v>3064043.1808425</v>
      </c>
      <c r="E119" s="31" t="n">
        <f aca="false">SUM(E114:E117)</f>
        <v>1513343.8315</v>
      </c>
      <c r="F119" s="32" t="n">
        <f aca="false">SUM(F114:F117)</f>
        <v>1550699.3493425</v>
      </c>
      <c r="G119" s="31" t="n">
        <f aca="false">SUM(G114:G117)</f>
        <v>717002.01</v>
      </c>
      <c r="H119" s="32" t="n">
        <f aca="false">SUM(H114:H117)</f>
        <v>2347041.1708425</v>
      </c>
    </row>
    <row r="120" customFormat="false" ht="12.75" hidden="false" customHeight="false" outlineLevel="0" collapsed="false">
      <c r="D120" s="26"/>
      <c r="E120" s="33"/>
      <c r="F120" s="33"/>
    </row>
    <row r="121" customFormat="false" ht="12.75" hidden="false" customHeight="false" outlineLevel="0" collapsed="false">
      <c r="D121" s="26"/>
      <c r="E121" s="33"/>
      <c r="F121" s="33"/>
    </row>
    <row r="122" customFormat="false" ht="12.75" hidden="false" customHeight="false" outlineLevel="0" collapsed="false">
      <c r="D122" s="26"/>
      <c r="E122" s="33"/>
      <c r="F122" s="33"/>
    </row>
    <row r="123" customFormat="false" ht="12.75" hidden="false" customHeight="false" outlineLevel="0" collapsed="false">
      <c r="B123" s="37"/>
      <c r="C123" s="37"/>
      <c r="D123" s="50" t="s">
        <v>14</v>
      </c>
      <c r="E123" s="51" t="s">
        <v>15</v>
      </c>
      <c r="F123" s="51" t="s">
        <v>16</v>
      </c>
      <c r="G123" s="37"/>
    </row>
    <row r="124" customFormat="false" ht="12.75" hidden="false" customHeight="false" outlineLevel="0" collapsed="false">
      <c r="B124" s="37" t="s">
        <v>28</v>
      </c>
      <c r="C124" s="37"/>
      <c r="D124" s="52" t="n">
        <f aca="false">C85</f>
        <v>1872872.983</v>
      </c>
      <c r="E124" s="53" t="n">
        <f aca="false">D124/2</f>
        <v>936436.4915</v>
      </c>
      <c r="F124" s="54" t="n">
        <f aca="false">D124/2</f>
        <v>936436.4915</v>
      </c>
      <c r="G124" s="37"/>
      <c r="H124" s="9"/>
    </row>
    <row r="125" customFormat="false" ht="12.75" hidden="false" customHeight="false" outlineLevel="0" collapsed="false">
      <c r="B125" s="37" t="s">
        <v>29</v>
      </c>
      <c r="C125" s="37"/>
      <c r="D125" s="52" t="n">
        <f aca="false">SUM(E5:E85)</f>
        <v>286959.9632894</v>
      </c>
      <c r="E125" s="53"/>
      <c r="F125" s="54" t="n">
        <f aca="false">D125</f>
        <v>286959.9632894</v>
      </c>
      <c r="G125" s="37"/>
      <c r="H125" s="9"/>
    </row>
    <row r="126" customFormat="false" ht="12.75" hidden="false" customHeight="false" outlineLevel="0" collapsed="false">
      <c r="B126" s="37" t="s">
        <v>30</v>
      </c>
      <c r="C126" s="37"/>
      <c r="D126" s="52" t="n">
        <f aca="false">SUM(B86:B91)</f>
        <v>280189.34</v>
      </c>
      <c r="E126" s="53" t="n">
        <f aca="false">D126</f>
        <v>280189.34</v>
      </c>
      <c r="F126" s="54"/>
      <c r="G126" s="37"/>
    </row>
    <row r="127" customFormat="false" ht="12.75" hidden="false" customHeight="false" outlineLevel="0" collapsed="false">
      <c r="B127" s="37" t="s">
        <v>31</v>
      </c>
      <c r="C127" s="37"/>
      <c r="D127" s="52" t="n">
        <f aca="false">SUM(E86:E91)</f>
        <v>95803.0081563</v>
      </c>
      <c r="E127" s="53" t="n">
        <f aca="false">H92</f>
        <v>51696.84940665</v>
      </c>
      <c r="F127" s="54" t="n">
        <f aca="false">D127-E127</f>
        <v>44106.15874965</v>
      </c>
      <c r="G127" s="40"/>
    </row>
    <row r="128" customFormat="false" ht="12.75" hidden="false" customHeight="false" outlineLevel="0" collapsed="false">
      <c r="B128" s="37" t="s">
        <v>19</v>
      </c>
      <c r="C128" s="37"/>
      <c r="D128" s="55" t="n">
        <f aca="false">SUM(B94:B102)</f>
        <v>436812.67</v>
      </c>
      <c r="E128" s="53" t="n">
        <f aca="false">D128</f>
        <v>436812.67</v>
      </c>
      <c r="F128" s="56"/>
      <c r="G128" s="37"/>
    </row>
    <row r="129" customFormat="false" ht="12.75" hidden="false" customHeight="false" outlineLevel="0" collapsed="false">
      <c r="B129" s="37" t="s">
        <v>32</v>
      </c>
      <c r="C129" s="37"/>
      <c r="D129" s="50" t="n">
        <f aca="false">H103</f>
        <v>91405.2163968</v>
      </c>
      <c r="E129" s="53" t="n">
        <f aca="false">D129</f>
        <v>91405.2163968</v>
      </c>
      <c r="F129" s="56"/>
      <c r="G129" s="37"/>
    </row>
    <row r="130" customFormat="false" ht="12.75" hidden="false" customHeight="false" outlineLevel="0" collapsed="false">
      <c r="B130" s="37"/>
      <c r="C130" s="37"/>
      <c r="D130" s="39"/>
      <c r="E130" s="57"/>
      <c r="F130" s="54"/>
      <c r="G130" s="37"/>
    </row>
    <row r="131" customFormat="false" ht="12.75" hidden="false" customHeight="false" outlineLevel="0" collapsed="false">
      <c r="B131" s="37"/>
      <c r="C131" s="37" t="s">
        <v>22</v>
      </c>
      <c r="D131" s="50" t="n">
        <f aca="false">SUM(D124:D129)</f>
        <v>3064043.1808425</v>
      </c>
      <c r="E131" s="58" t="n">
        <f aca="false">SUM(E124:E129)</f>
        <v>1796540.56730345</v>
      </c>
      <c r="F131" s="59" t="n">
        <f aca="false">SUM(F124:F129)</f>
        <v>1267502.61353905</v>
      </c>
      <c r="G131" s="37"/>
    </row>
    <row r="132" customFormat="false" ht="12.75" hidden="false" customHeight="false" outlineLevel="0" collapsed="false">
      <c r="B132" s="37"/>
      <c r="C132" s="37"/>
      <c r="D132" s="60"/>
      <c r="E132" s="44"/>
      <c r="F132" s="44"/>
      <c r="G132" s="37"/>
    </row>
    <row r="133" customFormat="false" ht="12.75" hidden="false" customHeight="false" outlineLevel="0" collapsed="false">
      <c r="B133" s="37" t="s">
        <v>33</v>
      </c>
      <c r="C133" s="37"/>
      <c r="D133" s="39"/>
      <c r="E133" s="44"/>
      <c r="F133" s="44"/>
      <c r="G133" s="37"/>
    </row>
    <row r="134" customFormat="false" ht="12.75" hidden="false" customHeight="false" outlineLevel="0" collapsed="false">
      <c r="B134" s="37" t="s">
        <v>34</v>
      </c>
      <c r="C134" s="37"/>
      <c r="D134" s="39"/>
      <c r="E134" s="44"/>
      <c r="F134" s="44"/>
      <c r="G134" s="37"/>
    </row>
    <row r="135" customFormat="false" ht="12.75" hidden="false" customHeight="false" outlineLevel="0" collapsed="false">
      <c r="B135" s="37" t="s">
        <v>35</v>
      </c>
      <c r="C135" s="37"/>
      <c r="D135" s="39"/>
      <c r="E135" s="44"/>
      <c r="F135" s="44"/>
      <c r="G135" s="37"/>
    </row>
    <row r="136" customFormat="false" ht="12.75" hidden="false" customHeight="false" outlineLevel="0" collapsed="false">
      <c r="B136" s="37" t="s">
        <v>36</v>
      </c>
      <c r="C136" s="37"/>
      <c r="D136" s="39"/>
      <c r="E136" s="44"/>
      <c r="F136" s="44"/>
      <c r="G136" s="37"/>
    </row>
    <row r="137" customFormat="false" ht="12.75" hidden="false" customHeight="false" outlineLevel="0" collapsed="false">
      <c r="B137" s="37" t="s">
        <v>37</v>
      </c>
      <c r="C137" s="37"/>
      <c r="D137" s="39"/>
      <c r="E137" s="44"/>
      <c r="F137" s="44"/>
      <c r="G137" s="37"/>
    </row>
    <row r="138" customFormat="false" ht="12.75" hidden="false" customHeight="false" outlineLevel="0" collapsed="false">
      <c r="B138" s="37" t="s">
        <v>38</v>
      </c>
      <c r="C138" s="37"/>
      <c r="D138" s="39"/>
      <c r="E138" s="44"/>
      <c r="F138" s="44"/>
      <c r="G138" s="37"/>
    </row>
    <row r="139" customFormat="false" ht="12.75" hidden="false" customHeight="false" outlineLevel="0" collapsed="false">
      <c r="B139" s="37" t="s">
        <v>39</v>
      </c>
      <c r="C139" s="37"/>
      <c r="D139" s="39"/>
      <c r="E139" s="44"/>
      <c r="F139" s="44"/>
      <c r="G139" s="37"/>
    </row>
    <row r="140" customFormat="false" ht="12.75" hidden="false" customHeight="false" outlineLevel="0" collapsed="false">
      <c r="B140" s="37" t="s">
        <v>40</v>
      </c>
      <c r="C140" s="37"/>
      <c r="D140" s="39"/>
      <c r="E140" s="44"/>
      <c r="F140" s="44"/>
      <c r="G140" s="37"/>
    </row>
  </sheetData>
  <mergeCells count="6">
    <mergeCell ref="E110:F110"/>
    <mergeCell ref="G110:H110"/>
    <mergeCell ref="I110:J110"/>
    <mergeCell ref="E111:F111"/>
    <mergeCell ref="G111:H111"/>
    <mergeCell ref="I111:J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2001-11-05T21:03:12Z</dcterms:created>
  <dc:creator>ldonoho</dc:creator>
  <dc:description/>
  <dc:language>en-US</dc:language>
  <cp:lastModifiedBy>ldonoho</cp:lastModifiedBy>
  <cp:lastPrinted>2001-11-06T21:25:44Z</cp:lastPrinted>
  <dcterms:modified xsi:type="dcterms:W3CDTF">2001-11-07T11:46:46Z</dcterms:modified>
  <cp:revision>0</cp:revision>
  <dc:subject/>
  <dc:title/>
</cp:coreProperties>
</file>