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s" sheetId="1" state="visible" r:id="rId3"/>
    <sheet name="1_11_01Freeze" sheetId="2" state="visible" r:id="rId4"/>
    <sheet name="1_11_01Surcharge" sheetId="3" state="visible" r:id="rId5"/>
    <sheet name="8_31_00 Cap" sheetId="4" state="visible" r:id="rId6"/>
    <sheet name="8_31_00 Freeze" sheetId="5" state="visible" r:id="rId7"/>
    <sheet name="1_11_01Cap" sheetId="6" state="visible" r:id="rId8"/>
  </sheets>
  <definedNames>
    <definedName function="false" hidden="false" localSheetId="0" name="_xlnm.Print_Area" vbProcedure="false">Prices!$A$1:$BT$39,Prices!$A$1:$BT$39,Prices!$A$1:$BT$39,Prices!$A$1:$AV$39,Prices!$A$1:$AV$39</definedName>
    <definedName function="false" hidden="false" localSheetId="0" name="_xlnm.Print_Titles" vbProcedure="false">Prices!$A:$B</definedName>
    <definedName function="false" hidden="false" localSheetId="0" name="Excel_BuiltIn_Print_Area" vbProcedure="false">1_11_01Freeze!$A$1:$BT$39</definedName>
    <definedName function="false" hidden="false" localSheetId="0" name="Excel_BuiltIn_Print_Titles" vbProcedure="false">1_11_01Freeze!$A:$B</definedName>
    <definedName function="false" hidden="false" localSheetId="1" name="Excel_BuiltIn_Print_Area" vbProcedure="false">1_11_01Surcharge!$A$1:$BT$39</definedName>
    <definedName function="false" hidden="false" localSheetId="1" name="Excel_BuiltIn_Print_Titles" vbProcedure="false">1_11_01Surcharge!$A:$B</definedName>
    <definedName function="false" hidden="false" localSheetId="2" name="Excel_BuiltIn_Print_Area" vbProcedure="false">'8_31_00 Cap'!$A$1:$AV$39</definedName>
    <definedName function="false" hidden="false" localSheetId="2" name="Excel_BuiltIn_Print_Titles" vbProcedure="false">'8_31_00 Cap'!$A:$B</definedName>
    <definedName function="false" hidden="false" localSheetId="3" name="Excel_BuiltIn_Print_Area" vbProcedure="false">'8_31_00 Freeze'!$A$1:$AV$39</definedName>
    <definedName function="false" hidden="false" localSheetId="3" name="Excel_BuiltIn_Print_Titles" vbProcedure="false">'8_31_00 Freeze'!$A:$B</definedName>
    <definedName function="false" hidden="false" localSheetId="4" name="Excel_BuiltIn_Print_Area" vbProcedure="false">1_11_01Cap!$A$1:$BT$39</definedName>
    <definedName function="false" hidden="false" localSheetId="4" name="Excel_BuiltIn_Print_Titles" vbProcedure="false">1_11_01Cap!$A:$B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<sst xmlns="http://schemas.openxmlformats.org/spreadsheetml/2006/main" count="276" uniqueCount="62">
  <si>
    <t xml:space="preserve">Schedule PX Forecast Using</t>
  </si>
  <si>
    <t xml:space="preserve">1/11/01 Forward Prices</t>
  </si>
  <si>
    <t xml:space="preserve">Average 2001-03</t>
  </si>
  <si>
    <t xml:space="preserve">Average 2001-05</t>
  </si>
  <si>
    <t xml:space="preserve">AB 265 REVENUE UNDERCOLLECTION</t>
  </si>
  <si>
    <t xml:space="preserve">REVENUE SHORTFALL SURCHARGE</t>
  </si>
  <si>
    <t xml:space="preserve">BEGINNING JANUARY 2004 </t>
  </si>
  <si>
    <t xml:space="preserve">Cap</t>
  </si>
  <si>
    <t xml:space="preserve">&amp;</t>
  </si>
  <si>
    <t xml:space="preserve">Freeze Scenario</t>
  </si>
  <si>
    <t xml:space="preserve">1/11/01 Forward Price Curves</t>
  </si>
  <si>
    <t xml:space="preserve">BAL.</t>
  </si>
  <si>
    <t xml:space="preserve">BALANCE</t>
  </si>
  <si>
    <t xml:space="preserve">1)</t>
  </si>
  <si>
    <t xml:space="preserve">Actual Schedule PX ($/kWh)</t>
  </si>
  <si>
    <t xml:space="preserve">Sm. Comm. Actual Schedule PX</t>
  </si>
  <si>
    <t xml:space="preserve">2)</t>
  </si>
  <si>
    <t xml:space="preserve">Revenue Shortage Surcharge ($/kWh)</t>
  </si>
  <si>
    <t xml:space="preserve">3)</t>
  </si>
  <si>
    <t xml:space="preserve">AB 265 Rate Ceiling ($/kWh)</t>
  </si>
  <si>
    <t xml:space="preserve">4)</t>
  </si>
  <si>
    <t xml:space="preserve">Billed Schedule PX ($/kWh)</t>
  </si>
  <si>
    <t xml:space="preserve">5)</t>
  </si>
  <si>
    <t xml:space="preserve">Residential PX Revenue at Billed Schedule PX</t>
  </si>
  <si>
    <t xml:space="preserve">6)</t>
  </si>
  <si>
    <t xml:space="preserve">Residential PX Revenue at Actual Schedule PX</t>
  </si>
  <si>
    <t xml:space="preserve">7)</t>
  </si>
  <si>
    <t xml:space="preserve">Sm. Comm. PX Revenue at Billed Schedule PX</t>
  </si>
  <si>
    <t xml:space="preserve">8)</t>
  </si>
  <si>
    <t xml:space="preserve">Sm. Comm. PX Revenue at Actual Schedule PX</t>
  </si>
  <si>
    <t xml:space="preserve">9)</t>
  </si>
  <si>
    <t xml:space="preserve">&lt;100 KW PX Revenue at Billed Schedule PX</t>
  </si>
  <si>
    <t xml:space="preserve">10)</t>
  </si>
  <si>
    <t xml:space="preserve">&lt;100 KWPX Revenue at Actual Schedule PX</t>
  </si>
  <si>
    <t xml:space="preserve">11)</t>
  </si>
  <si>
    <t xml:space="preserve">Over (Under) Collection ($ Millions) </t>
  </si>
  <si>
    <t xml:space="preserve">PECA (Estimate as of Oct. 31, 2000)</t>
  </si>
  <si>
    <t xml:space="preserve">PECA Headroom</t>
  </si>
  <si>
    <t xml:space="preserve">12)</t>
  </si>
  <si>
    <t xml:space="preserve">Cumulative Net Over (Under) Collection ($ Millions)</t>
  </si>
  <si>
    <t xml:space="preserve">13)</t>
  </si>
  <si>
    <t xml:space="preserve">Interest ($ Millions)</t>
  </si>
  <si>
    <t xml:space="preserve">14)</t>
  </si>
  <si>
    <t xml:space="preserve">Cumulative Balance With Interest ($ Millions)</t>
  </si>
  <si>
    <t xml:space="preserve">15)</t>
  </si>
  <si>
    <t xml:space="preserve">TCBA (under 100KW) End of Month Balance</t>
  </si>
  <si>
    <t xml:space="preserve">16)</t>
  </si>
  <si>
    <t xml:space="preserve">Collection of CTC Revenue from AB265 Customers</t>
  </si>
  <si>
    <t xml:space="preserve">17)</t>
  </si>
  <si>
    <t xml:space="preserve">Net Over (Under) Collection</t>
  </si>
  <si>
    <t xml:space="preserve">Base Case Over (Under) Collection ($953MM - Dec.03)</t>
  </si>
  <si>
    <t xml:space="preserve">Difference Between Base Case and Sensitivity</t>
  </si>
  <si>
    <t xml:space="preserve">Assumptions</t>
  </si>
  <si>
    <t xml:space="preserve">Yuma buyout costs allocated to AB265 capped customers is 60% of $70 million which equals $42 million which is included</t>
  </si>
  <si>
    <t xml:space="preserve">in February 2001 Retained Generation line.</t>
  </si>
  <si>
    <t xml:space="preserve">Schedule PX reflects bilateral hedging contracts (100MW; 7 X 24; @ $49.50/MWH)</t>
  </si>
  <si>
    <t xml:space="preserve">Interest</t>
  </si>
  <si>
    <t xml:space="preserve">Retroactive credit of $261 Million ($302 total less $41 reduction due to Duque Freeze) </t>
  </si>
  <si>
    <t xml:space="preserve">is included in Noveber 2000 at $237 million for bundled customers and $24 million for DA customers.</t>
  </si>
  <si>
    <t xml:space="preserve">BEGINNING MARCH 2001 </t>
  </si>
  <si>
    <t xml:space="preserve">Cap Scenario</t>
  </si>
  <si>
    <t xml:space="preserve">8/31/00 Forward Price Curves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</si>
</sst>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.0000_);\(0.0000\)"/>
    <numFmt numFmtId="166" formatCode="[$-409]m/d/yyyy"/>
    <numFmt numFmtId="167" formatCode="[$-409]mmm\-yy"/>
    <numFmt numFmtId="168" formatCode="0.0000"/>
    <numFmt numFmtId="169" formatCode="0.00"/>
    <numFmt numFmtId="170" formatCode="0_);\(0\)"/>
    <numFmt numFmtId="171" formatCode="0.000"/>
    <numFmt numFmtId="172" formatCode="0"/>
    <numFmt numFmtId="173" formatCode="_(* #,##0.00_);_(* \(#,##0.00\);_(* \-??_);_(@_)"/>
    <numFmt numFmtId="174" formatCode="_(* #,##0_);_(* \(#,##0\);_(* \-??_);_(@_)"/>
    <numFmt numFmtId="175" formatCode="0%"/>
    <numFmt numFmtId="176" formatCode="0.0_);\(0.0\)"/>
    <numFmt numFmtId="177" formatCode="[$-409]#,##0_);\(#,##0\)"/>
    <numFmt numFmtId="178" formatCode="0.0%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8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u val="single"/>
      <sz val="10"/>
      <name val="Arial"/>
      <family val="2"/>
    </font>
    <font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FF0000"/>
      <name val="Arial"/>
      <family val="2"/>
    </font>
    <font>
      <u val="single"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3.28"/>
    <col collapsed="false" customWidth="true" hidden="false" outlineLevel="0" max="3" min="3" style="0" width="13.7"/>
    <col collapsed="false" customWidth="true" hidden="false" outlineLevel="0" max="4" min="4" style="0" width="11.28"/>
    <col collapsed="false" customWidth="true" hidden="false" outlineLevel="0" max="5" min="5" style="0" width="12.28"/>
    <col collapsed="false" customWidth="true" hidden="false" outlineLevel="0" max="6" min="6" style="0" width="2.28"/>
    <col collapsed="false" customWidth="true" hidden="false" outlineLevel="0" max="7" min="7" style="0" width="12.28"/>
    <col collapsed="false" customWidth="true" hidden="false" outlineLevel="0" max="8" min="8" style="0" width="10.56"/>
    <col collapsed="false" customWidth="true" hidden="false" outlineLevel="0" max="9" min="9" style="0" width="10.28"/>
    <col collapsed="false" customWidth="true" hidden="false" outlineLevel="0" max="10" min="10" style="0" width="3.56"/>
    <col collapsed="false" customWidth="true" hidden="false" outlineLevel="0" max="11" min="11" style="0" width="10.71"/>
  </cols>
  <sheetData>
    <row r="1" customFormat="false" ht="14.65" hidden="false" customHeight="false" outlineLevel="0" collapsed="false">
      <c r="F1" s="1"/>
      <c r="G1" s="1"/>
    </row>
    <row r="2" customFormat="false" ht="14.65" hidden="false" customHeight="false" outlineLevel="0" collapsed="false">
      <c r="I2" s="2"/>
      <c r="J2" s="2"/>
      <c r="K2" s="2"/>
    </row>
    <row r="3" customFormat="false" ht="17" hidden="false" customHeight="false" outlineLevel="0" collapsed="false">
      <c r="A3" s="3" t="s">
        <v>0</v>
      </c>
      <c r="B3" s="3"/>
      <c r="C3" s="3"/>
      <c r="E3" s="4"/>
      <c r="F3" s="2"/>
      <c r="I3" s="5"/>
      <c r="J3" s="2"/>
      <c r="K3" s="2"/>
    </row>
    <row r="4" customFormat="false" ht="17" hidden="false" customHeight="false" outlineLevel="0" collapsed="false">
      <c r="A4" s="3" t="s">
        <v>1</v>
      </c>
      <c r="B4" s="3"/>
      <c r="C4" s="3"/>
      <c r="D4" s="5"/>
      <c r="E4" s="5"/>
      <c r="F4" s="5"/>
      <c r="I4" s="5"/>
      <c r="K4" s="5"/>
    </row>
    <row r="5" customFormat="false" ht="14.65" hidden="false" customHeight="false" outlineLevel="0" collapsed="false">
      <c r="E5" s="5"/>
      <c r="F5" s="5"/>
      <c r="I5" s="5"/>
    </row>
    <row r="6" customFormat="false" ht="14.65" hidden="false" customHeight="false" outlineLevel="0" collapsed="false">
      <c r="A6" s="6"/>
      <c r="E6" s="4"/>
      <c r="F6" s="7"/>
      <c r="I6" s="4"/>
      <c r="J6" s="8"/>
      <c r="K6" s="9"/>
    </row>
    <row r="7" customFormat="false" ht="14.65" hidden="false" customHeight="false" outlineLevel="0" collapsed="false">
      <c r="A7" s="6"/>
      <c r="C7" s="10"/>
      <c r="D7" s="10"/>
      <c r="E7" s="4"/>
      <c r="F7" s="7"/>
      <c r="G7" s="10"/>
      <c r="H7" s="10"/>
      <c r="I7" s="4"/>
      <c r="K7" s="11"/>
    </row>
    <row r="8" customFormat="false" ht="14.65" hidden="false" customHeight="false" outlineLevel="0" collapsed="false">
      <c r="A8" s="6" t="n">
        <v>36892</v>
      </c>
      <c r="C8" s="10" t="n">
        <v>0.207763472538476</v>
      </c>
      <c r="D8" s="10"/>
      <c r="E8" s="4"/>
      <c r="F8" s="10"/>
      <c r="G8" s="10"/>
      <c r="H8" s="10"/>
      <c r="I8" s="4"/>
      <c r="K8" s="9"/>
    </row>
    <row r="9" customFormat="false" ht="14.65" hidden="false" customHeight="false" outlineLevel="0" collapsed="false">
      <c r="A9" s="6" t="n">
        <f aca="false">A8+31</f>
        <v>36923</v>
      </c>
      <c r="C9" s="10" t="n">
        <v>0.141322557917601</v>
      </c>
      <c r="D9" s="10"/>
      <c r="E9" s="4"/>
      <c r="F9" s="10"/>
      <c r="G9" s="10"/>
      <c r="H9" s="10"/>
      <c r="I9" s="4"/>
      <c r="K9" s="9"/>
    </row>
    <row r="10" customFormat="false" ht="14.65" hidden="false" customHeight="false" outlineLevel="0" collapsed="false">
      <c r="A10" s="6" t="n">
        <f aca="false">A9+31</f>
        <v>36954</v>
      </c>
      <c r="C10" s="10" t="n">
        <v>0.117833464046796</v>
      </c>
      <c r="D10" s="10"/>
      <c r="E10" s="4"/>
      <c r="F10" s="10"/>
      <c r="G10" s="10"/>
      <c r="H10" s="10"/>
      <c r="I10" s="4"/>
      <c r="K10" s="9"/>
    </row>
    <row r="11" customFormat="false" ht="14.65" hidden="false" customHeight="false" outlineLevel="0" collapsed="false">
      <c r="A11" s="6" t="n">
        <f aca="false">A10+31</f>
        <v>36985</v>
      </c>
      <c r="C11" s="10" t="n">
        <v>0.117896783224074</v>
      </c>
      <c r="D11" s="10"/>
      <c r="E11" s="4"/>
      <c r="F11" s="10"/>
      <c r="G11" s="10"/>
      <c r="H11" s="10"/>
      <c r="I11" s="4"/>
      <c r="K11" s="9"/>
    </row>
    <row r="12" customFormat="false" ht="14.65" hidden="false" customHeight="false" outlineLevel="0" collapsed="false">
      <c r="A12" s="6" t="n">
        <f aca="false">A11+31</f>
        <v>37016</v>
      </c>
      <c r="C12" s="10" t="n">
        <v>0.118221388487944</v>
      </c>
      <c r="D12" s="10"/>
      <c r="E12" s="4"/>
      <c r="F12" s="10"/>
      <c r="G12" s="10"/>
      <c r="H12" s="10"/>
      <c r="I12" s="4"/>
      <c r="K12" s="9"/>
    </row>
    <row r="13" customFormat="false" ht="14.65" hidden="false" customHeight="false" outlineLevel="0" collapsed="false">
      <c r="A13" s="6" t="n">
        <f aca="false">A12+31</f>
        <v>37047</v>
      </c>
      <c r="C13" s="10" t="n">
        <v>0.120298827316654</v>
      </c>
      <c r="D13" s="10"/>
      <c r="E13" s="4"/>
      <c r="F13" s="10"/>
      <c r="G13" s="10"/>
      <c r="H13" s="10"/>
      <c r="I13" s="4"/>
      <c r="K13" s="9"/>
    </row>
    <row r="14" customFormat="false" ht="14.65" hidden="false" customHeight="false" outlineLevel="0" collapsed="false">
      <c r="A14" s="6" t="n">
        <f aca="false">A13+31</f>
        <v>37078</v>
      </c>
      <c r="C14" s="10" t="n">
        <v>0.12113857170885</v>
      </c>
      <c r="D14" s="10"/>
      <c r="E14" s="4"/>
      <c r="F14" s="10"/>
      <c r="G14" s="10"/>
      <c r="H14" s="10"/>
      <c r="I14" s="4"/>
      <c r="K14" s="9"/>
    </row>
    <row r="15" customFormat="false" ht="14.65" hidden="false" customHeight="false" outlineLevel="0" collapsed="false">
      <c r="A15" s="6" t="n">
        <f aca="false">A14+31</f>
        <v>37109</v>
      </c>
      <c r="C15" s="10" t="n">
        <v>0.161125156351185</v>
      </c>
      <c r="D15" s="10"/>
      <c r="E15" s="4"/>
      <c r="F15" s="10"/>
      <c r="G15" s="10"/>
      <c r="H15" s="10"/>
      <c r="I15" s="4"/>
      <c r="K15" s="9"/>
    </row>
    <row r="16" customFormat="false" ht="14.65" hidden="false" customHeight="false" outlineLevel="0" collapsed="false">
      <c r="A16" s="6" t="n">
        <f aca="false">A15+31</f>
        <v>37140</v>
      </c>
      <c r="C16" s="10" t="n">
        <v>0.147758613977016</v>
      </c>
      <c r="D16" s="10"/>
      <c r="E16" s="4"/>
      <c r="F16" s="10"/>
      <c r="G16" s="10"/>
      <c r="H16" s="10"/>
      <c r="I16" s="4"/>
      <c r="K16" s="9"/>
    </row>
    <row r="17" customFormat="false" ht="14.65" hidden="false" customHeight="false" outlineLevel="0" collapsed="false">
      <c r="A17" s="6" t="n">
        <f aca="false">A16+31</f>
        <v>37171</v>
      </c>
      <c r="C17" s="10" t="n">
        <v>0.114516818607507</v>
      </c>
      <c r="D17" s="10"/>
      <c r="E17" s="4"/>
      <c r="F17" s="10"/>
      <c r="G17" s="10"/>
      <c r="H17" s="10"/>
      <c r="I17" s="4"/>
      <c r="K17" s="9"/>
    </row>
    <row r="18" customFormat="false" ht="14.65" hidden="false" customHeight="false" outlineLevel="0" collapsed="false">
      <c r="A18" s="6" t="n">
        <f aca="false">A17+31</f>
        <v>37202</v>
      </c>
      <c r="C18" s="10" t="n">
        <v>0.0971728258781719</v>
      </c>
      <c r="D18" s="10"/>
      <c r="E18" s="4"/>
      <c r="F18" s="10"/>
      <c r="G18" s="10"/>
      <c r="H18" s="10"/>
      <c r="I18" s="4"/>
      <c r="K18" s="9"/>
    </row>
    <row r="19" customFormat="false" ht="14.65" hidden="false" customHeight="false" outlineLevel="0" collapsed="false">
      <c r="A19" s="6" t="n">
        <f aca="false">A18+31</f>
        <v>37233</v>
      </c>
      <c r="C19" s="10" t="n">
        <v>0.0900038114798559</v>
      </c>
      <c r="D19" s="10"/>
      <c r="E19" s="4"/>
      <c r="F19" s="10"/>
      <c r="G19" s="10"/>
      <c r="H19" s="10"/>
      <c r="I19" s="4"/>
      <c r="K19" s="11"/>
    </row>
    <row r="20" customFormat="false" ht="14.65" hidden="false" customHeight="false" outlineLevel="0" collapsed="false">
      <c r="A20" s="6" t="n">
        <f aca="false">A19+31</f>
        <v>37264</v>
      </c>
      <c r="C20" s="10" t="n">
        <v>0.085495441182706</v>
      </c>
      <c r="D20" s="10"/>
      <c r="E20" s="4"/>
      <c r="F20" s="10"/>
      <c r="G20" s="10"/>
      <c r="H20" s="10"/>
      <c r="I20" s="4"/>
      <c r="K20" s="11"/>
    </row>
    <row r="21" customFormat="false" ht="14.65" hidden="false" customHeight="false" outlineLevel="0" collapsed="false">
      <c r="A21" s="6" t="n">
        <f aca="false">A20+31</f>
        <v>37295</v>
      </c>
      <c r="C21" s="10" t="n">
        <v>0.0750980373298034</v>
      </c>
      <c r="D21" s="10"/>
      <c r="E21" s="4"/>
      <c r="F21" s="10"/>
      <c r="G21" s="10"/>
      <c r="H21" s="10"/>
      <c r="I21" s="4"/>
      <c r="K21" s="11"/>
    </row>
    <row r="22" customFormat="false" ht="14.65" hidden="false" customHeight="false" outlineLevel="0" collapsed="false">
      <c r="A22" s="6" t="n">
        <f aca="false">A21+31</f>
        <v>37326</v>
      </c>
      <c r="C22" s="10" t="n">
        <v>0.0736155348683876</v>
      </c>
      <c r="D22" s="10"/>
      <c r="E22" s="4"/>
      <c r="F22" s="10"/>
      <c r="G22" s="10"/>
      <c r="H22" s="10"/>
      <c r="I22" s="4"/>
      <c r="K22" s="11"/>
    </row>
    <row r="23" customFormat="false" ht="14.65" hidden="false" customHeight="false" outlineLevel="0" collapsed="false">
      <c r="A23" s="6" t="n">
        <f aca="false">A22+31</f>
        <v>37357</v>
      </c>
      <c r="C23" s="10" t="n">
        <v>0.0734281857348251</v>
      </c>
      <c r="D23" s="10"/>
      <c r="E23" s="4"/>
      <c r="F23" s="10"/>
      <c r="G23" s="10"/>
      <c r="H23" s="10"/>
      <c r="I23" s="4"/>
      <c r="K23" s="11"/>
    </row>
    <row r="24" customFormat="false" ht="14.65" hidden="false" customHeight="false" outlineLevel="0" collapsed="false">
      <c r="A24" s="6" t="n">
        <f aca="false">A23+31</f>
        <v>37388</v>
      </c>
      <c r="C24" s="10" t="n">
        <v>0.0731419171543026</v>
      </c>
      <c r="D24" s="10"/>
      <c r="E24" s="4"/>
      <c r="F24" s="10"/>
      <c r="G24" s="10"/>
      <c r="H24" s="10"/>
      <c r="I24" s="4"/>
      <c r="K24" s="11"/>
    </row>
    <row r="25" customFormat="false" ht="14.65" hidden="false" customHeight="false" outlineLevel="0" collapsed="false">
      <c r="A25" s="6" t="n">
        <f aca="false">A24+31</f>
        <v>37419</v>
      </c>
      <c r="C25" s="10" t="n">
        <v>0.0834831056256633</v>
      </c>
      <c r="D25" s="10"/>
      <c r="E25" s="4"/>
      <c r="F25" s="10"/>
      <c r="G25" s="10"/>
      <c r="H25" s="10"/>
      <c r="I25" s="4"/>
      <c r="K25" s="11"/>
    </row>
    <row r="26" customFormat="false" ht="14.65" hidden="false" customHeight="false" outlineLevel="0" collapsed="false">
      <c r="A26" s="6" t="n">
        <f aca="false">A25+31</f>
        <v>37450</v>
      </c>
      <c r="C26" s="10" t="n">
        <v>0.0981717478132702</v>
      </c>
      <c r="D26" s="10"/>
      <c r="E26" s="4"/>
      <c r="F26" s="10"/>
      <c r="G26" s="10"/>
      <c r="H26" s="10"/>
      <c r="I26" s="4"/>
      <c r="K26" s="11"/>
    </row>
    <row r="27" customFormat="false" ht="14.65" hidden="false" customHeight="false" outlineLevel="0" collapsed="false">
      <c r="A27" s="6" t="n">
        <f aca="false">A26+31</f>
        <v>37481</v>
      </c>
      <c r="C27" s="10" t="n">
        <v>0.120238290740845</v>
      </c>
      <c r="D27" s="10"/>
      <c r="E27" s="4"/>
      <c r="F27" s="10"/>
      <c r="G27" s="10"/>
      <c r="H27" s="10"/>
      <c r="I27" s="4"/>
      <c r="K27" s="11"/>
    </row>
    <row r="28" customFormat="false" ht="14.65" hidden="false" customHeight="false" outlineLevel="0" collapsed="false">
      <c r="A28" s="6" t="n">
        <f aca="false">A27+31</f>
        <v>37512</v>
      </c>
      <c r="C28" s="10" t="n">
        <v>0.109583604349314</v>
      </c>
      <c r="D28" s="10"/>
      <c r="E28" s="4"/>
      <c r="F28" s="10"/>
      <c r="G28" s="10"/>
      <c r="H28" s="10"/>
      <c r="I28" s="4"/>
      <c r="K28" s="11"/>
    </row>
    <row r="29" customFormat="false" ht="14.65" hidden="false" customHeight="false" outlineLevel="0" collapsed="false">
      <c r="A29" s="6" t="n">
        <f aca="false">A28+31</f>
        <v>37543</v>
      </c>
      <c r="C29" s="10" t="n">
        <v>0.0915905760373256</v>
      </c>
      <c r="D29" s="10"/>
      <c r="E29" s="4"/>
      <c r="F29" s="10"/>
      <c r="G29" s="10"/>
      <c r="H29" s="10"/>
      <c r="I29" s="4"/>
      <c r="K29" s="11"/>
    </row>
    <row r="30" customFormat="false" ht="14.65" hidden="false" customHeight="false" outlineLevel="0" collapsed="false">
      <c r="A30" s="6" t="n">
        <f aca="false">A29+31</f>
        <v>37574</v>
      </c>
      <c r="C30" s="10" t="n">
        <v>0.072484478666805</v>
      </c>
      <c r="D30" s="10"/>
      <c r="E30" s="4"/>
      <c r="F30" s="10"/>
      <c r="G30" s="10"/>
      <c r="H30" s="10"/>
      <c r="I30" s="4"/>
      <c r="K30" s="11"/>
    </row>
    <row r="31" customFormat="false" ht="14.65" hidden="false" customHeight="false" outlineLevel="0" collapsed="false">
      <c r="A31" s="6" t="n">
        <f aca="false">A30+31</f>
        <v>37605</v>
      </c>
      <c r="C31" s="10" t="n">
        <v>0.0663669596985984</v>
      </c>
      <c r="D31" s="10"/>
      <c r="E31" s="4"/>
      <c r="F31" s="10"/>
      <c r="G31" s="10"/>
      <c r="H31" s="10"/>
      <c r="I31" s="4"/>
      <c r="K31" s="11"/>
    </row>
    <row r="32" customFormat="false" ht="14.65" hidden="false" customHeight="false" outlineLevel="0" collapsed="false">
      <c r="A32" s="6" t="n">
        <f aca="false">A31+31</f>
        <v>37636</v>
      </c>
      <c r="C32" s="10" t="n">
        <v>0.0644125786889989</v>
      </c>
      <c r="D32" s="10"/>
      <c r="E32" s="4"/>
      <c r="F32" s="10"/>
      <c r="G32" s="10"/>
      <c r="H32" s="10"/>
      <c r="I32" s="4"/>
      <c r="K32" s="11"/>
    </row>
    <row r="33" customFormat="false" ht="14.65" hidden="false" customHeight="false" outlineLevel="0" collapsed="false">
      <c r="A33" s="6" t="n">
        <f aca="false">A32+31</f>
        <v>37667</v>
      </c>
      <c r="C33" s="10" t="n">
        <v>0.0610275643137039</v>
      </c>
      <c r="D33" s="10"/>
      <c r="E33" s="4"/>
      <c r="F33" s="10"/>
      <c r="G33" s="10"/>
      <c r="H33" s="10"/>
      <c r="I33" s="4"/>
      <c r="K33" s="11"/>
    </row>
    <row r="34" customFormat="false" ht="14.65" hidden="false" customHeight="false" outlineLevel="0" collapsed="false">
      <c r="A34" s="6" t="n">
        <f aca="false">A33+31</f>
        <v>37698</v>
      </c>
      <c r="C34" s="10" t="n">
        <v>0.0600239326419394</v>
      </c>
      <c r="D34" s="10"/>
      <c r="E34" s="4"/>
      <c r="F34" s="10"/>
      <c r="G34" s="10"/>
      <c r="H34" s="10"/>
      <c r="I34" s="4"/>
      <c r="K34" s="11"/>
    </row>
    <row r="35" customFormat="false" ht="14.65" hidden="false" customHeight="false" outlineLevel="0" collapsed="false">
      <c r="A35" s="6" t="n">
        <f aca="false">A34+31</f>
        <v>37729</v>
      </c>
      <c r="C35" s="10" t="n">
        <v>0.0612572545876175</v>
      </c>
      <c r="D35" s="10"/>
      <c r="E35" s="4"/>
      <c r="F35" s="10"/>
      <c r="G35" s="10"/>
      <c r="H35" s="10"/>
      <c r="I35" s="4"/>
      <c r="K35" s="11"/>
    </row>
    <row r="36" customFormat="false" ht="14.65" hidden="false" customHeight="false" outlineLevel="0" collapsed="false">
      <c r="A36" s="6" t="n">
        <f aca="false">A35+31</f>
        <v>37760</v>
      </c>
      <c r="C36" s="10" t="n">
        <v>0.0624802889358663</v>
      </c>
      <c r="D36" s="10"/>
      <c r="E36" s="4"/>
      <c r="F36" s="10"/>
      <c r="G36" s="10"/>
      <c r="H36" s="10"/>
      <c r="I36" s="4"/>
      <c r="K36" s="11"/>
    </row>
    <row r="37" customFormat="false" ht="14.65" hidden="false" customHeight="false" outlineLevel="0" collapsed="false">
      <c r="A37" s="6" t="n">
        <f aca="false">A36+31</f>
        <v>37791</v>
      </c>
      <c r="C37" s="10" t="n">
        <v>0.0683825939127952</v>
      </c>
      <c r="D37" s="10"/>
      <c r="E37" s="4"/>
      <c r="F37" s="10"/>
      <c r="G37" s="10"/>
      <c r="H37" s="10"/>
      <c r="I37" s="4"/>
      <c r="K37" s="11"/>
    </row>
    <row r="38" customFormat="false" ht="14.65" hidden="false" customHeight="false" outlineLevel="0" collapsed="false">
      <c r="A38" s="6" t="n">
        <f aca="false">A37+31</f>
        <v>37822</v>
      </c>
      <c r="C38" s="10" t="n">
        <v>0.0792546283784401</v>
      </c>
      <c r="D38" s="10"/>
      <c r="E38" s="4"/>
      <c r="F38" s="10"/>
      <c r="G38" s="10"/>
      <c r="H38" s="10"/>
      <c r="I38" s="4"/>
      <c r="K38" s="11"/>
    </row>
    <row r="39" customFormat="false" ht="14.65" hidden="false" customHeight="false" outlineLevel="0" collapsed="false">
      <c r="A39" s="6" t="n">
        <f aca="false">A38+31</f>
        <v>37853</v>
      </c>
      <c r="C39" s="10" t="n">
        <v>0.0984306703984387</v>
      </c>
      <c r="D39" s="10"/>
      <c r="E39" s="4"/>
      <c r="F39" s="10"/>
      <c r="G39" s="10"/>
      <c r="H39" s="10"/>
      <c r="I39" s="4"/>
      <c r="K39" s="11"/>
    </row>
    <row r="40" customFormat="false" ht="14.65" hidden="false" customHeight="false" outlineLevel="0" collapsed="false">
      <c r="A40" s="6" t="n">
        <f aca="false">A39+31</f>
        <v>37884</v>
      </c>
      <c r="C40" s="10" t="n">
        <v>0.0903982528422312</v>
      </c>
      <c r="D40" s="10"/>
      <c r="E40" s="4"/>
      <c r="F40" s="10"/>
      <c r="G40" s="10"/>
      <c r="H40" s="10"/>
      <c r="I40" s="4"/>
      <c r="K40" s="11"/>
    </row>
    <row r="41" customFormat="false" ht="14.65" hidden="false" customHeight="false" outlineLevel="0" collapsed="false">
      <c r="A41" s="6" t="n">
        <f aca="false">A40+31</f>
        <v>37915</v>
      </c>
      <c r="C41" s="10" t="n">
        <v>0.0764923334577673</v>
      </c>
      <c r="D41" s="10"/>
      <c r="E41" s="4"/>
      <c r="F41" s="10"/>
      <c r="G41" s="10"/>
      <c r="H41" s="10"/>
      <c r="I41" s="4"/>
      <c r="K41" s="11"/>
    </row>
    <row r="42" customFormat="false" ht="14.65" hidden="false" customHeight="false" outlineLevel="0" collapsed="false">
      <c r="A42" s="6" t="n">
        <f aca="false">A41+31</f>
        <v>37946</v>
      </c>
      <c r="C42" s="10" t="n">
        <v>0.0616555925610535</v>
      </c>
      <c r="D42" s="10"/>
      <c r="E42" s="4"/>
      <c r="F42" s="10"/>
      <c r="G42" s="10"/>
      <c r="H42" s="10"/>
      <c r="I42" s="4"/>
      <c r="K42" s="11"/>
    </row>
    <row r="43" customFormat="false" ht="14.65" hidden="false" customHeight="false" outlineLevel="0" collapsed="false">
      <c r="A43" s="6" t="n">
        <f aca="false">A42+31</f>
        <v>37977</v>
      </c>
      <c r="C43" s="10" t="n">
        <v>0.0575415642607208</v>
      </c>
      <c r="D43" s="10"/>
      <c r="E43" s="4"/>
      <c r="F43" s="10"/>
      <c r="G43" s="10"/>
      <c r="H43" s="10"/>
      <c r="I43" s="4"/>
      <c r="K43" s="11"/>
    </row>
    <row r="44" customFormat="false" ht="14.65" hidden="false" customHeight="false" outlineLevel="0" collapsed="false">
      <c r="A44" s="6"/>
    </row>
    <row r="45" customFormat="false" ht="14.65" hidden="false" customHeight="false" outlineLevel="0" collapsed="false">
      <c r="A45" s="12" t="s">
        <v>2</v>
      </c>
      <c r="B45" s="13"/>
      <c r="C45" s="14" t="n">
        <f aca="false">AVERAGE(C6:C43)</f>
        <v>0.0949752062698764</v>
      </c>
      <c r="D45" s="14"/>
      <c r="E45" s="14"/>
      <c r="G45" s="14"/>
      <c r="H45" s="14"/>
      <c r="I45" s="14"/>
    </row>
    <row r="46" customFormat="false" ht="14.65" hidden="false" customHeight="false" outlineLevel="0" collapsed="false">
      <c r="A46" s="6"/>
    </row>
    <row r="47" customFormat="false" ht="14.65" hidden="false" customHeight="false" outlineLevel="0" collapsed="false">
      <c r="A47" s="6" t="n">
        <f aca="false">A43+31</f>
        <v>38008</v>
      </c>
      <c r="C47" s="10" t="n">
        <v>0.0579295825008623</v>
      </c>
      <c r="D47" s="10"/>
      <c r="E47" s="4"/>
      <c r="G47" s="10"/>
      <c r="H47" s="10"/>
      <c r="I47" s="4"/>
    </row>
    <row r="48" customFormat="false" ht="14.65" hidden="false" customHeight="false" outlineLevel="0" collapsed="false">
      <c r="A48" s="6" t="n">
        <f aca="false">A47+31</f>
        <v>38039</v>
      </c>
      <c r="C48" s="10" t="n">
        <v>0.0574325109065637</v>
      </c>
      <c r="D48" s="10"/>
      <c r="E48" s="4"/>
      <c r="G48" s="10"/>
      <c r="H48" s="10"/>
      <c r="I48" s="4"/>
    </row>
    <row r="49" customFormat="false" ht="14.65" hidden="false" customHeight="false" outlineLevel="0" collapsed="false">
      <c r="A49" s="6" t="n">
        <f aca="false">A48+31</f>
        <v>38070</v>
      </c>
      <c r="C49" s="10" t="n">
        <v>0.0564784567156054</v>
      </c>
      <c r="D49" s="10"/>
      <c r="E49" s="4"/>
      <c r="G49" s="10"/>
      <c r="H49" s="10"/>
      <c r="I49" s="4"/>
    </row>
    <row r="50" customFormat="false" ht="14.65" hidden="false" customHeight="false" outlineLevel="0" collapsed="false">
      <c r="A50" s="6" t="n">
        <f aca="false">A49+31</f>
        <v>38101</v>
      </c>
      <c r="C50" s="10" t="n">
        <v>0.0562128665923766</v>
      </c>
      <c r="D50" s="10"/>
      <c r="E50" s="4"/>
      <c r="G50" s="10"/>
      <c r="H50" s="10"/>
      <c r="I50" s="4"/>
    </row>
    <row r="51" customFormat="false" ht="14.65" hidden="false" customHeight="false" outlineLevel="0" collapsed="false">
      <c r="A51" s="6" t="n">
        <f aca="false">A50+31</f>
        <v>38132</v>
      </c>
      <c r="C51" s="10" t="n">
        <v>0.0569515775513416</v>
      </c>
      <c r="D51" s="10"/>
      <c r="E51" s="4"/>
      <c r="G51" s="10"/>
      <c r="H51" s="10"/>
      <c r="I51" s="4"/>
    </row>
    <row r="52" customFormat="false" ht="14.65" hidden="false" customHeight="false" outlineLevel="0" collapsed="false">
      <c r="A52" s="6" t="n">
        <f aca="false">A51+31</f>
        <v>38163</v>
      </c>
      <c r="C52" s="10" t="n">
        <v>0.063467038420316</v>
      </c>
      <c r="D52" s="10"/>
      <c r="E52" s="4"/>
      <c r="G52" s="10"/>
      <c r="H52" s="10"/>
      <c r="I52" s="4"/>
    </row>
    <row r="53" customFormat="false" ht="14.65" hidden="false" customHeight="false" outlineLevel="0" collapsed="false">
      <c r="A53" s="6" t="n">
        <f aca="false">A52+31</f>
        <v>38194</v>
      </c>
      <c r="C53" s="10" t="n">
        <v>0.0731435569291631</v>
      </c>
      <c r="D53" s="10"/>
      <c r="E53" s="4"/>
      <c r="G53" s="10"/>
      <c r="H53" s="10"/>
      <c r="I53" s="4"/>
    </row>
    <row r="54" customFormat="false" ht="14.65" hidden="false" customHeight="false" outlineLevel="0" collapsed="false">
      <c r="A54" s="6" t="n">
        <f aca="false">A53+31</f>
        <v>38225</v>
      </c>
      <c r="C54" s="10" t="n">
        <v>0.0892446779339453</v>
      </c>
      <c r="D54" s="10"/>
      <c r="E54" s="4"/>
      <c r="G54" s="10"/>
      <c r="H54" s="10"/>
      <c r="I54" s="4"/>
    </row>
    <row r="55" customFormat="false" ht="14.65" hidden="false" customHeight="false" outlineLevel="0" collapsed="false">
      <c r="A55" s="6" t="n">
        <f aca="false">A54+31</f>
        <v>38256</v>
      </c>
      <c r="C55" s="10" t="n">
        <v>0.0817691281334986</v>
      </c>
      <c r="D55" s="10"/>
      <c r="E55" s="4"/>
      <c r="G55" s="10"/>
      <c r="H55" s="10"/>
      <c r="I55" s="4"/>
    </row>
    <row r="56" customFormat="false" ht="14.65" hidden="false" customHeight="false" outlineLevel="0" collapsed="false">
      <c r="A56" s="6" t="n">
        <f aca="false">A55+31</f>
        <v>38287</v>
      </c>
      <c r="C56" s="10" t="n">
        <v>0.0687919437775797</v>
      </c>
      <c r="D56" s="10"/>
      <c r="E56" s="4"/>
      <c r="G56" s="10"/>
      <c r="H56" s="10"/>
      <c r="I56" s="4"/>
    </row>
    <row r="57" customFormat="false" ht="14.65" hidden="false" customHeight="false" outlineLevel="0" collapsed="false">
      <c r="A57" s="6" t="n">
        <f aca="false">A56+31</f>
        <v>38318</v>
      </c>
      <c r="C57" s="10" t="n">
        <v>0.0547410548230184</v>
      </c>
      <c r="D57" s="10"/>
      <c r="E57" s="4"/>
      <c r="G57" s="10"/>
      <c r="H57" s="10"/>
      <c r="I57" s="4"/>
    </row>
    <row r="58" customFormat="false" ht="14.65" hidden="false" customHeight="false" outlineLevel="0" collapsed="false">
      <c r="A58" s="6" t="n">
        <f aca="false">A57+31</f>
        <v>38349</v>
      </c>
      <c r="C58" s="10" t="n">
        <v>0.0510233205454181</v>
      </c>
      <c r="D58" s="10"/>
      <c r="E58" s="4"/>
      <c r="G58" s="10"/>
      <c r="H58" s="10"/>
      <c r="I58" s="4"/>
    </row>
    <row r="59" customFormat="false" ht="14.65" hidden="false" customHeight="false" outlineLevel="0" collapsed="false">
      <c r="A59" s="6" t="n">
        <f aca="false">A58+31</f>
        <v>38380</v>
      </c>
      <c r="C59" s="10" t="n">
        <v>0.0531095978413269</v>
      </c>
      <c r="D59" s="10"/>
      <c r="E59" s="4"/>
      <c r="G59" s="10"/>
      <c r="H59" s="10"/>
      <c r="I59" s="4"/>
    </row>
    <row r="60" customFormat="false" ht="14.65" hidden="false" customHeight="false" outlineLevel="0" collapsed="false">
      <c r="A60" s="6" t="n">
        <f aca="false">A59+31</f>
        <v>38411</v>
      </c>
      <c r="C60" s="10" t="n">
        <v>0.0535979267080653</v>
      </c>
      <c r="D60" s="10"/>
      <c r="E60" s="4"/>
      <c r="G60" s="10"/>
      <c r="H60" s="10"/>
      <c r="I60" s="4"/>
    </row>
    <row r="61" customFormat="false" ht="14.65" hidden="false" customHeight="false" outlineLevel="0" collapsed="false">
      <c r="A61" s="6" t="n">
        <f aca="false">A60+31</f>
        <v>38442</v>
      </c>
      <c r="C61" s="10" t="n">
        <v>0.0527114979602705</v>
      </c>
      <c r="D61" s="10"/>
      <c r="E61" s="4"/>
      <c r="G61" s="10"/>
      <c r="H61" s="10"/>
      <c r="I61" s="4"/>
    </row>
    <row r="62" customFormat="false" ht="14.65" hidden="false" customHeight="false" outlineLevel="0" collapsed="false">
      <c r="A62" s="6" t="n">
        <f aca="false">A61+10</f>
        <v>38452</v>
      </c>
      <c r="C62" s="10" t="n">
        <v>0.0533824871276018</v>
      </c>
      <c r="D62" s="10"/>
      <c r="E62" s="4"/>
      <c r="G62" s="10"/>
      <c r="H62" s="10"/>
      <c r="I62" s="4"/>
    </row>
    <row r="63" customFormat="false" ht="14.65" hidden="false" customHeight="false" outlineLevel="0" collapsed="false">
      <c r="A63" s="6" t="n">
        <f aca="false">A62+31</f>
        <v>38483</v>
      </c>
      <c r="C63" s="10" t="n">
        <v>0.054205741071398</v>
      </c>
      <c r="D63" s="10"/>
      <c r="E63" s="4"/>
      <c r="G63" s="10"/>
      <c r="H63" s="10"/>
      <c r="I63" s="4"/>
    </row>
    <row r="64" customFormat="false" ht="14.65" hidden="false" customHeight="false" outlineLevel="0" collapsed="false">
      <c r="A64" s="6" t="n">
        <f aca="false">A63+31</f>
        <v>38514</v>
      </c>
      <c r="C64" s="10" t="n">
        <v>0.059413385073521</v>
      </c>
      <c r="D64" s="10"/>
      <c r="E64" s="4"/>
      <c r="G64" s="10"/>
      <c r="H64" s="10"/>
      <c r="I64" s="4"/>
    </row>
    <row r="65" customFormat="false" ht="14.65" hidden="false" customHeight="false" outlineLevel="0" collapsed="false">
      <c r="A65" s="6" t="n">
        <f aca="false">A64+31</f>
        <v>38545</v>
      </c>
      <c r="C65" s="10" t="n">
        <v>0.068041997299691</v>
      </c>
      <c r="D65" s="10"/>
      <c r="E65" s="4"/>
      <c r="G65" s="10"/>
      <c r="H65" s="10"/>
      <c r="I65" s="4"/>
    </row>
    <row r="66" customFormat="false" ht="14.65" hidden="false" customHeight="false" outlineLevel="0" collapsed="false">
      <c r="A66" s="6" t="n">
        <f aca="false">A65+31</f>
        <v>38576</v>
      </c>
      <c r="C66" s="10" t="n">
        <v>0.0835713307871901</v>
      </c>
      <c r="D66" s="10"/>
      <c r="E66" s="4"/>
      <c r="G66" s="10"/>
      <c r="H66" s="10"/>
      <c r="I66" s="4"/>
    </row>
    <row r="67" customFormat="false" ht="14.65" hidden="false" customHeight="false" outlineLevel="0" collapsed="false">
      <c r="A67" s="6" t="n">
        <f aca="false">A66+31</f>
        <v>38607</v>
      </c>
      <c r="C67" s="10" t="n">
        <v>0.0768229718030744</v>
      </c>
      <c r="D67" s="10"/>
      <c r="E67" s="4"/>
      <c r="G67" s="10"/>
      <c r="H67" s="10"/>
      <c r="I67" s="4"/>
    </row>
    <row r="68" customFormat="false" ht="14.65" hidden="false" customHeight="false" outlineLevel="0" collapsed="false">
      <c r="A68" s="6" t="n">
        <f aca="false">A67+31</f>
        <v>38638</v>
      </c>
      <c r="C68" s="10" t="n">
        <v>0.0649857748939616</v>
      </c>
      <c r="D68" s="10"/>
      <c r="E68" s="4"/>
      <c r="G68" s="10"/>
      <c r="H68" s="10"/>
      <c r="I68" s="4"/>
    </row>
    <row r="69" customFormat="false" ht="14.65" hidden="false" customHeight="false" outlineLevel="0" collapsed="false">
      <c r="A69" s="6" t="n">
        <f aca="false">A68+31</f>
        <v>38669</v>
      </c>
      <c r="C69" s="10" t="n">
        <v>0.0519259747271691</v>
      </c>
      <c r="D69" s="10"/>
      <c r="E69" s="4"/>
      <c r="G69" s="10"/>
      <c r="H69" s="10"/>
      <c r="I69" s="4"/>
    </row>
    <row r="70" customFormat="false" ht="14.65" hidden="false" customHeight="false" outlineLevel="0" collapsed="false">
      <c r="A70" s="6" t="n">
        <f aca="false">A69+31</f>
        <v>38700</v>
      </c>
      <c r="C70" s="10" t="n">
        <v>0.0480511831993045</v>
      </c>
      <c r="D70" s="10"/>
      <c r="E70" s="4"/>
      <c r="G70" s="10"/>
      <c r="H70" s="10"/>
      <c r="I70" s="4"/>
    </row>
    <row r="72" customFormat="false" ht="14.65" hidden="false" customHeight="false" outlineLevel="0" collapsed="false">
      <c r="A72" s="13" t="s">
        <v>3</v>
      </c>
      <c r="C72" s="14" t="n">
        <f aca="false">AVERAGE(C8:C43,C47:C70)</f>
        <v>0.0817685501506302</v>
      </c>
      <c r="D72" s="14"/>
      <c r="E72" s="4"/>
      <c r="G72" s="14"/>
      <c r="H72" s="14"/>
      <c r="I72" s="4"/>
    </row>
  </sheetData>
  <mergeCells count="2">
    <mergeCell ref="A3:C3"/>
    <mergeCell ref="A4:C4"/>
  </mergeCells>
  <printOptions headings="false" gridLines="false" gridLinesSet="true" horizontalCentered="true" verticalCentered="true"/>
  <pageMargins left="0.747916666666667" right="0.747916666666667" top="0.640277777777778" bottom="0.379861111111111" header="0.3" footer="0.309722222222222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&amp;C&amp;"Arial,Bold"&amp;16Exhibit____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W58"/>
  <sheetViews>
    <sheetView showFormulas="false" showGridLines="true" showRowColHeaders="true" showZeros="true" rightToLeft="false" tabSelected="false" showOutlineSymbols="true" defaultGridColor="true" view="normal" topLeftCell="AI6" colorId="64" zoomScale="75" zoomScaleNormal="75" zoomScalePageLayoutView="100" workbookViewId="0">
      <selection pane="topLeft" activeCell="BU11" activeCellId="0" sqref="BU11 BU1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66.41"/>
    <col collapsed="false" customWidth="true" hidden="false" outlineLevel="0" max="3" min="3" style="0" width="2.28"/>
    <col collapsed="false" customWidth="true" hidden="true" outlineLevel="0" max="4" min="4" style="0" width="0.13"/>
    <col collapsed="false" customWidth="true" hidden="true" outlineLevel="0" max="6" min="5" style="0" width="12.7"/>
    <col collapsed="false" customWidth="true" hidden="true" outlineLevel="0" max="7" min="7" style="0" width="0.13"/>
    <col collapsed="false" customWidth="true" hidden="true" outlineLevel="0" max="8" min="8" style="0" width="7.28"/>
    <col collapsed="false" customWidth="true" hidden="true" outlineLevel="0" max="9" min="9" style="0" width="6.7"/>
    <col collapsed="false" customWidth="true" hidden="true" outlineLevel="0" max="10" min="10" style="0" width="9.7"/>
    <col collapsed="false" customWidth="true" hidden="true" outlineLevel="0" max="11" min="11" style="0" width="1.7"/>
    <col collapsed="false" customWidth="true" hidden="false" outlineLevel="0" max="12" min="12" style="0" width="10.28"/>
    <col collapsed="false" customWidth="true" hidden="false" outlineLevel="0" max="13" min="13" style="0" width="6.41"/>
    <col collapsed="false" customWidth="true" hidden="false" outlineLevel="0" max="16" min="14" style="0" width="6.7"/>
    <col collapsed="false" customWidth="true" hidden="false" outlineLevel="0" max="17" min="17" style="0" width="7.14"/>
    <col collapsed="false" customWidth="true" hidden="false" outlineLevel="0" max="18" min="18" style="0" width="6.99"/>
    <col collapsed="false" customWidth="true" hidden="false" outlineLevel="0" max="19" min="19" style="0" width="6.41"/>
    <col collapsed="false" customWidth="true" hidden="false" outlineLevel="0" max="20" min="20" style="0" width="6.85"/>
    <col collapsed="false" customWidth="true" hidden="false" outlineLevel="0" max="21" min="21" style="0" width="7.14"/>
    <col collapsed="false" customWidth="true" hidden="false" outlineLevel="0" max="22" min="22" style="0" width="6.7"/>
    <col collapsed="false" customWidth="true" hidden="false" outlineLevel="0" max="23" min="23" style="0" width="6.85"/>
    <col collapsed="false" customWidth="true" hidden="false" outlineLevel="0" max="24" min="24" style="0" width="7.42"/>
    <col collapsed="false" customWidth="true" hidden="false" outlineLevel="0" max="25" min="25" style="0" width="6.85"/>
    <col collapsed="false" customWidth="true" hidden="false" outlineLevel="0" max="26" min="26" style="0" width="7.28"/>
    <col collapsed="false" customWidth="true" hidden="false" outlineLevel="0" max="27" min="27" style="0" width="6.85"/>
    <col collapsed="false" customWidth="true" hidden="false" outlineLevel="0" max="28" min="28" style="0" width="6.7"/>
    <col collapsed="false" customWidth="true" hidden="false" outlineLevel="0" max="29" min="29" style="0" width="7.56"/>
    <col collapsed="false" customWidth="true" hidden="false" outlineLevel="0" max="32" min="30" style="0" width="7.14"/>
    <col collapsed="false" customWidth="true" hidden="false" outlineLevel="0" max="33" min="33" style="0" width="7.42"/>
    <col collapsed="false" customWidth="true" hidden="false" outlineLevel="0" max="35" min="34" style="0" width="7.14"/>
    <col collapsed="false" customWidth="true" hidden="false" outlineLevel="0" max="36" min="36" style="0" width="7.7"/>
    <col collapsed="false" customWidth="true" hidden="false" outlineLevel="0" max="47" min="37" style="0" width="7.14"/>
    <col collapsed="false" customWidth="true" hidden="false" outlineLevel="0" max="48" min="48" style="0" width="7.99"/>
    <col collapsed="false" customWidth="true" hidden="false" outlineLevel="0" max="49" min="49" style="0" width="7.14"/>
    <col collapsed="false" customWidth="true" hidden="false" outlineLevel="0" max="52" min="50" style="0" width="7.56"/>
    <col collapsed="false" customWidth="true" hidden="false" outlineLevel="0" max="53" min="53" style="0" width="7.7"/>
    <col collapsed="false" customWidth="true" hidden="false" outlineLevel="0" max="54" min="54" style="0" width="7.42"/>
    <col collapsed="false" customWidth="true" hidden="false" outlineLevel="0" max="55" min="55" style="0" width="7.7"/>
    <col collapsed="false" customWidth="true" hidden="false" outlineLevel="0" max="56" min="56" style="0" width="7.85"/>
    <col collapsed="false" customWidth="true" hidden="false" outlineLevel="0" max="57" min="57" style="0" width="7.99"/>
    <col collapsed="false" customWidth="true" hidden="false" outlineLevel="0" max="58" min="58" style="0" width="7.7"/>
    <col collapsed="false" customWidth="true" hidden="false" outlineLevel="0" max="72" min="59" style="0" width="7.85"/>
    <col collapsed="false" customWidth="true" hidden="false" outlineLevel="0" max="73" min="73" style="0" width="7.28"/>
    <col collapsed="false" customWidth="true" hidden="false" outlineLevel="0" max="74" min="74" style="0" width="7.99"/>
    <col collapsed="false" customWidth="true" hidden="false" outlineLevel="0" max="75" min="75" style="0" width="8.14"/>
    <col collapsed="false" customWidth="true" hidden="false" outlineLevel="0" max="76" min="76" style="0" width="7.7"/>
    <col collapsed="false" customWidth="true" hidden="false" outlineLevel="0" max="77" min="77" style="0" width="8.14"/>
    <col collapsed="false" customWidth="true" hidden="false" outlineLevel="0" max="79" min="78" style="0" width="7.85"/>
    <col collapsed="false" customWidth="true" hidden="false" outlineLevel="0" max="87" min="87" style="0" width="8.56"/>
    <col collapsed="false" customWidth="true" hidden="false" outlineLevel="0" max="88" min="88" style="0" width="9.41"/>
    <col collapsed="false" customWidth="true" hidden="false" outlineLevel="0" max="89" min="89" style="0" width="8.99"/>
    <col collapsed="false" customWidth="true" hidden="false" outlineLevel="0" max="91" min="91" style="0" width="7.14"/>
  </cols>
  <sheetData>
    <row r="1" customFormat="false" ht="22.15" hidden="false" customHeight="true" outlineLevel="0" collapsed="false">
      <c r="B1" s="15" t="s">
        <v>4</v>
      </c>
    </row>
    <row r="2" customFormat="false" ht="22.15" hidden="false" customHeight="true" outlineLevel="0" collapsed="false">
      <c r="B2" s="15" t="s">
        <v>5</v>
      </c>
    </row>
    <row r="3" customFormat="false" ht="22.9" hidden="false" customHeight="true" outlineLevel="0" collapsed="false">
      <c r="B3" s="15" t="s">
        <v>6</v>
      </c>
      <c r="C3" s="16"/>
      <c r="D3" s="16"/>
      <c r="F3" s="15" t="s">
        <v>7</v>
      </c>
      <c r="G3" s="17" t="s">
        <v>8</v>
      </c>
      <c r="H3" s="18"/>
      <c r="P3" s="15"/>
    </row>
    <row r="4" customFormat="false" ht="15.6" hidden="false" customHeight="true" outlineLevel="0" collapsed="false">
      <c r="B4" s="19" t="s">
        <v>9</v>
      </c>
      <c r="C4" s="16"/>
      <c r="D4" s="16"/>
      <c r="F4" s="15"/>
      <c r="G4" s="17"/>
      <c r="H4" s="18"/>
      <c r="P4" s="15"/>
    </row>
    <row r="5" customFormat="false" ht="17" hidden="false" customHeight="false" outlineLevel="0" collapsed="false">
      <c r="B5" s="19" t="s">
        <v>10</v>
      </c>
      <c r="H5" s="2" t="s">
        <v>11</v>
      </c>
      <c r="J5" s="2" t="s">
        <v>12</v>
      </c>
      <c r="L5" s="2" t="s">
        <v>12</v>
      </c>
    </row>
    <row r="6" customFormat="false" ht="15" hidden="false" customHeight="true" outlineLevel="0" collapsed="false">
      <c r="D6" s="20" t="n">
        <v>36679</v>
      </c>
      <c r="E6" s="20" t="n">
        <v>36709</v>
      </c>
      <c r="F6" s="20" t="n">
        <v>36739</v>
      </c>
      <c r="G6" s="20" t="n">
        <v>36770</v>
      </c>
      <c r="H6" s="21" t="n">
        <v>36800</v>
      </c>
      <c r="I6" s="22" t="n">
        <v>36831</v>
      </c>
      <c r="J6" s="21" t="n">
        <v>36831</v>
      </c>
      <c r="K6" s="22" t="n">
        <v>36862</v>
      </c>
      <c r="L6" s="21" t="n">
        <v>36861</v>
      </c>
      <c r="M6" s="22" t="n">
        <v>36893</v>
      </c>
      <c r="N6" s="22" t="n">
        <v>36924</v>
      </c>
      <c r="O6" s="22" t="n">
        <v>36955</v>
      </c>
      <c r="P6" s="22" t="n">
        <v>36986</v>
      </c>
      <c r="Q6" s="22" t="n">
        <v>37017</v>
      </c>
      <c r="R6" s="22" t="n">
        <v>37048</v>
      </c>
      <c r="S6" s="22" t="n">
        <v>37079</v>
      </c>
      <c r="T6" s="22" t="n">
        <v>37110</v>
      </c>
      <c r="U6" s="22" t="n">
        <v>37141</v>
      </c>
      <c r="V6" s="22" t="n">
        <v>37172</v>
      </c>
      <c r="W6" s="22" t="n">
        <v>37203</v>
      </c>
      <c r="X6" s="22" t="n">
        <v>37234</v>
      </c>
      <c r="Y6" s="22" t="n">
        <v>37265</v>
      </c>
      <c r="Z6" s="22" t="n">
        <v>37296</v>
      </c>
      <c r="AA6" s="22" t="n">
        <v>37327</v>
      </c>
      <c r="AB6" s="22" t="n">
        <v>37358</v>
      </c>
      <c r="AC6" s="22" t="n">
        <v>37389</v>
      </c>
      <c r="AD6" s="22" t="n">
        <v>37420</v>
      </c>
      <c r="AE6" s="22" t="n">
        <v>37451</v>
      </c>
      <c r="AF6" s="22" t="n">
        <v>37482</v>
      </c>
      <c r="AG6" s="22" t="n">
        <v>37513</v>
      </c>
      <c r="AH6" s="22" t="n">
        <v>37544</v>
      </c>
      <c r="AI6" s="22" t="n">
        <v>37575</v>
      </c>
      <c r="AJ6" s="22" t="n">
        <v>37606</v>
      </c>
      <c r="AK6" s="22" t="n">
        <v>37637</v>
      </c>
      <c r="AL6" s="22" t="n">
        <v>37668</v>
      </c>
      <c r="AM6" s="22" t="n">
        <v>37699</v>
      </c>
      <c r="AN6" s="22" t="n">
        <v>37730</v>
      </c>
      <c r="AO6" s="22" t="n">
        <v>37761</v>
      </c>
      <c r="AP6" s="22" t="n">
        <v>37792</v>
      </c>
      <c r="AQ6" s="22" t="n">
        <v>37823</v>
      </c>
      <c r="AR6" s="22" t="n">
        <v>37854</v>
      </c>
      <c r="AS6" s="22" t="n">
        <v>37885</v>
      </c>
      <c r="AT6" s="22" t="n">
        <v>37916</v>
      </c>
      <c r="AU6" s="22" t="n">
        <v>37947</v>
      </c>
      <c r="AV6" s="22" t="n">
        <v>37978</v>
      </c>
      <c r="AW6" s="22" t="n">
        <v>38009</v>
      </c>
      <c r="AX6" s="22" t="n">
        <v>38040</v>
      </c>
      <c r="AY6" s="22" t="n">
        <v>38071</v>
      </c>
      <c r="AZ6" s="22" t="n">
        <v>38102</v>
      </c>
      <c r="BA6" s="22" t="n">
        <v>38133</v>
      </c>
      <c r="BB6" s="22" t="n">
        <v>38164</v>
      </c>
      <c r="BC6" s="22" t="n">
        <v>38195</v>
      </c>
      <c r="BD6" s="22" t="n">
        <v>38226</v>
      </c>
      <c r="BE6" s="22" t="n">
        <v>38257</v>
      </c>
      <c r="BF6" s="22" t="n">
        <v>38288</v>
      </c>
      <c r="BG6" s="22" t="n">
        <v>38319</v>
      </c>
      <c r="BH6" s="22" t="n">
        <v>38350</v>
      </c>
      <c r="BI6" s="22" t="n">
        <v>38381</v>
      </c>
      <c r="BJ6" s="22" t="n">
        <v>38391</v>
      </c>
      <c r="BK6" s="22" t="n">
        <v>38422</v>
      </c>
      <c r="BL6" s="22" t="n">
        <v>38453</v>
      </c>
      <c r="BM6" s="22" t="n">
        <v>38484</v>
      </c>
      <c r="BN6" s="22" t="n">
        <v>38515</v>
      </c>
      <c r="BO6" s="22" t="n">
        <v>38546</v>
      </c>
      <c r="BP6" s="22" t="n">
        <v>38577</v>
      </c>
      <c r="BQ6" s="22" t="n">
        <v>38608</v>
      </c>
      <c r="BR6" s="22" t="n">
        <v>38639</v>
      </c>
      <c r="BS6" s="22" t="n">
        <v>38670</v>
      </c>
      <c r="BT6" s="22" t="n">
        <v>38701</v>
      </c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</row>
    <row r="7" customFormat="false" ht="7.9" hidden="false" customHeight="true" outlineLevel="0" collapsed="false">
      <c r="D7" s="20"/>
      <c r="E7" s="20"/>
      <c r="F7" s="20"/>
      <c r="G7" s="20"/>
      <c r="H7" s="21"/>
      <c r="I7" s="22"/>
      <c r="J7" s="22"/>
      <c r="K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</row>
    <row r="8" customFormat="false" ht="15" hidden="false" customHeight="true" outlineLevel="0" collapsed="false">
      <c r="A8" s="23" t="s">
        <v>13</v>
      </c>
      <c r="B8" s="19" t="s">
        <v>14</v>
      </c>
      <c r="C8" s="13"/>
      <c r="D8" s="24" t="n">
        <v>0.0658358058832401</v>
      </c>
      <c r="E8" s="24" t="n">
        <v>0.128566933875907</v>
      </c>
      <c r="F8" s="24" t="n">
        <v>0.178468372955484</v>
      </c>
      <c r="G8" s="24" t="n">
        <v>0.1791</v>
      </c>
      <c r="H8" s="24" t="n">
        <v>0.1392</v>
      </c>
      <c r="I8" s="25" t="n">
        <v>0.1278</v>
      </c>
      <c r="J8" s="25"/>
      <c r="K8" s="25" t="n">
        <v>0.182</v>
      </c>
      <c r="L8" s="13"/>
      <c r="M8" s="25" t="n">
        <v>0.207763472538476</v>
      </c>
      <c r="N8" s="25" t="n">
        <v>0.141322557917601</v>
      </c>
      <c r="O8" s="25" t="n">
        <v>0.117833464046796</v>
      </c>
      <c r="P8" s="25" t="n">
        <v>0.117896783224074</v>
      </c>
      <c r="Q8" s="25" t="n">
        <v>0.118221388487944</v>
      </c>
      <c r="R8" s="25" t="n">
        <v>0.120298827316654</v>
      </c>
      <c r="S8" s="25" t="n">
        <v>0.12113857170885</v>
      </c>
      <c r="T8" s="25" t="n">
        <v>0.161125156351185</v>
      </c>
      <c r="U8" s="25" t="n">
        <v>0.147758613977016</v>
      </c>
      <c r="V8" s="25" t="n">
        <v>0.114516818607507</v>
      </c>
      <c r="W8" s="25" t="n">
        <v>0.0971728258781719</v>
      </c>
      <c r="X8" s="25" t="n">
        <v>0.0900038114798559</v>
      </c>
      <c r="Y8" s="25" t="n">
        <v>0.085495441182706</v>
      </c>
      <c r="Z8" s="25" t="n">
        <v>0.0750980373298034</v>
      </c>
      <c r="AA8" s="25" t="n">
        <v>0.0736155348683876</v>
      </c>
      <c r="AB8" s="25" t="n">
        <v>0.0734281857348251</v>
      </c>
      <c r="AC8" s="25" t="n">
        <v>0.0731419171543026</v>
      </c>
      <c r="AD8" s="25" t="n">
        <v>0.0834831056256633</v>
      </c>
      <c r="AE8" s="25" t="n">
        <v>0.0981717478132702</v>
      </c>
      <c r="AF8" s="25" t="n">
        <v>0.120238290740845</v>
      </c>
      <c r="AG8" s="25" t="n">
        <v>0.109583604349314</v>
      </c>
      <c r="AH8" s="25" t="n">
        <v>0.0915905760373256</v>
      </c>
      <c r="AI8" s="25" t="n">
        <v>0.072484478666805</v>
      </c>
      <c r="AJ8" s="25" t="n">
        <v>0.0663669596985984</v>
      </c>
      <c r="AK8" s="25" t="n">
        <v>0.0644125786889989</v>
      </c>
      <c r="AL8" s="25" t="n">
        <v>0.0610275643137039</v>
      </c>
      <c r="AM8" s="25" t="n">
        <v>0.0600239326419394</v>
      </c>
      <c r="AN8" s="25" t="n">
        <v>0.0612572545876175</v>
      </c>
      <c r="AO8" s="25" t="n">
        <v>0.0624802889358663</v>
      </c>
      <c r="AP8" s="25" t="n">
        <v>0.0683825939127952</v>
      </c>
      <c r="AQ8" s="25" t="n">
        <v>0.0792546283784401</v>
      </c>
      <c r="AR8" s="25" t="n">
        <v>0.0984306703984387</v>
      </c>
      <c r="AS8" s="25" t="n">
        <v>0.0903982528422312</v>
      </c>
      <c r="AT8" s="25" t="n">
        <v>0.0764923334577673</v>
      </c>
      <c r="AU8" s="25" t="n">
        <v>0.0616555925610535</v>
      </c>
      <c r="AV8" s="25" t="n">
        <v>0.0575415642607208</v>
      </c>
      <c r="AW8" s="25" t="n">
        <v>0.0579295825008623</v>
      </c>
      <c r="AX8" s="25" t="n">
        <v>0.0574325109065637</v>
      </c>
      <c r="AY8" s="25" t="n">
        <v>0.0564784567156054</v>
      </c>
      <c r="AZ8" s="25" t="n">
        <v>0.0562128665923766</v>
      </c>
      <c r="BA8" s="25" t="n">
        <v>0.0569515775513416</v>
      </c>
      <c r="BB8" s="25" t="n">
        <v>0.063467038420316</v>
      </c>
      <c r="BC8" s="25" t="n">
        <v>0.0731435569291631</v>
      </c>
      <c r="BD8" s="25" t="n">
        <v>0.0892446779339453</v>
      </c>
      <c r="BE8" s="25" t="n">
        <v>0.0817691281334986</v>
      </c>
      <c r="BF8" s="25" t="n">
        <v>0.0687919437775797</v>
      </c>
      <c r="BG8" s="25" t="n">
        <v>0.0547410548230184</v>
      </c>
      <c r="BH8" s="25" t="n">
        <v>0.0510233205454181</v>
      </c>
      <c r="BI8" s="25" t="n">
        <v>0.0531095978413269</v>
      </c>
      <c r="BJ8" s="25" t="n">
        <v>0.0535979267080653</v>
      </c>
      <c r="BK8" s="25" t="n">
        <v>0.0527114979602705</v>
      </c>
      <c r="BL8" s="25" t="n">
        <v>0.0533824871276018</v>
      </c>
      <c r="BM8" s="25" t="n">
        <v>0.054205741071398</v>
      </c>
      <c r="BN8" s="25" t="n">
        <v>0.059413385073521</v>
      </c>
      <c r="BO8" s="25" t="n">
        <v>0.068041997299691</v>
      </c>
      <c r="BP8" s="25" t="n">
        <v>0.0835713307871901</v>
      </c>
      <c r="BQ8" s="25" t="n">
        <v>0.0768229718030744</v>
      </c>
      <c r="BR8" s="25" t="n">
        <v>0.0649857748939616</v>
      </c>
      <c r="BS8" s="25" t="n">
        <v>0.0519259747271691</v>
      </c>
      <c r="BT8" s="25" t="n">
        <v>0.0480511831993045</v>
      </c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</row>
    <row r="9" customFormat="false" ht="15" hidden="true" customHeight="true" outlineLevel="0" collapsed="false">
      <c r="A9" s="23"/>
      <c r="B9" s="19" t="s">
        <v>15</v>
      </c>
      <c r="C9" s="13"/>
      <c r="D9" s="24" t="n">
        <v>0.0729113458221799</v>
      </c>
      <c r="E9" s="24" t="n">
        <v>0.145912359655859</v>
      </c>
      <c r="F9" s="24" t="n">
        <v>0.196183485818691</v>
      </c>
      <c r="G9" s="24" t="n">
        <v>0.1888</v>
      </c>
      <c r="H9" s="24" t="n">
        <v>0.1492</v>
      </c>
      <c r="I9" s="25" t="n">
        <v>0.1309</v>
      </c>
      <c r="J9" s="25"/>
      <c r="K9" s="25" t="n">
        <v>0.192</v>
      </c>
      <c r="L9" s="13"/>
      <c r="M9" s="25" t="n">
        <v>0.217763472538476</v>
      </c>
      <c r="N9" s="25" t="n">
        <v>0.151322557917601</v>
      </c>
      <c r="O9" s="25" t="n">
        <v>0.127833464046796</v>
      </c>
      <c r="P9" s="25" t="n">
        <v>0.127896783224074</v>
      </c>
      <c r="Q9" s="25" t="n">
        <v>0.128221388487944</v>
      </c>
      <c r="R9" s="25" t="n">
        <v>0.130298827316654</v>
      </c>
      <c r="S9" s="25" t="n">
        <v>0.13113857170885</v>
      </c>
      <c r="T9" s="25" t="n">
        <v>0.171125156351185</v>
      </c>
      <c r="U9" s="25" t="n">
        <v>0.157758613977016</v>
      </c>
      <c r="V9" s="25" t="n">
        <v>0.124516818607507</v>
      </c>
      <c r="W9" s="25" t="n">
        <v>0.107172825878172</v>
      </c>
      <c r="X9" s="25" t="n">
        <v>0.100003811479856</v>
      </c>
      <c r="Y9" s="25" t="n">
        <v>0.095495441182706</v>
      </c>
      <c r="Z9" s="25" t="n">
        <v>0.0850980373298034</v>
      </c>
      <c r="AA9" s="25" t="n">
        <v>0.0836155348683876</v>
      </c>
      <c r="AB9" s="25" t="n">
        <v>0.0834281857348251</v>
      </c>
      <c r="AC9" s="25" t="n">
        <v>0.0831419171543026</v>
      </c>
      <c r="AD9" s="25" t="n">
        <v>0.0934831056256633</v>
      </c>
      <c r="AE9" s="25" t="n">
        <v>0.10817174781327</v>
      </c>
      <c r="AF9" s="25" t="n">
        <v>0.130238290740845</v>
      </c>
      <c r="AG9" s="25" t="n">
        <v>0.119583604349314</v>
      </c>
      <c r="AH9" s="25" t="n">
        <v>0.101590576037326</v>
      </c>
      <c r="AI9" s="25" t="n">
        <v>0.082484478666805</v>
      </c>
      <c r="AJ9" s="25" t="n">
        <v>0.0763669596985984</v>
      </c>
      <c r="AK9" s="25" t="n">
        <v>0.0744125786889989</v>
      </c>
      <c r="AL9" s="25" t="n">
        <v>0.0710275643137039</v>
      </c>
      <c r="AM9" s="25" t="n">
        <v>0.0700239326419394</v>
      </c>
      <c r="AN9" s="25" t="n">
        <v>0.0712572545876175</v>
      </c>
      <c r="AO9" s="25" t="n">
        <v>0.0724802889358664</v>
      </c>
      <c r="AP9" s="25" t="n">
        <v>0.0783825939127952</v>
      </c>
      <c r="AQ9" s="25" t="n">
        <v>0.0892546283784401</v>
      </c>
      <c r="AR9" s="25" t="n">
        <v>0.108430670398439</v>
      </c>
      <c r="AS9" s="25" t="n">
        <v>0.100398252842231</v>
      </c>
      <c r="AT9" s="25" t="n">
        <v>0.0864923334577673</v>
      </c>
      <c r="AU9" s="25" t="n">
        <v>0.0716555925610535</v>
      </c>
      <c r="AV9" s="25" t="n">
        <v>0.0675415642607208</v>
      </c>
      <c r="AW9" s="25" t="n">
        <v>0.0679295825008623</v>
      </c>
      <c r="AX9" s="25" t="n">
        <v>0.0674325109065637</v>
      </c>
      <c r="AY9" s="25" t="n">
        <v>0.0664784567156054</v>
      </c>
      <c r="AZ9" s="25" t="n">
        <v>0.0662128665923766</v>
      </c>
      <c r="BA9" s="25" t="n">
        <v>0.0669515775513416</v>
      </c>
      <c r="BB9" s="25" t="n">
        <v>0.073467038420316</v>
      </c>
      <c r="BC9" s="25" t="n">
        <v>0.0831435569291631</v>
      </c>
      <c r="BD9" s="25" t="n">
        <v>0.0992446779339452</v>
      </c>
      <c r="BE9" s="25" t="n">
        <v>0.0917691281334986</v>
      </c>
      <c r="BF9" s="25" t="n">
        <v>0.0787919437775797</v>
      </c>
      <c r="BG9" s="25" t="n">
        <v>0.0647410548230184</v>
      </c>
      <c r="BH9" s="25" t="n">
        <v>0.0610233205454181</v>
      </c>
      <c r="BI9" s="25" t="n">
        <v>0.0631095978413269</v>
      </c>
      <c r="BJ9" s="25" t="n">
        <v>0.0635979267080653</v>
      </c>
      <c r="BK9" s="25" t="n">
        <v>0.0627114979602705</v>
      </c>
      <c r="BL9" s="25" t="n">
        <v>0.0633824871276018</v>
      </c>
      <c r="BM9" s="25" t="n">
        <v>0.064205741071398</v>
      </c>
      <c r="BN9" s="25" t="n">
        <v>0.069413385073521</v>
      </c>
      <c r="BO9" s="25" t="n">
        <v>0.078041997299691</v>
      </c>
      <c r="BP9" s="25" t="n">
        <v>0.0935713307871901</v>
      </c>
      <c r="BQ9" s="25" t="n">
        <v>0.0868229718030744</v>
      </c>
      <c r="BR9" s="25" t="n">
        <v>0.0749857748939616</v>
      </c>
      <c r="BS9" s="25" t="n">
        <v>0.0619259747271691</v>
      </c>
      <c r="BT9" s="25" t="n">
        <v>0.0580511831993045</v>
      </c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</row>
    <row r="10" customFormat="false" ht="5.45" hidden="false" customHeight="true" outlineLevel="0" collapsed="false">
      <c r="A10" s="23"/>
      <c r="B10" s="19"/>
      <c r="C10" s="13"/>
      <c r="D10" s="24"/>
      <c r="E10" s="24"/>
      <c r="F10" s="24"/>
      <c r="G10" s="24"/>
      <c r="H10" s="24"/>
      <c r="I10" s="25"/>
      <c r="J10" s="25"/>
      <c r="K10" s="25"/>
      <c r="L10" s="13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</row>
    <row r="11" customFormat="false" ht="15" hidden="false" customHeight="true" outlineLevel="0" collapsed="false">
      <c r="A11" s="23" t="s">
        <v>16</v>
      </c>
      <c r="B11" s="19" t="s">
        <v>17</v>
      </c>
      <c r="C11" s="13"/>
      <c r="D11" s="24"/>
      <c r="E11" s="24"/>
      <c r="F11" s="24"/>
      <c r="G11" s="24"/>
      <c r="H11" s="24"/>
      <c r="I11" s="25"/>
      <c r="J11" s="25"/>
      <c r="K11" s="25"/>
      <c r="L11" s="13"/>
      <c r="M11" s="25"/>
      <c r="N11" s="25"/>
      <c r="O11" s="25" t="n">
        <v>0</v>
      </c>
      <c r="P11" s="25" t="n">
        <v>0</v>
      </c>
      <c r="Q11" s="25" t="n">
        <v>0</v>
      </c>
      <c r="R11" s="25" t="n">
        <v>0</v>
      </c>
      <c r="S11" s="25" t="n">
        <v>0</v>
      </c>
      <c r="T11" s="25" t="n">
        <v>0</v>
      </c>
      <c r="U11" s="25" t="n">
        <v>0</v>
      </c>
      <c r="V11" s="25" t="n">
        <v>0</v>
      </c>
      <c r="W11" s="25" t="n">
        <v>0</v>
      </c>
      <c r="X11" s="25" t="n">
        <v>0</v>
      </c>
      <c r="Y11" s="25" t="n">
        <v>0</v>
      </c>
      <c r="Z11" s="25" t="n">
        <v>0</v>
      </c>
      <c r="AA11" s="25" t="n">
        <v>0</v>
      </c>
      <c r="AB11" s="25" t="n">
        <v>0</v>
      </c>
      <c r="AC11" s="25" t="n">
        <v>0</v>
      </c>
      <c r="AD11" s="25" t="n">
        <v>0</v>
      </c>
      <c r="AE11" s="25" t="n">
        <v>0</v>
      </c>
      <c r="AF11" s="25" t="n">
        <v>0</v>
      </c>
      <c r="AG11" s="25" t="n">
        <v>0</v>
      </c>
      <c r="AH11" s="25" t="n">
        <v>0</v>
      </c>
      <c r="AI11" s="25" t="n">
        <v>0</v>
      </c>
      <c r="AJ11" s="25" t="n">
        <v>0</v>
      </c>
      <c r="AK11" s="25" t="n">
        <v>0</v>
      </c>
      <c r="AL11" s="25" t="n">
        <v>0</v>
      </c>
      <c r="AM11" s="25" t="n">
        <v>0</v>
      </c>
      <c r="AN11" s="25" t="n">
        <v>0</v>
      </c>
      <c r="AO11" s="25" t="n">
        <v>0</v>
      </c>
      <c r="AP11" s="25" t="n">
        <v>0</v>
      </c>
      <c r="AQ11" s="25" t="n">
        <v>0</v>
      </c>
      <c r="AR11" s="25" t="n">
        <v>0</v>
      </c>
      <c r="AS11" s="25" t="n">
        <v>0</v>
      </c>
      <c r="AT11" s="25" t="n">
        <v>0</v>
      </c>
      <c r="AU11" s="25" t="n">
        <v>0</v>
      </c>
      <c r="AV11" s="25" t="n">
        <v>0</v>
      </c>
      <c r="AW11" s="25" t="n">
        <v>0.06</v>
      </c>
      <c r="AX11" s="25" t="n">
        <v>0.06</v>
      </c>
      <c r="AY11" s="25" t="n">
        <v>0.06</v>
      </c>
      <c r="AZ11" s="25" t="n">
        <v>0.06</v>
      </c>
      <c r="BA11" s="25" t="n">
        <v>0.06</v>
      </c>
      <c r="BB11" s="25" t="n">
        <v>0.06</v>
      </c>
      <c r="BC11" s="25" t="n">
        <v>0.06</v>
      </c>
      <c r="BD11" s="25" t="n">
        <v>0.06</v>
      </c>
      <c r="BE11" s="25" t="n">
        <v>0.06</v>
      </c>
      <c r="BF11" s="25" t="n">
        <v>0.06</v>
      </c>
      <c r="BG11" s="25" t="n">
        <v>0.06</v>
      </c>
      <c r="BH11" s="25" t="n">
        <v>0.06</v>
      </c>
      <c r="BI11" s="25" t="n">
        <v>0.06</v>
      </c>
      <c r="BJ11" s="25" t="n">
        <v>0.06</v>
      </c>
      <c r="BK11" s="25" t="n">
        <v>0.06</v>
      </c>
      <c r="BL11" s="25" t="n">
        <v>0.06</v>
      </c>
      <c r="BM11" s="25" t="n">
        <v>0.06</v>
      </c>
      <c r="BN11" s="25" t="n">
        <v>0.06</v>
      </c>
      <c r="BO11" s="25" t="n">
        <v>0.06</v>
      </c>
      <c r="BP11" s="25" t="n">
        <v>0.06</v>
      </c>
      <c r="BQ11" s="25" t="n">
        <v>0.06</v>
      </c>
      <c r="BR11" s="25" t="n">
        <v>0.06</v>
      </c>
      <c r="BS11" s="25" t="n">
        <v>0.06</v>
      </c>
      <c r="BT11" s="25" t="n">
        <v>0.06</v>
      </c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6"/>
      <c r="CH11" s="27"/>
      <c r="CI11" s="27"/>
      <c r="CJ11" s="25"/>
      <c r="CK11" s="25"/>
      <c r="CL11" s="25"/>
      <c r="CM11" s="25"/>
      <c r="CN11" s="26"/>
      <c r="CO11" s="26"/>
      <c r="CP11" s="26"/>
      <c r="CQ11" s="26"/>
      <c r="CR11" s="26"/>
      <c r="CS11" s="26"/>
      <c r="CT11" s="26"/>
      <c r="CU11" s="26"/>
      <c r="CV11" s="26"/>
      <c r="CW11" s="26"/>
    </row>
    <row r="12" customFormat="false" ht="4.9" hidden="false" customHeight="true" outlineLevel="0" collapsed="false">
      <c r="A12" s="23"/>
      <c r="B12" s="19"/>
      <c r="C12" s="13"/>
      <c r="D12" s="24"/>
      <c r="E12" s="24"/>
      <c r="F12" s="24"/>
      <c r="G12" s="24"/>
      <c r="H12" s="24"/>
      <c r="I12" s="25"/>
      <c r="J12" s="25"/>
      <c r="K12" s="25"/>
      <c r="L12" s="13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6"/>
      <c r="CH12" s="27"/>
      <c r="CI12" s="27"/>
      <c r="CJ12" s="25"/>
      <c r="CK12" s="25"/>
      <c r="CL12" s="25"/>
      <c r="CM12" s="25"/>
      <c r="CN12" s="26"/>
      <c r="CO12" s="26"/>
      <c r="CP12" s="26"/>
      <c r="CQ12" s="26"/>
      <c r="CR12" s="26"/>
      <c r="CS12" s="26"/>
      <c r="CT12" s="26"/>
      <c r="CU12" s="26"/>
      <c r="CV12" s="26"/>
      <c r="CW12" s="26"/>
    </row>
    <row r="13" customFormat="false" ht="15" hidden="false" customHeight="true" outlineLevel="0" collapsed="false">
      <c r="A13" s="23" t="s">
        <v>18</v>
      </c>
      <c r="B13" s="19" t="s">
        <v>19</v>
      </c>
      <c r="C13" s="13"/>
      <c r="D13" s="24"/>
      <c r="E13" s="24"/>
      <c r="F13" s="24"/>
      <c r="G13" s="24"/>
      <c r="H13" s="24"/>
      <c r="I13" s="25"/>
      <c r="J13" s="25"/>
      <c r="K13" s="25" t="n">
        <v>0.065</v>
      </c>
      <c r="L13" s="13"/>
      <c r="M13" s="25" t="n">
        <v>0.065</v>
      </c>
      <c r="N13" s="25" t="n">
        <v>0.065</v>
      </c>
      <c r="O13" s="25" t="n">
        <v>0.065</v>
      </c>
      <c r="P13" s="25" t="n">
        <v>0.065</v>
      </c>
      <c r="Q13" s="25" t="n">
        <v>0.065</v>
      </c>
      <c r="R13" s="25" t="n">
        <v>0.065</v>
      </c>
      <c r="S13" s="25" t="n">
        <v>0.065</v>
      </c>
      <c r="T13" s="25" t="n">
        <v>0.065</v>
      </c>
      <c r="U13" s="25" t="n">
        <v>0.065</v>
      </c>
      <c r="V13" s="25" t="n">
        <v>0.065</v>
      </c>
      <c r="W13" s="25" t="n">
        <v>0.065</v>
      </c>
      <c r="X13" s="25" t="n">
        <v>0.065</v>
      </c>
      <c r="Y13" s="25" t="n">
        <v>0.065</v>
      </c>
      <c r="Z13" s="25" t="n">
        <v>0.065</v>
      </c>
      <c r="AA13" s="25" t="n">
        <v>0.065</v>
      </c>
      <c r="AB13" s="25" t="n">
        <v>0.065</v>
      </c>
      <c r="AC13" s="25" t="n">
        <v>0.065</v>
      </c>
      <c r="AD13" s="25" t="n">
        <v>0.065</v>
      </c>
      <c r="AE13" s="25" t="n">
        <v>0.065</v>
      </c>
      <c r="AF13" s="25" t="n">
        <v>0.065</v>
      </c>
      <c r="AG13" s="25" t="n">
        <v>0.065</v>
      </c>
      <c r="AH13" s="25" t="n">
        <v>0.065</v>
      </c>
      <c r="AI13" s="25" t="n">
        <v>0.065</v>
      </c>
      <c r="AJ13" s="25" t="n">
        <v>0.065</v>
      </c>
      <c r="AK13" s="25" t="n">
        <v>0.065</v>
      </c>
      <c r="AL13" s="25" t="n">
        <v>0.065</v>
      </c>
      <c r="AM13" s="25" t="n">
        <v>0.065</v>
      </c>
      <c r="AN13" s="25" t="n">
        <v>0.065</v>
      </c>
      <c r="AO13" s="25" t="n">
        <v>0.065</v>
      </c>
      <c r="AP13" s="25" t="n">
        <v>0.065</v>
      </c>
      <c r="AQ13" s="25" t="n">
        <v>0.065</v>
      </c>
      <c r="AR13" s="25" t="n">
        <v>0.065</v>
      </c>
      <c r="AS13" s="25" t="n">
        <v>0.065</v>
      </c>
      <c r="AT13" s="25" t="n">
        <v>0.065</v>
      </c>
      <c r="AU13" s="25" t="n">
        <v>0.065</v>
      </c>
      <c r="AV13" s="25" t="n">
        <v>0.065</v>
      </c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6"/>
      <c r="CH13" s="27"/>
      <c r="CI13" s="27"/>
      <c r="CJ13" s="25"/>
      <c r="CK13" s="25"/>
      <c r="CL13" s="25"/>
      <c r="CM13" s="25"/>
      <c r="CN13" s="26"/>
      <c r="CO13" s="26"/>
      <c r="CP13" s="26"/>
      <c r="CQ13" s="26"/>
      <c r="CR13" s="26"/>
      <c r="CS13" s="26"/>
      <c r="CT13" s="26"/>
      <c r="CU13" s="26"/>
      <c r="CV13" s="26"/>
      <c r="CW13" s="26"/>
    </row>
    <row r="14" customFormat="false" ht="5.45" hidden="false" customHeight="true" outlineLevel="0" collapsed="false">
      <c r="A14" s="23"/>
      <c r="B14" s="19"/>
      <c r="C14" s="13"/>
      <c r="D14" s="24"/>
      <c r="E14" s="24"/>
      <c r="F14" s="24"/>
      <c r="G14" s="24"/>
      <c r="H14" s="24"/>
      <c r="I14" s="25"/>
      <c r="J14" s="25"/>
      <c r="K14" s="25"/>
      <c r="L14" s="13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6"/>
      <c r="CH14" s="27"/>
      <c r="CI14" s="27"/>
      <c r="CJ14" s="25"/>
      <c r="CK14" s="25"/>
      <c r="CL14" s="25"/>
      <c r="CM14" s="25"/>
      <c r="CN14" s="26"/>
      <c r="CO14" s="26"/>
      <c r="CP14" s="26"/>
      <c r="CQ14" s="26"/>
      <c r="CR14" s="26"/>
      <c r="CS14" s="26"/>
      <c r="CT14" s="26"/>
      <c r="CU14" s="26"/>
      <c r="CV14" s="26"/>
      <c r="CW14" s="26"/>
    </row>
    <row r="15" customFormat="false" ht="18" hidden="false" customHeight="true" outlineLevel="0" collapsed="false">
      <c r="A15" s="23" t="s">
        <v>20</v>
      </c>
      <c r="B15" s="19" t="s">
        <v>21</v>
      </c>
      <c r="C15" s="8"/>
      <c r="D15" s="28"/>
      <c r="E15" s="28"/>
      <c r="F15" s="28"/>
      <c r="G15" s="28"/>
      <c r="H15" s="28"/>
      <c r="I15" s="26" t="n">
        <v>0.065</v>
      </c>
      <c r="J15" s="26"/>
      <c r="K15" s="26" t="n">
        <v>0.065</v>
      </c>
      <c r="L15" s="13"/>
      <c r="M15" s="26" t="n">
        <v>0.065</v>
      </c>
      <c r="N15" s="26" t="n">
        <v>0.065</v>
      </c>
      <c r="O15" s="26" t="n">
        <v>0.065</v>
      </c>
      <c r="P15" s="26" t="n">
        <v>0.065</v>
      </c>
      <c r="Q15" s="26" t="n">
        <v>0.065</v>
      </c>
      <c r="R15" s="26" t="n">
        <v>0.065</v>
      </c>
      <c r="S15" s="26" t="n">
        <v>0.065</v>
      </c>
      <c r="T15" s="26" t="n">
        <v>0.065</v>
      </c>
      <c r="U15" s="26" t="n">
        <v>0.065</v>
      </c>
      <c r="V15" s="26" t="n">
        <v>0.065</v>
      </c>
      <c r="W15" s="26" t="n">
        <v>0.065</v>
      </c>
      <c r="X15" s="26" t="n">
        <v>0.065</v>
      </c>
      <c r="Y15" s="26" t="n">
        <v>0.065</v>
      </c>
      <c r="Z15" s="26" t="n">
        <v>0.065</v>
      </c>
      <c r="AA15" s="26" t="n">
        <v>0.065</v>
      </c>
      <c r="AB15" s="26" t="n">
        <v>0.065</v>
      </c>
      <c r="AC15" s="26" t="n">
        <v>0.065</v>
      </c>
      <c r="AD15" s="26" t="n">
        <v>0.065</v>
      </c>
      <c r="AE15" s="26" t="n">
        <v>0.065</v>
      </c>
      <c r="AF15" s="26" t="n">
        <v>0.065</v>
      </c>
      <c r="AG15" s="26" t="n">
        <v>0.065</v>
      </c>
      <c r="AH15" s="26" t="n">
        <v>0.065</v>
      </c>
      <c r="AI15" s="26" t="n">
        <v>0.065</v>
      </c>
      <c r="AJ15" s="26" t="n">
        <v>0.065</v>
      </c>
      <c r="AK15" s="26" t="n">
        <v>0.065</v>
      </c>
      <c r="AL15" s="26" t="n">
        <v>0.065</v>
      </c>
      <c r="AM15" s="26" t="n">
        <v>0.065</v>
      </c>
      <c r="AN15" s="26" t="n">
        <v>0.065</v>
      </c>
      <c r="AO15" s="26" t="n">
        <v>0.065</v>
      </c>
      <c r="AP15" s="26" t="n">
        <v>0.065</v>
      </c>
      <c r="AQ15" s="26" t="n">
        <v>0.065</v>
      </c>
      <c r="AR15" s="26" t="n">
        <v>0.065</v>
      </c>
      <c r="AS15" s="26" t="n">
        <v>0.065</v>
      </c>
      <c r="AT15" s="26" t="n">
        <v>0.065</v>
      </c>
      <c r="AU15" s="26" t="n">
        <v>0.065</v>
      </c>
      <c r="AV15" s="26" t="n">
        <v>0.065</v>
      </c>
      <c r="AW15" s="26" t="n">
        <v>0.115389582500862</v>
      </c>
      <c r="AX15" s="26" t="n">
        <v>0.114892510906564</v>
      </c>
      <c r="AY15" s="26" t="n">
        <v>0.113938456715605</v>
      </c>
      <c r="AZ15" s="26" t="n">
        <v>0.113672866592377</v>
      </c>
      <c r="BA15" s="26" t="n">
        <v>0.114411577551342</v>
      </c>
      <c r="BB15" s="26" t="n">
        <v>0.120927038420316</v>
      </c>
      <c r="BC15" s="26" t="n">
        <v>0.130603556929163</v>
      </c>
      <c r="BD15" s="26" t="n">
        <v>0.146704677933945</v>
      </c>
      <c r="BE15" s="26" t="n">
        <v>0.139229128133499</v>
      </c>
      <c r="BF15" s="26" t="n">
        <v>0.12625194377758</v>
      </c>
      <c r="BG15" s="26" t="n">
        <v>0.112201054823018</v>
      </c>
      <c r="BH15" s="26" t="n">
        <v>0.108483320545418</v>
      </c>
      <c r="BI15" s="26" t="n">
        <v>0.110569597841327</v>
      </c>
      <c r="BJ15" s="26" t="n">
        <v>0.111057926708065</v>
      </c>
      <c r="BK15" s="26" t="n">
        <v>0.11017149796027</v>
      </c>
      <c r="BL15" s="26" t="n">
        <v>0.110842487127602</v>
      </c>
      <c r="BM15" s="26" t="n">
        <v>0.111665741071398</v>
      </c>
      <c r="BN15" s="26" t="n">
        <v>0.116873385073521</v>
      </c>
      <c r="BO15" s="26" t="n">
        <v>0.125501997299691</v>
      </c>
      <c r="BP15" s="26" t="n">
        <v>0.14103133078719</v>
      </c>
      <c r="BQ15" s="26" t="n">
        <v>0.134282971803074</v>
      </c>
      <c r="BR15" s="26" t="n">
        <v>0.122445774893962</v>
      </c>
      <c r="BS15" s="26" t="n">
        <v>0.109385974727169</v>
      </c>
      <c r="BT15" s="26" t="n">
        <v>0.105511183199304</v>
      </c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5"/>
      <c r="CI15" s="25"/>
      <c r="CJ15" s="25"/>
      <c r="CK15" s="25"/>
      <c r="CL15" s="25"/>
      <c r="CM15" s="25"/>
      <c r="CN15" s="26"/>
      <c r="CO15" s="26"/>
      <c r="CP15" s="26"/>
      <c r="CQ15" s="26"/>
      <c r="CR15" s="26"/>
      <c r="CS15" s="26"/>
      <c r="CT15" s="26"/>
      <c r="CU15" s="26"/>
      <c r="CV15" s="26"/>
      <c r="CW15" s="26"/>
    </row>
    <row r="16" customFormat="false" ht="15" hidden="false" customHeight="true" outlineLevel="0" collapsed="false">
      <c r="A16" s="23"/>
      <c r="B16" s="19"/>
      <c r="C16" s="8"/>
      <c r="D16" s="28"/>
      <c r="E16" s="28"/>
      <c r="F16" s="28"/>
      <c r="G16" s="28"/>
      <c r="H16" s="28"/>
      <c r="I16" s="26"/>
      <c r="J16" s="26"/>
      <c r="K16" s="26"/>
      <c r="L16" s="13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5"/>
      <c r="CI16" s="25"/>
      <c r="CJ16" s="25"/>
      <c r="CK16" s="25"/>
      <c r="CL16" s="25"/>
      <c r="CM16" s="25"/>
      <c r="CN16" s="26"/>
      <c r="CO16" s="26"/>
      <c r="CP16" s="26"/>
      <c r="CQ16" s="26"/>
      <c r="CR16" s="26"/>
      <c r="CS16" s="26"/>
      <c r="CT16" s="26"/>
      <c r="CU16" s="26"/>
      <c r="CV16" s="26"/>
      <c r="CW16" s="26"/>
    </row>
    <row r="17" customFormat="false" ht="7.9" hidden="false" customHeight="true" outlineLevel="0" collapsed="false">
      <c r="A17" s="23"/>
      <c r="B17" s="29"/>
      <c r="D17" s="30"/>
      <c r="E17" s="30"/>
      <c r="F17" s="31"/>
      <c r="G17" s="31"/>
      <c r="H17" s="31"/>
      <c r="I17" s="32"/>
      <c r="J17" s="32"/>
      <c r="K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CB17" s="32"/>
      <c r="CC17" s="32"/>
      <c r="CD17" s="32"/>
      <c r="CE17" s="32"/>
      <c r="CF17" s="32"/>
      <c r="CH17" s="33"/>
      <c r="CI17" s="33"/>
      <c r="CJ17" s="34"/>
      <c r="CK17" s="34"/>
      <c r="CL17" s="34"/>
      <c r="CM17" s="34"/>
    </row>
    <row r="18" customFormat="false" ht="15" hidden="false" customHeight="true" outlineLevel="0" collapsed="false">
      <c r="A18" s="23" t="s">
        <v>22</v>
      </c>
      <c r="B18" s="29" t="s">
        <v>23</v>
      </c>
      <c r="D18" s="35"/>
      <c r="E18" s="35"/>
      <c r="F18" s="35"/>
      <c r="G18" s="35"/>
      <c r="H18" s="35"/>
      <c r="I18" s="36" t="n">
        <v>33.0369769221688</v>
      </c>
      <c r="J18" s="36"/>
      <c r="K18" s="36" t="n">
        <v>37.4334903100532</v>
      </c>
      <c r="M18" s="36" t="n">
        <v>39.9256444183991</v>
      </c>
      <c r="N18" s="36" t="n">
        <v>35.6465925444157</v>
      </c>
      <c r="O18" s="36" t="n">
        <v>34.0349461071383</v>
      </c>
      <c r="P18" s="36" t="n">
        <v>32.0225951255761</v>
      </c>
      <c r="Q18" s="36" t="n">
        <v>30.3874016995564</v>
      </c>
      <c r="R18" s="36" t="n">
        <v>31.7773657460891</v>
      </c>
      <c r="S18" s="36" t="n">
        <v>35.9717325875814</v>
      </c>
      <c r="T18" s="36" t="n">
        <v>38.5411735442711</v>
      </c>
      <c r="U18" s="36" t="n">
        <v>42.4434002432377</v>
      </c>
      <c r="V18" s="36" t="n">
        <v>35.1980716938473</v>
      </c>
      <c r="W18" s="36" t="n">
        <v>33.2650581271394</v>
      </c>
      <c r="X18" s="36" t="n">
        <v>37.3928669258408</v>
      </c>
      <c r="Y18" s="36" t="n">
        <v>40.0902210232434</v>
      </c>
      <c r="Z18" s="36" t="n">
        <v>35.8047107704944</v>
      </c>
      <c r="AA18" s="36" t="n">
        <v>34.2195803012674</v>
      </c>
      <c r="AB18" s="36" t="n">
        <v>32.4846538489499</v>
      </c>
      <c r="AC18" s="36" t="n">
        <v>30.8607922053976</v>
      </c>
      <c r="AD18" s="36" t="n">
        <v>32.3113660575142</v>
      </c>
      <c r="AE18" s="36" t="n">
        <v>36.8462631683032</v>
      </c>
      <c r="AF18" s="36" t="n">
        <v>39.6016364377256</v>
      </c>
      <c r="AG18" s="36" t="n">
        <v>43.6981267367817</v>
      </c>
      <c r="AH18" s="36" t="n">
        <v>36.1008250883512</v>
      </c>
      <c r="AI18" s="36" t="n">
        <v>34.0925805122527</v>
      </c>
      <c r="AJ18" s="36" t="n">
        <v>38.385582196134</v>
      </c>
      <c r="AK18" s="36" t="n">
        <v>40.92289025504</v>
      </c>
      <c r="AL18" s="36" t="n">
        <v>36.6219624040611</v>
      </c>
      <c r="AM18" s="36" t="n">
        <v>35.0449669225158</v>
      </c>
      <c r="AN18" s="36" t="n">
        <v>33.1226921507277</v>
      </c>
      <c r="AO18" s="36" t="n">
        <v>31.5110301969949</v>
      </c>
      <c r="AP18" s="36" t="n">
        <v>33.0344276785656</v>
      </c>
      <c r="AQ18" s="36" t="n">
        <v>37.6066145480837</v>
      </c>
      <c r="AR18" s="36" t="n">
        <v>40.551972341978</v>
      </c>
      <c r="AS18" s="36" t="n">
        <v>44.7728721480239</v>
      </c>
      <c r="AT18" s="36" t="n">
        <v>36.8201999106796</v>
      </c>
      <c r="AU18" s="36" t="n">
        <v>34.6967761859286</v>
      </c>
      <c r="AV18" s="36" t="n">
        <v>39.0428560405655</v>
      </c>
      <c r="AW18" s="36" t="n">
        <v>72.6473110962718</v>
      </c>
      <c r="AX18" s="36" t="n">
        <v>64.7321417681285</v>
      </c>
      <c r="AY18" s="36" t="n">
        <v>61.4302991815522</v>
      </c>
      <c r="AZ18" s="36" t="n">
        <v>57.9254056312312</v>
      </c>
      <c r="BA18" s="36" t="n">
        <v>55.4650257708638</v>
      </c>
      <c r="BB18" s="36" t="n">
        <v>61.4577770012163</v>
      </c>
      <c r="BC18" s="36" t="n">
        <v>75.5624249852883</v>
      </c>
      <c r="BD18" s="36" t="n">
        <v>91.5256006464021</v>
      </c>
      <c r="BE18" s="36" t="n">
        <v>95.9028915877226</v>
      </c>
      <c r="BF18" s="36" t="n">
        <v>71.5172586000363</v>
      </c>
      <c r="BG18" s="36" t="n">
        <v>59.892536723375</v>
      </c>
      <c r="BH18" s="36" t="n">
        <v>65.1615179516505</v>
      </c>
      <c r="BI18" s="36" t="n">
        <v>69.6127310462235</v>
      </c>
      <c r="BJ18" s="36" t="n">
        <v>62.5716802550113</v>
      </c>
      <c r="BK18" s="36" t="n">
        <v>59.3993307972569</v>
      </c>
      <c r="BL18" s="36" t="n">
        <v>56.4831012053623</v>
      </c>
      <c r="BM18" s="36" t="n">
        <v>54.1338852133943</v>
      </c>
      <c r="BN18" s="36" t="n">
        <v>59.3976213347751</v>
      </c>
      <c r="BO18" s="36" t="n">
        <v>72.6108498071403</v>
      </c>
      <c r="BP18" s="36" t="n">
        <v>87.986132698992</v>
      </c>
      <c r="BQ18" s="36" t="n">
        <v>92.4959127414731</v>
      </c>
      <c r="BR18" s="36" t="n">
        <v>69.361198612519</v>
      </c>
      <c r="BS18" s="36" t="n">
        <v>58.3898566613574</v>
      </c>
      <c r="BT18" s="36" t="n">
        <v>63.3762759433874</v>
      </c>
      <c r="BU18" s="36"/>
      <c r="BV18" s="36"/>
      <c r="BW18" s="36"/>
      <c r="BX18" s="36"/>
      <c r="BY18" s="36"/>
      <c r="BZ18" s="36"/>
      <c r="CA18" s="36"/>
      <c r="CB18" s="37"/>
      <c r="CC18" s="37"/>
      <c r="CD18" s="37"/>
      <c r="CE18" s="37"/>
      <c r="CF18" s="37"/>
      <c r="CH18" s="38"/>
      <c r="CJ18" s="38"/>
      <c r="CL18" s="38"/>
      <c r="CN18" s="39"/>
    </row>
    <row r="19" customFormat="false" ht="15" hidden="false" customHeight="true" outlineLevel="0" collapsed="false">
      <c r="A19" s="23" t="s">
        <v>24</v>
      </c>
      <c r="B19" s="29" t="s">
        <v>25</v>
      </c>
      <c r="D19" s="40"/>
      <c r="E19" s="40"/>
      <c r="F19" s="40"/>
      <c r="G19" s="40"/>
      <c r="H19" s="40"/>
      <c r="I19" s="41" t="n">
        <v>64.9557792408181</v>
      </c>
      <c r="J19" s="41"/>
      <c r="K19" s="41" t="n">
        <v>104.813772868149</v>
      </c>
      <c r="M19" s="41" t="n">
        <v>127.616777349277</v>
      </c>
      <c r="N19" s="41" t="n">
        <v>77.5025790680509</v>
      </c>
      <c r="O19" s="41" t="n">
        <v>61.6993168992327</v>
      </c>
      <c r="P19" s="41" t="n">
        <v>58.0824762429591</v>
      </c>
      <c r="Q19" s="41" t="n">
        <v>55.2683203301919</v>
      </c>
      <c r="R19" s="41" t="n">
        <v>58.8119974533372</v>
      </c>
      <c r="S19" s="41" t="n">
        <v>67.0394508854201</v>
      </c>
      <c r="T19" s="41" t="n">
        <v>95.5377325119819</v>
      </c>
      <c r="U19" s="41" t="n">
        <v>96.4827383448085</v>
      </c>
      <c r="V19" s="41" t="n">
        <v>62.0118644845899</v>
      </c>
      <c r="W19" s="41" t="n">
        <v>49.7301492494735</v>
      </c>
      <c r="X19" s="41" t="n">
        <v>51.7769314689956</v>
      </c>
      <c r="Y19" s="41" t="n">
        <v>52.7312482076061</v>
      </c>
      <c r="Z19" s="41" t="n">
        <v>41.3671308619293</v>
      </c>
      <c r="AA19" s="41" t="n">
        <v>38.7552724130699</v>
      </c>
      <c r="AB19" s="41" t="n">
        <v>36.6967568669568</v>
      </c>
      <c r="AC19" s="41" t="n">
        <v>34.7264231815898</v>
      </c>
      <c r="AD19" s="41" t="n">
        <v>41.4992797767527</v>
      </c>
      <c r="AE19" s="41" t="n">
        <v>55.6501854710777</v>
      </c>
      <c r="AF19" s="41" t="n">
        <v>73.2558934740382</v>
      </c>
      <c r="AG19" s="41" t="n">
        <v>73.6707420173794</v>
      </c>
      <c r="AH19" s="41" t="n">
        <v>50.8691594656126</v>
      </c>
      <c r="AI19" s="41" t="n">
        <v>38.0181988436418</v>
      </c>
      <c r="AJ19" s="41" t="n">
        <v>39.1928367172009</v>
      </c>
      <c r="AK19" s="41" t="n">
        <v>40.5530598266774</v>
      </c>
      <c r="AL19" s="41" t="n">
        <v>34.3838333216598</v>
      </c>
      <c r="AM19" s="41" t="n">
        <v>32.3621035999398</v>
      </c>
      <c r="AN19" s="41" t="n">
        <v>31.2154643954524</v>
      </c>
      <c r="AO19" s="41" t="n">
        <v>30.2895118673084</v>
      </c>
      <c r="AP19" s="41" t="n">
        <v>34.753536201307</v>
      </c>
      <c r="AQ19" s="41" t="n">
        <v>45.8538193935325</v>
      </c>
      <c r="AR19" s="41" t="n">
        <v>61.4085819015359</v>
      </c>
      <c r="AS19" s="41" t="n">
        <v>62.2675294909224</v>
      </c>
      <c r="AT19" s="41" t="n">
        <v>43.3302001469132</v>
      </c>
      <c r="AU19" s="41" t="n">
        <v>32.911543010795</v>
      </c>
      <c r="AV19" s="41" t="n">
        <v>34.5628770735427</v>
      </c>
      <c r="AW19" s="41" t="n">
        <v>36.4714761108165</v>
      </c>
      <c r="AX19" s="41" t="n">
        <v>32.3583270029385</v>
      </c>
      <c r="AY19" s="41" t="n">
        <v>30.4505484220482</v>
      </c>
      <c r="AZ19" s="41" t="n">
        <v>28.6449457699879</v>
      </c>
      <c r="BA19" s="41" t="n">
        <v>27.6092750767203</v>
      </c>
      <c r="BB19" s="41" t="n">
        <v>32.2553429333643</v>
      </c>
      <c r="BC19" s="41" t="n">
        <v>42.3181777247823</v>
      </c>
      <c r="BD19" s="41" t="n">
        <v>55.6776570960935</v>
      </c>
      <c r="BE19" s="41" t="n">
        <v>56.3236726088695</v>
      </c>
      <c r="BF19" s="41" t="n">
        <v>38.9682018789956</v>
      </c>
      <c r="BG19" s="41" t="n">
        <v>29.2205865750141</v>
      </c>
      <c r="BH19" s="41" t="n">
        <v>30.6476332117906</v>
      </c>
      <c r="BI19" s="41" t="n">
        <v>33.4368960607681</v>
      </c>
      <c r="BJ19" s="41" t="n">
        <v>30.1978654898214</v>
      </c>
      <c r="BK19" s="41" t="n">
        <v>28.4195800377529</v>
      </c>
      <c r="BL19" s="41" t="n">
        <v>27.202641344119</v>
      </c>
      <c r="BM19" s="41" t="n">
        <v>26.2781345192509</v>
      </c>
      <c r="BN19" s="41" t="n">
        <v>30.1951872669231</v>
      </c>
      <c r="BO19" s="41" t="n">
        <v>39.3666025466343</v>
      </c>
      <c r="BP19" s="41" t="n">
        <v>52.1381891486835</v>
      </c>
      <c r="BQ19" s="41" t="n">
        <v>52.9166937626199</v>
      </c>
      <c r="BR19" s="41" t="n">
        <v>36.8121418914783</v>
      </c>
      <c r="BS19" s="41" t="n">
        <v>27.7179065129965</v>
      </c>
      <c r="BT19" s="41" t="n">
        <v>28.8623912035275</v>
      </c>
      <c r="BU19" s="41"/>
      <c r="BV19" s="41"/>
      <c r="BW19" s="41"/>
      <c r="BX19" s="41"/>
      <c r="BY19" s="41"/>
      <c r="BZ19" s="41"/>
      <c r="CA19" s="41"/>
      <c r="CB19" s="37"/>
      <c r="CC19" s="37"/>
      <c r="CD19" s="37"/>
      <c r="CE19" s="37"/>
      <c r="CF19" s="37"/>
      <c r="CH19" s="38"/>
      <c r="CJ19" s="38"/>
      <c r="CL19" s="38"/>
    </row>
    <row r="20" customFormat="false" ht="6" hidden="false" customHeight="true" outlineLevel="0" collapsed="false">
      <c r="A20" s="23"/>
      <c r="B20" s="29"/>
      <c r="D20" s="40"/>
      <c r="E20" s="40"/>
      <c r="F20" s="40"/>
      <c r="G20" s="40"/>
      <c r="H20" s="40"/>
      <c r="I20" s="41"/>
      <c r="J20" s="41"/>
      <c r="K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37"/>
      <c r="CC20" s="37"/>
      <c r="CD20" s="37"/>
      <c r="CE20" s="37"/>
      <c r="CF20" s="37"/>
      <c r="CH20" s="42"/>
      <c r="CI20" s="43"/>
      <c r="CJ20" s="42"/>
      <c r="CK20" s="43"/>
      <c r="CL20" s="42"/>
      <c r="CM20" s="43"/>
      <c r="CN20" s="44"/>
    </row>
    <row r="21" customFormat="false" ht="15" hidden="false" customHeight="true" outlineLevel="0" collapsed="false">
      <c r="A21" s="23" t="s">
        <v>26</v>
      </c>
      <c r="B21" s="29" t="s">
        <v>27</v>
      </c>
      <c r="D21" s="40"/>
      <c r="E21" s="40"/>
      <c r="F21" s="40"/>
      <c r="G21" s="40"/>
      <c r="H21" s="40"/>
      <c r="I21" s="41" t="n">
        <v>11.2729728665899</v>
      </c>
      <c r="J21" s="41"/>
      <c r="K21" s="41" t="n">
        <v>10.9265989104523</v>
      </c>
      <c r="M21" s="41" t="n">
        <v>10.962257323492</v>
      </c>
      <c r="N21" s="41" t="n">
        <v>10.8932149341025</v>
      </c>
      <c r="O21" s="41" t="n">
        <v>10.9268788066615</v>
      </c>
      <c r="P21" s="41" t="n">
        <v>10.7510148220294</v>
      </c>
      <c r="Q21" s="41" t="n">
        <v>10.9717712777395</v>
      </c>
      <c r="R21" s="41" t="n">
        <v>11.8272290145129</v>
      </c>
      <c r="S21" s="41" t="n">
        <v>13.151183793296</v>
      </c>
      <c r="T21" s="41" t="n">
        <v>13.0517970012025</v>
      </c>
      <c r="U21" s="41" t="n">
        <v>13.8767339998914</v>
      </c>
      <c r="V21" s="41" t="n">
        <v>12.3430633834323</v>
      </c>
      <c r="W21" s="41" t="n">
        <v>11.6868030550769</v>
      </c>
      <c r="X21" s="41" t="n">
        <v>11.2425424884976</v>
      </c>
      <c r="Y21" s="41" t="n">
        <v>11.249768365777</v>
      </c>
      <c r="Z21" s="41" t="n">
        <v>11.1829406880053</v>
      </c>
      <c r="AA21" s="41" t="n">
        <v>11.2153649289556</v>
      </c>
      <c r="AB21" s="41" t="n">
        <v>11.0498181918537</v>
      </c>
      <c r="AC21" s="41" t="n">
        <v>11.2746978613105</v>
      </c>
      <c r="AD21" s="41" t="n">
        <v>12.1687734701416</v>
      </c>
      <c r="AE21" s="41" t="n">
        <v>13.5295783556173</v>
      </c>
      <c r="AF21" s="41" t="n">
        <v>13.4457482278433</v>
      </c>
      <c r="AG21" s="41" t="n">
        <v>14.3096269624484</v>
      </c>
      <c r="AH21" s="41" t="n">
        <v>12.6906792926974</v>
      </c>
      <c r="AI21" s="41" t="n">
        <v>12.0281953844651</v>
      </c>
      <c r="AJ21" s="41" t="n">
        <v>11.5819582925127</v>
      </c>
      <c r="AK21" s="41" t="n">
        <v>11.5493577572662</v>
      </c>
      <c r="AL21" s="41" t="n">
        <v>11.4917639623082</v>
      </c>
      <c r="AM21" s="41" t="n">
        <v>11.5318264180693</v>
      </c>
      <c r="AN21" s="41" t="n">
        <v>11.3678525942778</v>
      </c>
      <c r="AO21" s="41" t="n">
        <v>11.6058061806366</v>
      </c>
      <c r="AP21" s="41" t="n">
        <v>12.5296508676871</v>
      </c>
      <c r="AQ21" s="41" t="n">
        <v>13.9322991481306</v>
      </c>
      <c r="AR21" s="41" t="n">
        <v>13.8488929804411</v>
      </c>
      <c r="AS21" s="41" t="n">
        <v>14.7357683528126</v>
      </c>
      <c r="AT21" s="41" t="n">
        <v>13.0539388477884</v>
      </c>
      <c r="AU21" s="41" t="n">
        <v>12.3703891638838</v>
      </c>
      <c r="AV21" s="41" t="n">
        <v>11.9082063239402</v>
      </c>
      <c r="AW21" s="41" t="n">
        <v>21.3911132084673</v>
      </c>
      <c r="AX21" s="41" t="n">
        <v>21.1965605567183</v>
      </c>
      <c r="AY21" s="41" t="n">
        <v>21.1011944196525</v>
      </c>
      <c r="AZ21" s="41" t="n">
        <v>20.7547023748082</v>
      </c>
      <c r="BA21" s="41" t="n">
        <v>21.3210403813066</v>
      </c>
      <c r="BB21" s="41" t="n">
        <v>24.2741819416673</v>
      </c>
      <c r="BC21" s="41" t="n">
        <v>29.0656818567332</v>
      </c>
      <c r="BD21" s="41" t="n">
        <v>32.3221822975306</v>
      </c>
      <c r="BE21" s="41" t="n">
        <v>32.6973387985132</v>
      </c>
      <c r="BF21" s="41" t="n">
        <v>26.359305349629</v>
      </c>
      <c r="BG21" s="41" t="n">
        <v>22.3049639781295</v>
      </c>
      <c r="BH21" s="41" t="n">
        <v>20.7905045443181</v>
      </c>
      <c r="BI21" s="41" t="n">
        <v>20.5346866358903</v>
      </c>
      <c r="BJ21" s="41" t="n">
        <v>20.5186199951377</v>
      </c>
      <c r="BK21" s="41" t="n">
        <v>20.4328880428748</v>
      </c>
      <c r="BL21" s="41" t="n">
        <v>20.2596971972477</v>
      </c>
      <c r="BM21" s="41" t="n">
        <v>20.8307689045381</v>
      </c>
      <c r="BN21" s="41" t="n">
        <v>23.4927840774524</v>
      </c>
      <c r="BO21" s="41" t="n">
        <v>27.9721979355051</v>
      </c>
      <c r="BP21" s="41" t="n">
        <v>31.113419567126</v>
      </c>
      <c r="BQ21" s="41" t="n">
        <v>31.5760247381759</v>
      </c>
      <c r="BR21" s="41" t="n">
        <v>25.5949131057659</v>
      </c>
      <c r="BS21" s="41" t="n">
        <v>21.7692157271578</v>
      </c>
      <c r="BT21" s="41" t="n">
        <v>20.2459995483087</v>
      </c>
      <c r="BU21" s="41"/>
      <c r="BV21" s="41"/>
      <c r="BW21" s="41"/>
      <c r="BX21" s="41"/>
      <c r="BY21" s="41"/>
      <c r="BZ21" s="41"/>
      <c r="CA21" s="41"/>
      <c r="CB21" s="37"/>
      <c r="CC21" s="37"/>
      <c r="CD21" s="37"/>
      <c r="CE21" s="37"/>
      <c r="CF21" s="37"/>
      <c r="CH21" s="38"/>
      <c r="CJ21" s="38"/>
      <c r="CL21" s="38"/>
    </row>
    <row r="22" customFormat="false" ht="15" hidden="false" customHeight="true" outlineLevel="0" collapsed="false">
      <c r="A22" s="23" t="s">
        <v>28</v>
      </c>
      <c r="B22" s="29" t="s">
        <v>29</v>
      </c>
      <c r="D22" s="40"/>
      <c r="E22" s="40"/>
      <c r="F22" s="40"/>
      <c r="G22" s="40"/>
      <c r="H22" s="40"/>
      <c r="I22" s="41" t="n">
        <v>22.7020330497942</v>
      </c>
      <c r="J22" s="41"/>
      <c r="K22" s="41" t="n">
        <v>30.7961987753055</v>
      </c>
      <c r="M22" s="41" t="n">
        <v>35.8825836154846</v>
      </c>
      <c r="N22" s="41" t="n">
        <v>24.5218934323706</v>
      </c>
      <c r="O22" s="41" t="n">
        <v>20.6490211544885</v>
      </c>
      <c r="P22" s="41" t="n">
        <v>20.3271559695654</v>
      </c>
      <c r="Q22" s="41" t="n">
        <v>20.7993367848493</v>
      </c>
      <c r="R22" s="41" t="n">
        <v>22.7990450142148</v>
      </c>
      <c r="S22" s="41" t="n">
        <v>25.5211006148759</v>
      </c>
      <c r="T22" s="41" t="n">
        <v>33.3574125767491</v>
      </c>
      <c r="U22" s="41" t="n">
        <v>32.6121638823252</v>
      </c>
      <c r="V22" s="41" t="n">
        <v>22.6954410378253</v>
      </c>
      <c r="W22" s="41" t="n">
        <v>18.3703645172132</v>
      </c>
      <c r="X22" s="41" t="n">
        <v>16.4320674943308</v>
      </c>
      <c r="Y22" s="41" t="n">
        <v>15.6623500225268</v>
      </c>
      <c r="Z22" s="41" t="n">
        <v>13.780486164382</v>
      </c>
      <c r="AA22" s="41" t="n">
        <v>13.5646448097538</v>
      </c>
      <c r="AB22" s="41" t="n">
        <v>13.3325722074885</v>
      </c>
      <c r="AC22" s="41" t="n">
        <v>13.5542539418202</v>
      </c>
      <c r="AD22" s="41" t="n">
        <v>16.5650902814355</v>
      </c>
      <c r="AE22" s="41" t="n">
        <v>21.4749268634712</v>
      </c>
      <c r="AF22" s="41" t="n">
        <v>25.9065003967206</v>
      </c>
      <c r="AG22" s="41" t="n">
        <v>25.2253636038685</v>
      </c>
      <c r="AH22" s="41" t="n">
        <v>18.8584618951785</v>
      </c>
      <c r="AI22" s="41" t="n">
        <v>14.3384376718115</v>
      </c>
      <c r="AJ22" s="41" t="n">
        <v>12.7164484721939</v>
      </c>
      <c r="AK22" s="41" t="n">
        <v>12.3333954482099</v>
      </c>
      <c r="AL22" s="41" t="n">
        <v>11.6734336015263</v>
      </c>
      <c r="AM22" s="41" t="n">
        <v>11.5360723730319</v>
      </c>
      <c r="AN22" s="41" t="n">
        <v>11.5877338992857</v>
      </c>
      <c r="AO22" s="41" t="n">
        <v>12.0486639138926</v>
      </c>
      <c r="AP22" s="41" t="n">
        <v>14.1455120229628</v>
      </c>
      <c r="AQ22" s="41" t="n">
        <v>18.0593951874308</v>
      </c>
      <c r="AR22" s="41" t="n">
        <v>22.0369274652808</v>
      </c>
      <c r="AS22" s="41" t="n">
        <v>21.6271777714794</v>
      </c>
      <c r="AT22" s="41" t="n">
        <v>16.3660913464812</v>
      </c>
      <c r="AU22" s="41" t="n">
        <v>12.6854710758386</v>
      </c>
      <c r="AV22" s="41" t="n">
        <v>11.4578130929019</v>
      </c>
      <c r="AW22" s="41" t="n">
        <v>11.181480951044</v>
      </c>
      <c r="AX22" s="41" t="n">
        <v>11.0378412140379</v>
      </c>
      <c r="AY22" s="41" t="n">
        <v>10.9070598660792</v>
      </c>
      <c r="AZ22" s="41" t="n">
        <v>10.7055206814666</v>
      </c>
      <c r="BA22" s="41" t="n">
        <v>11.0615077176238</v>
      </c>
      <c r="BB22" s="41" t="n">
        <v>13.197970574632</v>
      </c>
      <c r="BC22" s="41" t="n">
        <v>16.7495294097858</v>
      </c>
      <c r="BD22" s="41" t="n">
        <v>20.0797609028207</v>
      </c>
      <c r="BE22" s="41" t="n">
        <v>19.6709195746269</v>
      </c>
      <c r="BF22" s="41" t="n">
        <v>14.8196234081841</v>
      </c>
      <c r="BG22" s="41" t="n">
        <v>11.3695399572562</v>
      </c>
      <c r="BH22" s="41" t="n">
        <v>10.263650153955</v>
      </c>
      <c r="BI22" s="41" t="n">
        <v>10.3250543784669</v>
      </c>
      <c r="BJ22" s="41" t="n">
        <v>10.3599006524572</v>
      </c>
      <c r="BK22" s="41" t="n">
        <v>10.2387534893015</v>
      </c>
      <c r="BL22" s="41" t="n">
        <v>10.2105155039061</v>
      </c>
      <c r="BM22" s="41" t="n">
        <v>10.5712362408554</v>
      </c>
      <c r="BN22" s="41" t="n">
        <v>12.416572710417</v>
      </c>
      <c r="BO22" s="41" t="n">
        <v>15.6560454885576</v>
      </c>
      <c r="BP22" s="41" t="n">
        <v>18.870998172416</v>
      </c>
      <c r="BQ22" s="41" t="n">
        <v>18.5496055142896</v>
      </c>
      <c r="BR22" s="41" t="n">
        <v>14.0552311643209</v>
      </c>
      <c r="BS22" s="41" t="n">
        <v>10.8337917062845</v>
      </c>
      <c r="BT22" s="41" t="n">
        <v>9.71914515794562</v>
      </c>
      <c r="BU22" s="41"/>
      <c r="BV22" s="41"/>
      <c r="BW22" s="41"/>
      <c r="BX22" s="41"/>
      <c r="BY22" s="41"/>
      <c r="BZ22" s="41"/>
      <c r="CA22" s="41"/>
      <c r="CB22" s="37"/>
      <c r="CC22" s="37"/>
      <c r="CD22" s="37"/>
      <c r="CE22" s="37"/>
      <c r="CF22" s="37"/>
      <c r="CH22" s="38"/>
      <c r="CJ22" s="38"/>
      <c r="CL22" s="38"/>
    </row>
    <row r="23" customFormat="false" ht="7.15" hidden="false" customHeight="true" outlineLevel="0" collapsed="false">
      <c r="A23" s="23"/>
      <c r="B23" s="29"/>
      <c r="D23" s="40"/>
      <c r="E23" s="40"/>
      <c r="F23" s="40"/>
      <c r="G23" s="40"/>
      <c r="H23" s="40"/>
      <c r="I23" s="41"/>
      <c r="J23" s="41"/>
      <c r="K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37"/>
      <c r="CC23" s="37"/>
      <c r="CD23" s="37"/>
      <c r="CE23" s="37"/>
      <c r="CF23" s="37"/>
      <c r="CH23" s="42"/>
      <c r="CI23" s="43"/>
      <c r="CJ23" s="42"/>
      <c r="CK23" s="43"/>
      <c r="CL23" s="42"/>
      <c r="CM23" s="43"/>
      <c r="CN23" s="44"/>
    </row>
    <row r="24" customFormat="false" ht="15" hidden="false" customHeight="true" outlineLevel="0" collapsed="false">
      <c r="A24" s="23" t="s">
        <v>30</v>
      </c>
      <c r="B24" s="29" t="s">
        <v>31</v>
      </c>
      <c r="D24" s="40"/>
      <c r="E24" s="40"/>
      <c r="F24" s="40"/>
      <c r="G24" s="40"/>
      <c r="H24" s="40"/>
      <c r="I24" s="41" t="n">
        <v>14.5177227103906</v>
      </c>
      <c r="J24" s="41"/>
      <c r="K24" s="41" t="n">
        <v>14.0716504002008</v>
      </c>
      <c r="M24" s="41" t="n">
        <v>13.6638177753678</v>
      </c>
      <c r="N24" s="41" t="n">
        <v>13.5538794926659</v>
      </c>
      <c r="O24" s="41" t="n">
        <v>13.5718110058513</v>
      </c>
      <c r="P24" s="41" t="n">
        <v>13.7769166331577</v>
      </c>
      <c r="Q24" s="41" t="n">
        <v>14.0349456247363</v>
      </c>
      <c r="R24" s="41" t="n">
        <v>15.1024376559249</v>
      </c>
      <c r="S24" s="41" t="n">
        <v>16.075676876675</v>
      </c>
      <c r="T24" s="41" t="n">
        <v>15.9258289958844</v>
      </c>
      <c r="U24" s="41" t="n">
        <v>16.902266334789</v>
      </c>
      <c r="V24" s="41" t="n">
        <v>15.6024545676365</v>
      </c>
      <c r="W24" s="41" t="n">
        <v>14.7464968810567</v>
      </c>
      <c r="X24" s="41" t="n">
        <v>14.1605282202641</v>
      </c>
      <c r="Y24" s="41" t="n">
        <v>13.7822841552482</v>
      </c>
      <c r="Z24" s="41" t="n">
        <v>13.6881043100716</v>
      </c>
      <c r="AA24" s="41" t="n">
        <v>13.7154483194587</v>
      </c>
      <c r="AB24" s="41" t="n">
        <v>13.9665238168952</v>
      </c>
      <c r="AC24" s="41" t="n">
        <v>14.2379255049268</v>
      </c>
      <c r="AD24" s="41" t="n">
        <v>15.3531278762194</v>
      </c>
      <c r="AE24" s="41" t="n">
        <v>16.346203356614</v>
      </c>
      <c r="AF24" s="41" t="n">
        <v>16.2302481146565</v>
      </c>
      <c r="AG24" s="41" t="n">
        <v>17.2574129106821</v>
      </c>
      <c r="AH24" s="41" t="n">
        <v>15.9140258765461</v>
      </c>
      <c r="AI24" s="41" t="n">
        <v>15.069614648248</v>
      </c>
      <c r="AJ24" s="41" t="n">
        <v>14.4973890809095</v>
      </c>
      <c r="AK24" s="41" t="n">
        <v>14.0773410268585</v>
      </c>
      <c r="AL24" s="41" t="n">
        <v>13.9435367790688</v>
      </c>
      <c r="AM24" s="41" t="n">
        <v>13.9283208169249</v>
      </c>
      <c r="AN24" s="41" t="n">
        <v>14.1525151329594</v>
      </c>
      <c r="AO24" s="41" t="n">
        <v>14.3822422542895</v>
      </c>
      <c r="AP24" s="41" t="n">
        <v>15.4552864445379</v>
      </c>
      <c r="AQ24" s="41" t="n">
        <v>16.3624159692117</v>
      </c>
      <c r="AR24" s="41" t="n">
        <v>16.1885391846677</v>
      </c>
      <c r="AS24" s="41" t="n">
        <v>17.1444595072549</v>
      </c>
      <c r="AT24" s="41" t="n">
        <v>15.7462398000742</v>
      </c>
      <c r="AU24" s="41" t="n">
        <v>14.8510678908544</v>
      </c>
      <c r="AV24" s="41" t="n">
        <v>14.228197287845</v>
      </c>
      <c r="AW24" s="41" t="n">
        <v>24.9904385201763</v>
      </c>
      <c r="AX24" s="41" t="n">
        <v>24.6462761763881</v>
      </c>
      <c r="AY24" s="41" t="n">
        <v>24.4149442849271</v>
      </c>
      <c r="AZ24" s="41" t="n">
        <v>24.750107148546</v>
      </c>
      <c r="BA24" s="41" t="n">
        <v>25.3153080775203</v>
      </c>
      <c r="BB24" s="41" t="n">
        <v>28.7532618103943</v>
      </c>
      <c r="BC24" s="41" t="n">
        <v>32.876765008209</v>
      </c>
      <c r="BD24" s="41" t="n">
        <v>36.5374527278111</v>
      </c>
      <c r="BE24" s="41" t="n">
        <v>36.7232023002333</v>
      </c>
      <c r="BF24" s="41" t="n">
        <v>30.5845135684193</v>
      </c>
      <c r="BG24" s="41" t="n">
        <v>25.6354689631095</v>
      </c>
      <c r="BH24" s="41" t="n">
        <v>23.7464936486267</v>
      </c>
      <c r="BI24" s="41" t="n">
        <v>23.9465528617686</v>
      </c>
      <c r="BJ24" s="41" t="n">
        <v>23.8236967024774</v>
      </c>
      <c r="BK24" s="41" t="n">
        <v>23.6077533611051</v>
      </c>
      <c r="BL24" s="41" t="n">
        <v>24.1338457915115</v>
      </c>
      <c r="BM24" s="41" t="n">
        <v>24.7077498399016</v>
      </c>
      <c r="BN24" s="41" t="n">
        <v>27.7894099085239</v>
      </c>
      <c r="BO24" s="41" t="n">
        <v>31.5925520736065</v>
      </c>
      <c r="BP24" s="41" t="n">
        <v>35.1244803802193</v>
      </c>
      <c r="BQ24" s="41" t="n">
        <v>35.4185995783331</v>
      </c>
      <c r="BR24" s="41" t="n">
        <v>29.6624697536342</v>
      </c>
      <c r="BS24" s="41" t="n">
        <v>24.9922851843149</v>
      </c>
      <c r="BT24" s="41" t="n">
        <v>23.0959066251332</v>
      </c>
      <c r="BU24" s="41"/>
      <c r="BV24" s="41"/>
      <c r="BW24" s="41"/>
      <c r="BX24" s="41"/>
      <c r="BY24" s="41"/>
      <c r="BZ24" s="41"/>
      <c r="CA24" s="41"/>
      <c r="CB24" s="37"/>
      <c r="CC24" s="37"/>
      <c r="CD24" s="37"/>
      <c r="CE24" s="37"/>
      <c r="CF24" s="37"/>
      <c r="CH24" s="38"/>
      <c r="CJ24" s="38"/>
      <c r="CL24" s="38"/>
    </row>
    <row r="25" customFormat="false" ht="15" hidden="false" customHeight="true" outlineLevel="0" collapsed="false">
      <c r="A25" s="23" t="s">
        <v>32</v>
      </c>
      <c r="B25" s="29" t="s">
        <v>33</v>
      </c>
      <c r="D25" s="40"/>
      <c r="E25" s="40"/>
      <c r="F25" s="40"/>
      <c r="G25" s="40"/>
      <c r="H25" s="40"/>
      <c r="I25" s="41" t="n">
        <v>28.5440763444296</v>
      </c>
      <c r="J25" s="41"/>
      <c r="K25" s="41" t="n">
        <v>39.4006211205622</v>
      </c>
      <c r="M25" s="41" t="n">
        <v>43.6744958329748</v>
      </c>
      <c r="N25" s="41" t="n">
        <v>29.4687526093918</v>
      </c>
      <c r="O25" s="41" t="n">
        <v>24.6032846801214</v>
      </c>
      <c r="P25" s="41" t="n">
        <v>24.9885254430083</v>
      </c>
      <c r="Q25" s="41" t="n">
        <v>25.5266270632173</v>
      </c>
      <c r="R25" s="41" t="n">
        <v>27.950854455856</v>
      </c>
      <c r="S25" s="41" t="n">
        <v>29.9597620937446</v>
      </c>
      <c r="T25" s="41" t="n">
        <v>39.477718261294</v>
      </c>
      <c r="U25" s="41" t="n">
        <v>38.4223914876739</v>
      </c>
      <c r="V25" s="41" t="n">
        <v>27.4883609162138</v>
      </c>
      <c r="W25" s="41" t="n">
        <v>22.0455195959373</v>
      </c>
      <c r="X25" s="41" t="n">
        <v>19.6077155752589</v>
      </c>
      <c r="Y25" s="41" t="n">
        <v>18.1280379132056</v>
      </c>
      <c r="Z25" s="41" t="n">
        <v>15.8146118223385</v>
      </c>
      <c r="AA25" s="41" t="n">
        <v>15.5333855999489</v>
      </c>
      <c r="AB25" s="41" t="n">
        <v>15.7774846907206</v>
      </c>
      <c r="AC25" s="41" t="n">
        <v>16.0213718112383</v>
      </c>
      <c r="AD25" s="41" t="n">
        <v>19.7188737873037</v>
      </c>
      <c r="AE25" s="41" t="n">
        <v>24.6882362096914</v>
      </c>
      <c r="AF25" s="41" t="n">
        <v>30.0230352554786</v>
      </c>
      <c r="AG25" s="41" t="n">
        <v>29.0943001307219</v>
      </c>
      <c r="AH25" s="41" t="n">
        <v>22.424227647781</v>
      </c>
      <c r="AI25" s="41" t="n">
        <v>16.8048178690447</v>
      </c>
      <c r="AJ25" s="41" t="n">
        <v>14.8022713364249</v>
      </c>
      <c r="AK25" s="41" t="n">
        <v>13.9501205634522</v>
      </c>
      <c r="AL25" s="41" t="n">
        <v>13.0913859622325</v>
      </c>
      <c r="AM25" s="41" t="n">
        <v>12.8620398543142</v>
      </c>
      <c r="AN25" s="41" t="n">
        <v>13.3376034239201</v>
      </c>
      <c r="AO25" s="41" t="n">
        <v>13.8247177168251</v>
      </c>
      <c r="AP25" s="41" t="n">
        <v>16.2595781037349</v>
      </c>
      <c r="AQ25" s="41" t="n">
        <v>19.9507261078973</v>
      </c>
      <c r="AR25" s="41" t="n">
        <v>24.5145963802805</v>
      </c>
      <c r="AS25" s="41" t="n">
        <v>23.8435259289264</v>
      </c>
      <c r="AT25" s="41" t="n">
        <v>18.5302557768191</v>
      </c>
      <c r="AU25" s="41" t="n">
        <v>14.0869444765394</v>
      </c>
      <c r="AV25" s="41" t="n">
        <v>12.595580439273</v>
      </c>
      <c r="AW25" s="41" t="n">
        <v>12.5460690524334</v>
      </c>
      <c r="AX25" s="41" t="n">
        <v>12.3201896636914</v>
      </c>
      <c r="AY25" s="41" t="n">
        <v>12.1023086827655</v>
      </c>
      <c r="AZ25" s="41" t="n">
        <v>12.2392837710099</v>
      </c>
      <c r="BA25" s="41" t="n">
        <v>12.6014059247284</v>
      </c>
      <c r="BB25" s="41" t="n">
        <v>15.0907885934228</v>
      </c>
      <c r="BC25" s="41" t="n">
        <v>18.4123892914259</v>
      </c>
      <c r="BD25" s="41" t="n">
        <v>22.2267840885649</v>
      </c>
      <c r="BE25" s="41" t="n">
        <v>21.56750009582</v>
      </c>
      <c r="BF25" s="41" t="n">
        <v>16.6648375851537</v>
      </c>
      <c r="BG25" s="41" t="n">
        <v>12.5071249475943</v>
      </c>
      <c r="BH25" s="41" t="n">
        <v>11.1687672461717</v>
      </c>
      <c r="BI25" s="41" t="n">
        <v>11.5021833940256</v>
      </c>
      <c r="BJ25" s="41" t="n">
        <v>11.4976101897806</v>
      </c>
      <c r="BK25" s="41" t="n">
        <v>11.2951177589435</v>
      </c>
      <c r="BL25" s="41" t="n">
        <v>11.6230224139753</v>
      </c>
      <c r="BM25" s="41" t="n">
        <v>11.9938476871098</v>
      </c>
      <c r="BN25" s="41" t="n">
        <v>14.1269366915523</v>
      </c>
      <c r="BO25" s="41" t="n">
        <v>17.1281763568234</v>
      </c>
      <c r="BP25" s="41" t="n">
        <v>20.8138117409731</v>
      </c>
      <c r="BQ25" s="41" t="n">
        <v>20.2628973739199</v>
      </c>
      <c r="BR25" s="41" t="n">
        <v>15.7427937703686</v>
      </c>
      <c r="BS25" s="41" t="n">
        <v>11.8639411687996</v>
      </c>
      <c r="BT25" s="41" t="n">
        <v>10.5181802226782</v>
      </c>
      <c r="BU25" s="41"/>
      <c r="BV25" s="41"/>
      <c r="BW25" s="41"/>
      <c r="BX25" s="41"/>
      <c r="BY25" s="41"/>
      <c r="BZ25" s="41"/>
      <c r="CA25" s="41"/>
      <c r="CB25" s="37"/>
      <c r="CC25" s="37"/>
      <c r="CD25" s="37"/>
      <c r="CE25" s="37"/>
      <c r="CF25" s="37"/>
      <c r="CH25" s="38"/>
      <c r="CJ25" s="38"/>
      <c r="CL25" s="38"/>
    </row>
    <row r="26" customFormat="false" ht="7.9" hidden="false" customHeight="true" outlineLevel="0" collapsed="false">
      <c r="A26" s="23"/>
      <c r="B26" s="29"/>
      <c r="D26" s="30"/>
      <c r="E26" s="30"/>
      <c r="F26" s="30"/>
      <c r="G26" s="30"/>
      <c r="H26" s="30"/>
      <c r="CH26" s="42"/>
      <c r="CI26" s="43"/>
      <c r="CJ26" s="42"/>
      <c r="CK26" s="43"/>
      <c r="CL26" s="42"/>
      <c r="CM26" s="43"/>
      <c r="CN26" s="44"/>
    </row>
    <row r="27" customFormat="false" ht="15" hidden="false" customHeight="true" outlineLevel="0" collapsed="false">
      <c r="A27" s="23" t="s">
        <v>34</v>
      </c>
      <c r="B27" s="29" t="s">
        <v>35</v>
      </c>
      <c r="C27" s="45"/>
      <c r="D27" s="46"/>
      <c r="E27" s="46"/>
      <c r="F27" s="46"/>
      <c r="G27" s="46"/>
      <c r="H27" s="46"/>
      <c r="I27" s="47" t="n">
        <v>-294.374216135893</v>
      </c>
      <c r="J27" s="47"/>
      <c r="K27" s="47" t="n">
        <v>-112.578853143311</v>
      </c>
      <c r="L27" s="45"/>
      <c r="M27" s="47" t="n">
        <v>-142.622137280478</v>
      </c>
      <c r="N27" s="47" t="n">
        <v>-95.3995381386292</v>
      </c>
      <c r="O27" s="47" t="n">
        <v>-48.4179868141915</v>
      </c>
      <c r="P27" s="47" t="n">
        <v>-46.8476310747696</v>
      </c>
      <c r="Q27" s="47" t="n">
        <v>-46.2001655762263</v>
      </c>
      <c r="R27" s="47" t="n">
        <v>-50.8548645068812</v>
      </c>
      <c r="S27" s="47" t="n">
        <v>-57.3217203364882</v>
      </c>
      <c r="T27" s="47" t="n">
        <v>-100.854063808667</v>
      </c>
      <c r="U27" s="47" t="n">
        <v>-94.2948931368895</v>
      </c>
      <c r="V27" s="47" t="n">
        <v>-49.0520767937129</v>
      </c>
      <c r="W27" s="47" t="n">
        <v>-30.4476752993511</v>
      </c>
      <c r="X27" s="47" t="n">
        <v>-25.0207769039827</v>
      </c>
      <c r="Y27" s="47" t="n">
        <v>-21.3993625990698</v>
      </c>
      <c r="Z27" s="47" t="n">
        <v>-10.2864730800784</v>
      </c>
      <c r="AA27" s="47" t="n">
        <v>-8.70290927309092</v>
      </c>
      <c r="AB27" s="47" t="n">
        <v>-8.30581790746711</v>
      </c>
      <c r="AC27" s="47" t="n">
        <v>-7.92863336301347</v>
      </c>
      <c r="AD27" s="47" t="n">
        <v>-17.9499764416167</v>
      </c>
      <c r="AE27" s="47" t="n">
        <v>-35.0913036637057</v>
      </c>
      <c r="AF27" s="47" t="n">
        <v>-59.907796346012</v>
      </c>
      <c r="AG27" s="47" t="n">
        <v>-52.7252391420576</v>
      </c>
      <c r="AH27" s="47" t="n">
        <v>-27.4463187509774</v>
      </c>
      <c r="AI27" s="47" t="n">
        <v>-7.9710638395321</v>
      </c>
      <c r="AJ27" s="47" t="n">
        <v>-2.24662695626358</v>
      </c>
      <c r="AK27" s="47" t="n">
        <v>-0.286986799174775</v>
      </c>
      <c r="AL27" s="47" t="n">
        <v>2.90861026001941</v>
      </c>
      <c r="AM27" s="47" t="n">
        <v>3.74489833022411</v>
      </c>
      <c r="AN27" s="47" t="n">
        <v>2.50225815930668</v>
      </c>
      <c r="AO27" s="47" t="n">
        <v>1.33618513389476</v>
      </c>
      <c r="AP27" s="47" t="n">
        <v>-4.13926133721401</v>
      </c>
      <c r="AQ27" s="47" t="n">
        <v>-15.9626110234346</v>
      </c>
      <c r="AR27" s="47" t="n">
        <v>-37.3707012400105</v>
      </c>
      <c r="AS27" s="47" t="n">
        <v>-31.0851331832369</v>
      </c>
      <c r="AT27" s="47" t="n">
        <v>-12.6061687116712</v>
      </c>
      <c r="AU27" s="47" t="n">
        <v>2.23427467749372</v>
      </c>
      <c r="AV27" s="47" t="n">
        <v>6.56298904663306</v>
      </c>
      <c r="AW27" s="47" t="n">
        <v>58.8298367106216</v>
      </c>
      <c r="AX27" s="47" t="n">
        <v>54.8586206205672</v>
      </c>
      <c r="AY27" s="47" t="n">
        <v>53.4865209152388</v>
      </c>
      <c r="AZ27" s="47" t="n">
        <v>51.840464932121</v>
      </c>
      <c r="BA27" s="47" t="n">
        <v>50.8291855106181</v>
      </c>
      <c r="BB27" s="47" t="n">
        <v>53.9411186518589</v>
      </c>
      <c r="BC27" s="47" t="n">
        <v>60.0247754242365</v>
      </c>
      <c r="BD27" s="47" t="n">
        <v>62.4010335842647</v>
      </c>
      <c r="BE27" s="47" t="n">
        <v>67.7613404071527</v>
      </c>
      <c r="BF27" s="47" t="n">
        <v>58.0084146457513</v>
      </c>
      <c r="BG27" s="47" t="n">
        <v>54.7357181847494</v>
      </c>
      <c r="BH27" s="47" t="n">
        <v>57.618465532678</v>
      </c>
      <c r="BI27" s="47" t="n">
        <v>58.8298367106216</v>
      </c>
      <c r="BJ27" s="47" t="n">
        <v>54.8586206205672</v>
      </c>
      <c r="BK27" s="47" t="n">
        <v>53.4865209152388</v>
      </c>
      <c r="BL27" s="47" t="n">
        <v>51.840464932121</v>
      </c>
      <c r="BM27" s="47" t="n">
        <v>50.8291855106181</v>
      </c>
      <c r="BN27" s="47" t="n">
        <v>53.9411186518589</v>
      </c>
      <c r="BO27" s="47" t="n">
        <v>60.0247754242366</v>
      </c>
      <c r="BP27" s="47" t="n">
        <v>62.4010335842647</v>
      </c>
      <c r="BQ27" s="47" t="n">
        <v>67.7613404071527</v>
      </c>
      <c r="BR27" s="47" t="n">
        <v>58.0084146457513</v>
      </c>
      <c r="BS27" s="47" t="n">
        <v>54.7357181847494</v>
      </c>
      <c r="BT27" s="47" t="n">
        <v>57.618465532678</v>
      </c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5"/>
      <c r="CH27" s="45"/>
      <c r="CI27" s="48"/>
      <c r="CJ27" s="45"/>
      <c r="CK27" s="48"/>
      <c r="CL27" s="45"/>
      <c r="CM27" s="48"/>
      <c r="CN27" s="48"/>
    </row>
    <row r="28" customFormat="false" ht="15" hidden="true" customHeight="true" outlineLevel="0" collapsed="false">
      <c r="A28" s="23"/>
      <c r="B28" s="29" t="s">
        <v>36</v>
      </c>
      <c r="C28" s="36" t="n">
        <v>-49.8</v>
      </c>
      <c r="D28" s="30"/>
      <c r="E28" s="30"/>
      <c r="F28" s="35"/>
      <c r="G28" s="35"/>
      <c r="H28" s="30"/>
      <c r="I28" s="36"/>
      <c r="J28" s="36"/>
      <c r="K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customFormat="false" ht="15" hidden="true" customHeight="true" outlineLevel="0" collapsed="false">
      <c r="A29" s="23"/>
      <c r="B29" s="29" t="s">
        <v>37</v>
      </c>
      <c r="C29" s="36" t="n">
        <v>0</v>
      </c>
      <c r="D29" s="30"/>
      <c r="E29" s="30"/>
      <c r="F29" s="35"/>
      <c r="G29" s="35"/>
      <c r="H29" s="30"/>
      <c r="I29" s="36"/>
      <c r="J29" s="36"/>
      <c r="K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customFormat="false" ht="10.15" hidden="false" customHeight="true" outlineLevel="0" collapsed="false">
      <c r="A30" s="23"/>
      <c r="B30" s="29"/>
      <c r="C30" s="36"/>
      <c r="D30" s="30"/>
      <c r="E30" s="30"/>
      <c r="F30" s="35"/>
      <c r="G30" s="35"/>
      <c r="H30" s="30"/>
      <c r="I30" s="36"/>
      <c r="J30" s="36"/>
      <c r="K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customFormat="false" ht="15" hidden="false" customHeight="true" outlineLevel="0" collapsed="false">
      <c r="A31" s="23" t="s">
        <v>38</v>
      </c>
      <c r="B31" s="29" t="s">
        <v>39</v>
      </c>
      <c r="C31" s="45"/>
      <c r="D31" s="46"/>
      <c r="E31" s="46"/>
      <c r="F31" s="46"/>
      <c r="G31" s="46"/>
      <c r="H31" s="46"/>
      <c r="I31" s="47" t="e">
        <f aca="false"/>
        <v>#REF!</v>
      </c>
      <c r="J31" s="47"/>
      <c r="K31" s="47" t="n">
        <v>-380.202853143311</v>
      </c>
      <c r="L31" s="45"/>
      <c r="M31" s="47" t="n">
        <v>-450.142137280478</v>
      </c>
      <c r="N31" s="47" t="n">
        <v>-541.216372498496</v>
      </c>
      <c r="O31" s="47" t="n">
        <v>-586.359307852569</v>
      </c>
      <c r="P31" s="47" t="n">
        <v>-630.462787338682</v>
      </c>
      <c r="Q31" s="47" t="n">
        <v>-674.370028906286</v>
      </c>
      <c r="R31" s="47" t="n">
        <v>-723.292760641494</v>
      </c>
      <c r="S31" s="47" t="n">
        <v>-778.611078018648</v>
      </c>
      <c r="T31" s="47" t="n">
        <v>-877.089799486214</v>
      </c>
      <c r="U31" s="47" t="n">
        <v>-969.186112801255</v>
      </c>
      <c r="V31" s="47" t="n">
        <v>-1015.98719472835</v>
      </c>
      <c r="W31" s="47" t="n">
        <v>-1045.57495367317</v>
      </c>
      <c r="X31" s="47" t="n">
        <v>-1070.28615110149</v>
      </c>
      <c r="Y31" s="47" t="n">
        <v>-1091.20063054159</v>
      </c>
      <c r="Z31" s="47" t="n">
        <v>-1100.88021839805</v>
      </c>
      <c r="AA31" s="47" t="n">
        <v>-1109.51084398589</v>
      </c>
      <c r="AB31" s="47" t="n">
        <v>-1117.95121908566</v>
      </c>
      <c r="AC31" s="47" t="n">
        <v>-1126.23611142315</v>
      </c>
      <c r="AD31" s="47" t="n">
        <v>-1144.7067504458</v>
      </c>
      <c r="AE31" s="47" t="n">
        <v>-1180.05360886355</v>
      </c>
      <c r="AF31" s="47" t="n">
        <v>-1239.66749750627</v>
      </c>
      <c r="AG31" s="47" t="n">
        <v>-1292.09231766789</v>
      </c>
      <c r="AH31" s="47" t="n">
        <v>-1318.94433965941</v>
      </c>
      <c r="AI31" s="47" t="n">
        <v>-1327.59897618342</v>
      </c>
      <c r="AJ31" s="47" t="n">
        <v>-1330.97590817433</v>
      </c>
      <c r="AK31" s="47" t="n">
        <v>-1332.08539978179</v>
      </c>
      <c r="AL31" s="47" t="n">
        <v>-1329.789662291</v>
      </c>
      <c r="AM31" s="47" t="n">
        <v>-1327.10969565387</v>
      </c>
      <c r="AN31" s="47" t="n">
        <v>-1325.8177014074</v>
      </c>
      <c r="AO31" s="47" t="n">
        <v>-1325.87743791135</v>
      </c>
      <c r="AP31" s="47" t="n">
        <v>-1331.52898180497</v>
      </c>
      <c r="AQ31" s="47" t="n">
        <v>-1348.67433322804</v>
      </c>
      <c r="AR31" s="47" t="n">
        <v>-1386.59265455548</v>
      </c>
      <c r="AS31" s="47" t="n">
        <v>-1418.09589935782</v>
      </c>
      <c r="AT31" s="47" t="n">
        <v>-1430.7010957702</v>
      </c>
      <c r="AU31" s="47" t="n">
        <v>-1429.69581935726</v>
      </c>
      <c r="AV31" s="47" t="n">
        <v>-1424.76189801327</v>
      </c>
      <c r="AW31" s="47" t="n">
        <v>-1367.20501012087</v>
      </c>
      <c r="AX31" s="47" t="n">
        <v>-1313.30960155587</v>
      </c>
      <c r="AY31" s="47" t="n">
        <v>-1260.9394432828</v>
      </c>
      <c r="AZ31" s="47" t="n">
        <v>-1210.08553695768</v>
      </c>
      <c r="BA31" s="47" t="n">
        <v>-1160.15901483748</v>
      </c>
      <c r="BB31" s="47" t="n">
        <v>-1106.9665808264</v>
      </c>
      <c r="BC31" s="47" t="n">
        <v>-1047.06546715896</v>
      </c>
      <c r="BD31" s="47" t="n">
        <v>-983.784138142547</v>
      </c>
      <c r="BE31" s="47" t="n">
        <v>-914.529245005743</v>
      </c>
      <c r="BF31" s="47" t="n">
        <v>-854.059914548932</v>
      </c>
      <c r="BG31" s="47" t="n">
        <v>-797.620969393718</v>
      </c>
      <c r="BH31" s="47" t="n">
        <v>-738.350024202542</v>
      </c>
      <c r="BI31" s="47" t="n">
        <v>-677.213347242483</v>
      </c>
      <c r="BJ31" s="47" t="n">
        <v>-619.580483836895</v>
      </c>
      <c r="BK31" s="47" t="n">
        <v>-563.45262617618</v>
      </c>
      <c r="BL31" s="47" t="n">
        <v>-508.820666258402</v>
      </c>
      <c r="BM31" s="47" t="n">
        <v>-455.095626088579</v>
      </c>
      <c r="BN31" s="47" t="n">
        <v>-398.084098721775</v>
      </c>
      <c r="BO31" s="47" t="n">
        <v>-334.343204942937</v>
      </c>
      <c r="BP31" s="47" t="n">
        <v>-267.201297006187</v>
      </c>
      <c r="BQ31" s="47" t="n">
        <v>-194.064913479895</v>
      </c>
      <c r="BR31" s="47" t="n">
        <v>-129.693067893985</v>
      </c>
      <c r="BS31" s="47" t="n">
        <v>-69.3304689860572</v>
      </c>
      <c r="BT31" s="47" t="n">
        <v>-6.11461691767244</v>
      </c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5"/>
      <c r="CH31" s="45"/>
      <c r="CI31" s="45"/>
      <c r="CJ31" s="45"/>
      <c r="CK31" s="45"/>
      <c r="CL31" s="45"/>
      <c r="CM31" s="45"/>
    </row>
    <row r="32" customFormat="false" ht="15" hidden="false" customHeight="true" outlineLevel="0" collapsed="false">
      <c r="A32" s="23" t="s">
        <v>40</v>
      </c>
      <c r="B32" s="29" t="s">
        <v>41</v>
      </c>
      <c r="D32" s="49"/>
      <c r="E32" s="49"/>
      <c r="F32" s="49"/>
      <c r="G32" s="49"/>
      <c r="H32" s="49"/>
      <c r="I32" s="50" t="e">
        <f aca="false"/>
        <v>#REF!</v>
      </c>
      <c r="J32" s="50"/>
      <c r="K32" s="50" t="n">
        <v>-1.56539394257709</v>
      </c>
      <c r="M32" s="50" t="n">
        <v>-2.05861561145343</v>
      </c>
      <c r="N32" s="50" t="n">
        <v>-2.65714856018641</v>
      </c>
      <c r="O32" s="50" t="n">
        <v>-3.02934431849777</v>
      </c>
      <c r="P32" s="50" t="n">
        <v>-3.27305324220271</v>
      </c>
      <c r="Q32" s="50" t="n">
        <v>-3.51296506815723</v>
      </c>
      <c r="R32" s="50" t="n">
        <v>-3.76448250563433</v>
      </c>
      <c r="S32" s="50" t="n">
        <v>-4.04484234649412</v>
      </c>
      <c r="T32" s="50" t="n">
        <v>-4.45972375222208</v>
      </c>
      <c r="U32" s="50" t="n">
        <v>-4.97480623078891</v>
      </c>
      <c r="V32" s="50" t="n">
        <v>-5.35358636027633</v>
      </c>
      <c r="W32" s="50" t="n">
        <v>-5.5651577983435</v>
      </c>
      <c r="X32" s="50" t="n">
        <v>-5.71283323245801</v>
      </c>
      <c r="Y32" s="50" t="n">
        <v>-5.83526598221201</v>
      </c>
      <c r="Z32" s="50" t="n">
        <v>-5.91901554963641</v>
      </c>
      <c r="AA32" s="50" t="n">
        <v>-5.97047441649343</v>
      </c>
      <c r="AB32" s="50" t="n">
        <v>-6.01774099939709</v>
      </c>
      <c r="AC32" s="50" t="n">
        <v>-6.06395912670602</v>
      </c>
      <c r="AD32" s="50" t="n">
        <v>-6.13595429662421</v>
      </c>
      <c r="AE32" s="50" t="n">
        <v>-6.27911616095603</v>
      </c>
      <c r="AF32" s="50" t="n">
        <v>-6.53410516017436</v>
      </c>
      <c r="AG32" s="50" t="n">
        <v>-6.83591238160094</v>
      </c>
      <c r="AH32" s="50" t="n">
        <v>-7.0526983445419</v>
      </c>
      <c r="AI32" s="50" t="n">
        <v>-7.15326065163213</v>
      </c>
      <c r="AJ32" s="50" t="n">
        <v>-7.18613339385183</v>
      </c>
      <c r="AK32" s="50" t="n">
        <v>-7.1968537111858</v>
      </c>
      <c r="AL32" s="50" t="n">
        <v>-7.19430443901026</v>
      </c>
      <c r="AM32" s="50" t="n">
        <v>-7.18247853649707</v>
      </c>
      <c r="AN32" s="50" t="n">
        <v>-7.17264420817691</v>
      </c>
      <c r="AO32" s="50" t="n">
        <v>-7.1701316155556</v>
      </c>
      <c r="AP32" s="50" t="n">
        <v>-7.1849820807689</v>
      </c>
      <c r="AQ32" s="50" t="n">
        <v>-7.24395133633096</v>
      </c>
      <c r="AR32" s="50" t="n">
        <v>-7.39061403560578</v>
      </c>
      <c r="AS32" s="50" t="n">
        <v>-7.57664118263669</v>
      </c>
      <c r="AT32" s="50" t="n">
        <v>-7.69796909915076</v>
      </c>
      <c r="AU32" s="50" t="n">
        <v>-7.73370346025981</v>
      </c>
      <c r="AV32" s="50" t="n">
        <v>-7.71778029100104</v>
      </c>
      <c r="AW32" s="50" t="n">
        <v>-7.54719299752815</v>
      </c>
      <c r="AX32" s="50" t="n">
        <v>-7.24573538808812</v>
      </c>
      <c r="AY32" s="50" t="n">
        <v>-6.95877323065487</v>
      </c>
      <c r="AZ32" s="50" t="n">
        <v>-6.67938596075061</v>
      </c>
      <c r="BA32" s="50" t="n">
        <v>-6.40653369992574</v>
      </c>
      <c r="BB32" s="50" t="n">
        <v>-6.12590343793869</v>
      </c>
      <c r="BC32" s="50" t="n">
        <v>-5.81603581675257</v>
      </c>
      <c r="BD32" s="50" t="n">
        <v>-5.47894968685149</v>
      </c>
      <c r="BE32" s="50" t="n">
        <v>-5.11669767087025</v>
      </c>
      <c r="BF32" s="50" t="n">
        <v>-4.7657438641286</v>
      </c>
      <c r="BG32" s="50" t="n">
        <v>-4.45215609912278</v>
      </c>
      <c r="BH32" s="50" t="n">
        <v>-4.13799122334266</v>
      </c>
      <c r="BI32" s="50" t="n">
        <v>-3.80973815693691</v>
      </c>
      <c r="BJ32" s="50" t="n">
        <v>-3.48803600044369</v>
      </c>
      <c r="BK32" s="50" t="n">
        <v>-3.18071963799403</v>
      </c>
      <c r="BL32" s="50" t="n">
        <v>-2.88086791112952</v>
      </c>
      <c r="BM32" s="50" t="n">
        <v>-2.58744034420253</v>
      </c>
      <c r="BN32" s="50" t="n">
        <v>-2.28612332653864</v>
      </c>
      <c r="BO32" s="50" t="n">
        <v>-1.95545689641578</v>
      </c>
      <c r="BP32" s="50" t="n">
        <v>-1.59745929736287</v>
      </c>
      <c r="BQ32" s="50" t="n">
        <v>-1.21418254177191</v>
      </c>
      <c r="BR32" s="50" t="n">
        <v>-0.842090111414307</v>
      </c>
      <c r="BS32" s="50" t="n">
        <v>-0.507249221914615</v>
      </c>
      <c r="BT32" s="50" t="n">
        <v>-0.171716100549617</v>
      </c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</row>
    <row r="33" customFormat="false" ht="15" hidden="false" customHeight="true" outlineLevel="0" collapsed="false">
      <c r="A33" s="23" t="s">
        <v>42</v>
      </c>
      <c r="B33" s="29" t="s">
        <v>43</v>
      </c>
      <c r="C33" s="45"/>
      <c r="D33" s="46"/>
      <c r="E33" s="46"/>
      <c r="F33" s="46"/>
      <c r="G33" s="46"/>
      <c r="H33" s="51" t="n">
        <v>-87</v>
      </c>
      <c r="I33" s="47" t="e">
        <f aca="false"/>
        <v>#REF!</v>
      </c>
      <c r="J33" s="52" t="n">
        <v>-357.334</v>
      </c>
      <c r="K33" s="47" t="n">
        <v>-381.768247085888</v>
      </c>
      <c r="L33" s="52" t="n">
        <v>-405.172</v>
      </c>
      <c r="M33" s="47" t="n">
        <v>-452.200752891931</v>
      </c>
      <c r="N33" s="47" t="n">
        <v>-543.873521058682</v>
      </c>
      <c r="O33" s="47" t="n">
        <v>-589.388652171067</v>
      </c>
      <c r="P33" s="47" t="n">
        <v>-633.735840580885</v>
      </c>
      <c r="Q33" s="47" t="n">
        <v>-677.882993974443</v>
      </c>
      <c r="R33" s="47" t="n">
        <v>-727.057243147129</v>
      </c>
      <c r="S33" s="47" t="n">
        <v>-782.655920365142</v>
      </c>
      <c r="T33" s="47" t="n">
        <v>-881.549523238436</v>
      </c>
      <c r="U33" s="47" t="n">
        <v>-974.160919032044</v>
      </c>
      <c r="V33" s="47" t="n">
        <v>-1021.34078108863</v>
      </c>
      <c r="W33" s="47" t="n">
        <v>-1051.14011147152</v>
      </c>
      <c r="X33" s="47" t="n">
        <v>-1075.99898433395</v>
      </c>
      <c r="Y33" s="47" t="n">
        <v>-1097.0358965238</v>
      </c>
      <c r="Z33" s="47" t="n">
        <v>-1106.79923394769</v>
      </c>
      <c r="AA33" s="47" t="n">
        <v>-1115.48131840239</v>
      </c>
      <c r="AB33" s="47" t="n">
        <v>-1123.96896008505</v>
      </c>
      <c r="AC33" s="47" t="n">
        <v>-1132.30007054985</v>
      </c>
      <c r="AD33" s="47" t="n">
        <v>-1150.84270474242</v>
      </c>
      <c r="AE33" s="47" t="n">
        <v>-1186.33272502451</v>
      </c>
      <c r="AF33" s="47" t="n">
        <v>-1246.20160266645</v>
      </c>
      <c r="AG33" s="47" t="n">
        <v>-1298.92823004949</v>
      </c>
      <c r="AH33" s="47" t="n">
        <v>-1325.99703800395</v>
      </c>
      <c r="AI33" s="47" t="n">
        <v>-1334.75223683506</v>
      </c>
      <c r="AJ33" s="47" t="n">
        <v>-1338.16204156818</v>
      </c>
      <c r="AK33" s="47" t="n">
        <v>-1339.28225349298</v>
      </c>
      <c r="AL33" s="47" t="n">
        <v>-1336.98396673001</v>
      </c>
      <c r="AM33" s="47" t="n">
        <v>-1334.29217419036</v>
      </c>
      <c r="AN33" s="47" t="n">
        <v>-1332.99034561558</v>
      </c>
      <c r="AO33" s="47" t="n">
        <v>-1333.04756952691</v>
      </c>
      <c r="AP33" s="47" t="n">
        <v>-1338.71396388574</v>
      </c>
      <c r="AQ33" s="47" t="n">
        <v>-1355.91828456437</v>
      </c>
      <c r="AR33" s="47" t="n">
        <v>-1393.98326859108</v>
      </c>
      <c r="AS33" s="47" t="n">
        <v>-1425.67254054045</v>
      </c>
      <c r="AT33" s="47" t="n">
        <v>-1438.39906486935</v>
      </c>
      <c r="AU33" s="47" t="n">
        <v>-1437.42952281752</v>
      </c>
      <c r="AV33" s="47" t="n">
        <v>-1432.47967830427</v>
      </c>
      <c r="AW33" s="47" t="n">
        <v>-1374.75220311839</v>
      </c>
      <c r="AX33" s="47" t="n">
        <v>-1320.55533694396</v>
      </c>
      <c r="AY33" s="47" t="n">
        <v>-1267.89821651345</v>
      </c>
      <c r="AZ33" s="47" t="n">
        <v>-1216.76492291843</v>
      </c>
      <c r="BA33" s="47" t="n">
        <v>-1166.5655485374</v>
      </c>
      <c r="BB33" s="47" t="n">
        <v>-1113.09248426434</v>
      </c>
      <c r="BC33" s="47" t="n">
        <v>-1052.88150297571</v>
      </c>
      <c r="BD33" s="47" t="n">
        <v>-989.263087829398</v>
      </c>
      <c r="BE33" s="47" t="n">
        <v>-919.645942676613</v>
      </c>
      <c r="BF33" s="47" t="n">
        <v>-858.825658413061</v>
      </c>
      <c r="BG33" s="47" t="n">
        <v>-802.073125492841</v>
      </c>
      <c r="BH33" s="47" t="n">
        <v>-742.488015425884</v>
      </c>
      <c r="BI33" s="47" t="n">
        <v>-681.02308539942</v>
      </c>
      <c r="BJ33" s="47" t="n">
        <v>-623.068519837339</v>
      </c>
      <c r="BK33" s="47" t="n">
        <v>-566.633345814174</v>
      </c>
      <c r="BL33" s="47" t="n">
        <v>-511.701534169532</v>
      </c>
      <c r="BM33" s="47" t="n">
        <v>-457.683066432782</v>
      </c>
      <c r="BN33" s="47" t="n">
        <v>-400.370222048313</v>
      </c>
      <c r="BO33" s="47" t="n">
        <v>-336.298661839353</v>
      </c>
      <c r="BP33" s="47" t="n">
        <v>-268.79875630355</v>
      </c>
      <c r="BQ33" s="47" t="n">
        <v>-195.279096021667</v>
      </c>
      <c r="BR33" s="47" t="n">
        <v>-130.5351580054</v>
      </c>
      <c r="BS33" s="47" t="n">
        <v>-69.8377182079718</v>
      </c>
      <c r="BT33" s="47" t="n">
        <v>-6.28633301822206</v>
      </c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5"/>
      <c r="CH33" s="45"/>
      <c r="CI33" s="45"/>
      <c r="CJ33" s="45"/>
      <c r="CK33" s="45"/>
      <c r="CL33" s="45"/>
      <c r="CM33" s="45"/>
    </row>
    <row r="34" customFormat="false" ht="5.45" hidden="false" customHeight="true" outlineLevel="0" collapsed="false">
      <c r="A34" s="23"/>
      <c r="B34" s="19"/>
      <c r="D34" s="30"/>
      <c r="E34" s="30"/>
      <c r="F34" s="35"/>
      <c r="G34" s="35"/>
      <c r="H34" s="51"/>
      <c r="I34" s="36"/>
      <c r="J34" s="36"/>
      <c r="K34" s="36"/>
      <c r="L34" s="52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</row>
    <row r="35" customFormat="false" ht="15" hidden="false" customHeight="true" outlineLevel="0" collapsed="false">
      <c r="A35" s="23" t="s">
        <v>44</v>
      </c>
      <c r="B35" s="29" t="s">
        <v>45</v>
      </c>
      <c r="D35" s="30"/>
      <c r="E35" s="30"/>
      <c r="F35" s="35"/>
      <c r="G35" s="35"/>
      <c r="H35" s="51" t="n">
        <v>83</v>
      </c>
      <c r="I35" s="36"/>
      <c r="J35" s="52" t="n">
        <v>89.71</v>
      </c>
      <c r="K35" s="36"/>
      <c r="L35" s="52" t="n">
        <v>97.652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</row>
    <row r="36" customFormat="false" ht="7.9" hidden="false" customHeight="true" outlineLevel="0" collapsed="false">
      <c r="A36" s="23"/>
      <c r="B36" s="29"/>
      <c r="D36" s="30"/>
      <c r="E36" s="30"/>
      <c r="F36" s="35"/>
      <c r="G36" s="30"/>
      <c r="H36" s="35"/>
      <c r="I36" s="36" t="n">
        <v>19.4847854402779</v>
      </c>
      <c r="J36" s="52"/>
      <c r="K36" s="36" t="n">
        <v>60.9918411516518</v>
      </c>
      <c r="L36" s="52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</row>
    <row r="37" customFormat="false" ht="17" hidden="false" customHeight="false" outlineLevel="0" collapsed="false">
      <c r="A37" s="23" t="s">
        <v>46</v>
      </c>
      <c r="B37" s="29" t="s">
        <v>47</v>
      </c>
      <c r="D37" s="30"/>
      <c r="E37" s="30"/>
      <c r="F37" s="30"/>
      <c r="G37" s="30"/>
      <c r="H37" s="35"/>
      <c r="I37" s="37" t="n">
        <v>8.32491788472418</v>
      </c>
      <c r="J37" s="37"/>
      <c r="K37" s="37" t="n">
        <v>8.84340242473284</v>
      </c>
      <c r="L37" s="52"/>
      <c r="M37" s="37" t="n">
        <v>6.38391853206437</v>
      </c>
      <c r="N37" s="37" t="n">
        <v>5.93220002030486</v>
      </c>
      <c r="O37" s="37" t="n">
        <v>5.77349590715461</v>
      </c>
      <c r="P37" s="47" t="n">
        <v>5.5659772508251</v>
      </c>
      <c r="Q37" s="47" t="n">
        <v>5.44509783982969</v>
      </c>
      <c r="R37" s="37" t="n">
        <v>5.7678854649694</v>
      </c>
      <c r="S37" s="37" t="n">
        <v>6.42018468759468</v>
      </c>
      <c r="T37" s="37" t="n">
        <v>6.65830357407097</v>
      </c>
      <c r="U37" s="37" t="n">
        <v>7.22580109740547</v>
      </c>
      <c r="V37" s="37" t="n">
        <v>6.21350271480496</v>
      </c>
      <c r="W37" s="37" t="n">
        <v>5.87473727401022</v>
      </c>
      <c r="X37" s="37" t="n">
        <v>6.19771639142566</v>
      </c>
      <c r="Y37" s="37" t="n">
        <v>6.44215120583153</v>
      </c>
      <c r="Z37" s="37" t="n">
        <v>5.9912992348856</v>
      </c>
      <c r="AA37" s="37" t="n">
        <v>5.8359172241953</v>
      </c>
      <c r="AB37" s="37" t="n">
        <v>5.66148202492096</v>
      </c>
      <c r="AC37" s="37" t="n">
        <v>5.54329654567217</v>
      </c>
      <c r="AD37" s="37" t="n">
        <v>5.88039954257794</v>
      </c>
      <c r="AE37" s="37" t="n">
        <v>6.5730238642437</v>
      </c>
      <c r="AF37" s="37" t="n">
        <v>6.83452414062086</v>
      </c>
      <c r="AG37" s="37" t="n">
        <v>7.43020914105653</v>
      </c>
      <c r="AH37" s="37" t="n">
        <v>6.36912566005767</v>
      </c>
      <c r="AI37" s="37" t="n">
        <v>6.02295561698848</v>
      </c>
      <c r="AJ37" s="47" t="n">
        <v>6.363628585567</v>
      </c>
      <c r="AK37" s="37" t="n">
        <v>6.58398094195766</v>
      </c>
      <c r="AL37" s="37" t="n">
        <v>6.12937274591966</v>
      </c>
      <c r="AM37" s="37" t="n">
        <v>5.97221462365082</v>
      </c>
      <c r="AN37" s="37" t="n">
        <v>5.7767225703346</v>
      </c>
      <c r="AO37" s="37" t="n">
        <v>5.65784905914817</v>
      </c>
      <c r="AP37" s="37" t="n">
        <v>6.00224168113935</v>
      </c>
      <c r="AQ37" s="37" t="n">
        <v>6.69633124890155</v>
      </c>
      <c r="AR37" s="37" t="n">
        <v>6.97250241650236</v>
      </c>
      <c r="AS37" s="37" t="n">
        <v>7.57761348193</v>
      </c>
      <c r="AT37" s="37" t="n">
        <v>6.46897083459289</v>
      </c>
      <c r="AU37" s="37" t="n">
        <v>6.10463575762143</v>
      </c>
      <c r="AV37" s="47" t="n">
        <v>6.44483147277984</v>
      </c>
      <c r="AW37" s="47" t="n">
        <v>6.58398094195766</v>
      </c>
      <c r="AX37" s="47" t="n">
        <v>6.12937274591966</v>
      </c>
      <c r="AY37" s="47" t="n">
        <v>5.97221462365082</v>
      </c>
      <c r="AZ37" s="47" t="n">
        <v>5.7767225703346</v>
      </c>
      <c r="BA37" s="47" t="n">
        <v>5.65784905914817</v>
      </c>
      <c r="BB37" s="47" t="n">
        <v>6.00224168113935</v>
      </c>
      <c r="BC37" s="47" t="n">
        <v>6.69633124890155</v>
      </c>
      <c r="BD37" s="47" t="n">
        <v>6.97250241650236</v>
      </c>
      <c r="BE37" s="47" t="n">
        <v>7.57761348193</v>
      </c>
      <c r="BF37" s="47" t="n">
        <v>6.46897083459289</v>
      </c>
      <c r="BG37" s="47" t="n">
        <v>6.10463575762143</v>
      </c>
      <c r="BH37" s="47" t="n">
        <v>6.44483147277984</v>
      </c>
      <c r="BI37" s="47" t="n">
        <v>6.58398094195766</v>
      </c>
      <c r="BJ37" s="47" t="n">
        <v>6.12937274591966</v>
      </c>
      <c r="BK37" s="47" t="n">
        <v>5.97221462365082</v>
      </c>
      <c r="BL37" s="47" t="n">
        <v>5.7767225703346</v>
      </c>
      <c r="BM37" s="47" t="n">
        <v>5.65784905914817</v>
      </c>
      <c r="BN37" s="47" t="n">
        <v>6.00224168113935</v>
      </c>
      <c r="BO37" s="47" t="n">
        <v>6.69633124890155</v>
      </c>
      <c r="BP37" s="47" t="n">
        <v>6.97250241650236</v>
      </c>
      <c r="BQ37" s="47" t="n">
        <v>7.57761348193</v>
      </c>
      <c r="BR37" s="47" t="n">
        <v>6.46897083459289</v>
      </c>
      <c r="BS37" s="47" t="n">
        <v>6.10463575762143</v>
      </c>
      <c r="BT37" s="47" t="n">
        <v>6.44483147277984</v>
      </c>
      <c r="BU37" s="47"/>
      <c r="BV37" s="47"/>
      <c r="BW37" s="47"/>
      <c r="BX37" s="47"/>
      <c r="BY37" s="47"/>
      <c r="BZ37" s="47"/>
      <c r="CA37" s="47"/>
      <c r="CB37" s="37"/>
      <c r="CC37" s="37"/>
      <c r="CD37" s="37"/>
      <c r="CE37" s="37"/>
      <c r="CF37" s="37"/>
    </row>
    <row r="38" customFormat="false" ht="14.65" hidden="false" customHeight="false" outlineLevel="0" collapsed="false">
      <c r="A38" s="23"/>
      <c r="I38" s="36"/>
      <c r="J38" s="36"/>
      <c r="K38" s="36"/>
      <c r="L38" s="52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7"/>
      <c r="CC38" s="37"/>
      <c r="CD38" s="37"/>
      <c r="CE38" s="37"/>
      <c r="CF38" s="37"/>
    </row>
    <row r="39" customFormat="false" ht="18.6" hidden="false" customHeight="true" outlineLevel="0" collapsed="false">
      <c r="A39" s="23" t="s">
        <v>48</v>
      </c>
      <c r="B39" s="19" t="s">
        <v>49</v>
      </c>
      <c r="C39" s="13"/>
      <c r="D39" s="51"/>
      <c r="E39" s="51"/>
      <c r="F39" s="51"/>
      <c r="G39" s="51"/>
      <c r="H39" s="52" t="e">
        <f aca="false"/>
        <v>#REF!</v>
      </c>
      <c r="I39" s="52" t="e">
        <f aca="false"/>
        <v>#REF!</v>
      </c>
      <c r="J39" s="52" t="n">
        <v>-267.624</v>
      </c>
      <c r="K39" s="53" t="n">
        <v>-311.933003509503</v>
      </c>
      <c r="L39" s="52" t="n">
        <v>-307.52</v>
      </c>
      <c r="M39" s="52" t="n">
        <v>-445.816834359867</v>
      </c>
      <c r="N39" s="52" t="n">
        <v>-537.941321038377</v>
      </c>
      <c r="O39" s="52" t="n">
        <v>-583.615156263912</v>
      </c>
      <c r="P39" s="52" t="n">
        <v>-628.16986333006</v>
      </c>
      <c r="Q39" s="52" t="n">
        <v>-672.437896134613</v>
      </c>
      <c r="R39" s="52" t="n">
        <v>-721.289357682159</v>
      </c>
      <c r="S39" s="52" t="n">
        <v>-776.235735677547</v>
      </c>
      <c r="T39" s="52" t="n">
        <v>-874.891219664365</v>
      </c>
      <c r="U39" s="52" t="n">
        <v>-966.935117934638</v>
      </c>
      <c r="V39" s="52" t="n">
        <v>-1015.12727837382</v>
      </c>
      <c r="W39" s="52" t="n">
        <v>-1045.26537419751</v>
      </c>
      <c r="X39" s="54" t="n">
        <v>-1069.80126794252</v>
      </c>
      <c r="Y39" s="52" t="n">
        <v>-1090.59374531797</v>
      </c>
      <c r="Z39" s="52" t="n">
        <v>-1100.8079347128</v>
      </c>
      <c r="AA39" s="52" t="n">
        <v>-1109.64540117819</v>
      </c>
      <c r="AB39" s="52" t="n">
        <v>-1118.30747806013</v>
      </c>
      <c r="AC39" s="52" t="n">
        <v>-1126.75677400418</v>
      </c>
      <c r="AD39" s="52" t="n">
        <v>-1144.96230519984</v>
      </c>
      <c r="AE39" s="52" t="n">
        <v>-1179.75970116026</v>
      </c>
      <c r="AF39" s="52" t="n">
        <v>-1239.36707852583</v>
      </c>
      <c r="AG39" s="52" t="n">
        <v>-1291.49802090843</v>
      </c>
      <c r="AH39" s="52" t="n">
        <v>-1319.62791234389</v>
      </c>
      <c r="AI39" s="52" t="n">
        <v>-1328.72928121807</v>
      </c>
      <c r="AJ39" s="54" t="n">
        <v>-1331.79841298262</v>
      </c>
      <c r="AK39" s="52" t="n">
        <v>-1332.69827255102</v>
      </c>
      <c r="AL39" s="52" t="n">
        <v>-1330.85459398409</v>
      </c>
      <c r="AM39" s="52" t="n">
        <v>-1328.31995956671</v>
      </c>
      <c r="AN39" s="52" t="n">
        <v>-1327.21362304525</v>
      </c>
      <c r="AO39" s="52" t="n">
        <v>-1327.38972046776</v>
      </c>
      <c r="AP39" s="52" t="n">
        <v>-1332.7117222046</v>
      </c>
      <c r="AQ39" s="52" t="n">
        <v>-1349.22195331547</v>
      </c>
      <c r="AR39" s="52" t="n">
        <v>-1387.01076617458</v>
      </c>
      <c r="AS39" s="52" t="n">
        <v>-1418.09492705852</v>
      </c>
      <c r="AT39" s="52" t="n">
        <v>-1431.93009403475</v>
      </c>
      <c r="AU39" s="52" t="n">
        <v>-1431.3248870599</v>
      </c>
      <c r="AV39" s="54" t="n">
        <v>-1426.03484683149</v>
      </c>
      <c r="AW39" s="52" t="n">
        <v>-1368.16822217644</v>
      </c>
      <c r="AX39" s="52" t="n">
        <v>-1314.42596419804</v>
      </c>
      <c r="AY39" s="52" t="n">
        <v>-1261.9260018898</v>
      </c>
      <c r="AZ39" s="52" t="n">
        <v>-1210.9882003481</v>
      </c>
      <c r="BA39" s="52" t="n">
        <v>-1160.90769947826</v>
      </c>
      <c r="BB39" s="52" t="n">
        <v>-1107.0902425832</v>
      </c>
      <c r="BC39" s="52" t="n">
        <v>-1046.18517172681</v>
      </c>
      <c r="BD39" s="52" t="n">
        <v>-982.290585412896</v>
      </c>
      <c r="BE39" s="52" t="n">
        <v>-912.068329194683</v>
      </c>
      <c r="BF39" s="52" t="n">
        <v>-852.356687578468</v>
      </c>
      <c r="BG39" s="52" t="n">
        <v>-795.96848973522</v>
      </c>
      <c r="BH39" s="54" t="n">
        <v>-736.043183953105</v>
      </c>
      <c r="BI39" s="52" t="n">
        <v>-674.439104457462</v>
      </c>
      <c r="BJ39" s="52" t="n">
        <v>-616.939147091419</v>
      </c>
      <c r="BK39" s="52" t="n">
        <v>-560.661131190523</v>
      </c>
      <c r="BL39" s="52" t="n">
        <v>-505.924811599197</v>
      </c>
      <c r="BM39" s="52" t="n">
        <v>-452.025217373633</v>
      </c>
      <c r="BN39" s="52" t="n">
        <v>-394.367980367174</v>
      </c>
      <c r="BO39" s="52" t="n">
        <v>-329.602330590451</v>
      </c>
      <c r="BP39" s="52" t="n">
        <v>-261.826253887047</v>
      </c>
      <c r="BQ39" s="52" t="n">
        <v>-187.701482539737</v>
      </c>
      <c r="BR39" s="52" t="n">
        <v>-124.066187170807</v>
      </c>
      <c r="BS39" s="52" t="n">
        <v>-63.7330824503504</v>
      </c>
      <c r="BT39" s="54" t="n">
        <v>0.15849845455778</v>
      </c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13"/>
      <c r="CH39" s="13"/>
      <c r="CI39" s="13"/>
      <c r="CJ39" s="13"/>
      <c r="CK39" s="13"/>
      <c r="CL39" s="13"/>
      <c r="CM39" s="13"/>
    </row>
    <row r="40" customFormat="false" ht="18.6" hidden="false" customHeight="true" outlineLevel="0" collapsed="false">
      <c r="B40" s="19"/>
      <c r="H40" s="36"/>
      <c r="P40" s="52"/>
      <c r="Q40" s="55"/>
      <c r="AJ40" s="52"/>
      <c r="AV40" s="52"/>
    </row>
    <row r="41" customFormat="false" ht="18.6" hidden="true" customHeight="true" outlineLevel="0" collapsed="false">
      <c r="B41" s="19" t="s">
        <v>50</v>
      </c>
      <c r="H41" s="36"/>
      <c r="I41" s="56" t="n">
        <v>-319.75945274533</v>
      </c>
      <c r="J41" s="56"/>
      <c r="K41" s="56"/>
      <c r="L41" s="56" t="n">
        <v>-376.083809372592</v>
      </c>
      <c r="M41" s="56" t="n">
        <v>-386.523604703474</v>
      </c>
      <c r="N41" s="56" t="n">
        <v>-388.210881879165</v>
      </c>
      <c r="O41" s="56" t="n">
        <v>-386.140850823091</v>
      </c>
      <c r="P41" s="56" t="n">
        <v>-385.152170380906</v>
      </c>
      <c r="Q41" s="56" t="n">
        <v>-385.841440881146</v>
      </c>
      <c r="R41" s="56" t="n">
        <v>-405.523480598302</v>
      </c>
      <c r="S41" s="56" t="n">
        <v>-444.9106276193</v>
      </c>
      <c r="T41" s="56" t="n">
        <v>-504.283935863411</v>
      </c>
      <c r="U41" s="56" t="n">
        <v>-549.150872913179</v>
      </c>
      <c r="V41" s="56" t="n">
        <v>-558.350408304643</v>
      </c>
      <c r="W41" s="56" t="n">
        <v>-557.292811828407</v>
      </c>
      <c r="X41" s="56" t="n">
        <v>-555.482848266288</v>
      </c>
      <c r="Y41" s="56" t="n">
        <v>-554.644664825296</v>
      </c>
      <c r="Z41" s="56" t="n">
        <v>-554.442032441829</v>
      </c>
      <c r="AA41" s="56" t="n">
        <v>-553.98696565668</v>
      </c>
      <c r="AB41" s="56" t="n">
        <v>-553.969959300662</v>
      </c>
      <c r="AC41" s="56" t="n">
        <v>-556.301292276862</v>
      </c>
      <c r="AD41" s="56" t="n">
        <v>-580.853324532684</v>
      </c>
      <c r="AE41" s="56" t="n">
        <v>-623.795908886877</v>
      </c>
      <c r="AF41" s="56" t="n">
        <v>-686.197901374484</v>
      </c>
      <c r="AG41" s="56" t="n">
        <v>-733.785974344766</v>
      </c>
      <c r="AH41" s="56" t="n">
        <v>-746.966251540984</v>
      </c>
      <c r="AI41" s="56" t="n">
        <v>-748.013008523904</v>
      </c>
      <c r="AJ41" s="57" t="n">
        <v>-748.068010733668</v>
      </c>
      <c r="AK41" s="56" t="n">
        <v>-748.159617914949</v>
      </c>
      <c r="AL41" s="56" t="n">
        <v>-748.891363970111</v>
      </c>
      <c r="AM41" s="56" t="n">
        <v>-749.380436836165</v>
      </c>
      <c r="AN41" s="56" t="n">
        <v>-750.329355495163</v>
      </c>
      <c r="AO41" s="56" t="n">
        <v>-753.544156352065</v>
      </c>
      <c r="AP41" s="56" t="n">
        <v>-777.041098262444</v>
      </c>
      <c r="AQ41" s="56" t="n">
        <v>-821.072475264474</v>
      </c>
      <c r="AR41" s="56" t="n">
        <v>-886.634850600173</v>
      </c>
      <c r="AS41" s="56" t="n">
        <v>-936.90830504545</v>
      </c>
      <c r="AT41" s="56" t="n">
        <v>-949.614876646485</v>
      </c>
      <c r="AU41" s="56" t="n">
        <v>-951.488631276787</v>
      </c>
      <c r="AV41" s="57" t="n">
        <v>-952.620405268546</v>
      </c>
    </row>
    <row r="42" customFormat="false" ht="18.6" hidden="false" customHeight="true" outlineLevel="0" collapsed="false">
      <c r="B42" s="19"/>
      <c r="H42" s="36"/>
      <c r="I42" s="36"/>
      <c r="J42" s="36"/>
      <c r="K42" s="36"/>
      <c r="P42" s="52"/>
      <c r="Q42" s="55"/>
      <c r="AJ42" s="52"/>
      <c r="AV42" s="52"/>
    </row>
    <row r="43" customFormat="false" ht="18.6" hidden="true" customHeight="true" outlineLevel="0" collapsed="false">
      <c r="B43" s="19" t="s">
        <v>51</v>
      </c>
      <c r="H43" s="36"/>
      <c r="I43" s="56" t="e">
        <f aca="false"/>
        <v>#REF!</v>
      </c>
      <c r="J43" s="56"/>
      <c r="K43" s="56"/>
      <c r="L43" s="56" t="n">
        <v>64.1508058630887</v>
      </c>
      <c r="M43" s="56" t="n">
        <v>-59.2932296563927</v>
      </c>
      <c r="N43" s="56" t="n">
        <v>-146.644772818686</v>
      </c>
      <c r="O43" s="56" t="n">
        <v>-187.94917877998</v>
      </c>
      <c r="P43" s="56" t="n">
        <v>-227.809874617913</v>
      </c>
      <c r="Q43" s="56" t="n">
        <v>-268.479066896948</v>
      </c>
      <c r="R43" s="56" t="n">
        <v>-303.796910757977</v>
      </c>
      <c r="S43" s="56" t="n">
        <v>-332.578657370412</v>
      </c>
      <c r="T43" s="56" t="n">
        <v>-386.963164975655</v>
      </c>
      <c r="U43" s="56" t="n">
        <v>-451.479203846528</v>
      </c>
      <c r="V43" s="56" t="n">
        <v>-499.940263394674</v>
      </c>
      <c r="W43" s="56" t="n">
        <v>-532.193582427905</v>
      </c>
      <c r="X43" s="56" t="n">
        <v>-558.383227880894</v>
      </c>
      <c r="Y43" s="56" t="n">
        <v>-580.833068063589</v>
      </c>
      <c r="Z43" s="56" t="n">
        <v>-593.175200252506</v>
      </c>
      <c r="AA43" s="56" t="n">
        <v>-604.267373083887</v>
      </c>
      <c r="AB43" s="56" t="n">
        <v>-614.464365552705</v>
      </c>
      <c r="AC43" s="56" t="n">
        <v>-621.819529789642</v>
      </c>
      <c r="AD43" s="56" t="n">
        <v>-617.083128268036</v>
      </c>
      <c r="AE43" s="56" t="n">
        <v>-611.010082981736</v>
      </c>
      <c r="AF43" s="56" t="n">
        <v>-610.724488580856</v>
      </c>
      <c r="AG43" s="56" t="n">
        <v>-617.737170349799</v>
      </c>
      <c r="AH43" s="56" t="n">
        <v>-634.234967150332</v>
      </c>
      <c r="AI43" s="56" t="n">
        <v>-643.243386744585</v>
      </c>
      <c r="AJ43" s="57" t="n">
        <v>-647.151088648921</v>
      </c>
      <c r="AK43" s="56" t="n">
        <v>-648.874490582739</v>
      </c>
      <c r="AL43" s="56" t="n">
        <v>-649.797040022503</v>
      </c>
      <c r="AM43" s="56" t="n">
        <v>-650.948680855193</v>
      </c>
      <c r="AN43" s="56" t="n">
        <v>-652.136318486742</v>
      </c>
      <c r="AO43" s="56" t="n">
        <v>-651.502979798918</v>
      </c>
      <c r="AP43" s="56" t="n">
        <v>-635.089936439866</v>
      </c>
      <c r="AQ43" s="56" t="n">
        <v>-608.955419816983</v>
      </c>
      <c r="AR43" s="56" t="n">
        <v>-581.98180467949</v>
      </c>
      <c r="AS43" s="56" t="n">
        <v>-563.632614434361</v>
      </c>
      <c r="AT43" s="56" t="n">
        <v>-565.552142534732</v>
      </c>
      <c r="AU43" s="56" t="n">
        <v>-566.131412306171</v>
      </c>
      <c r="AV43" s="57" t="n">
        <v>-566.757793992467</v>
      </c>
    </row>
    <row r="44" customFormat="false" ht="18.6" hidden="false" customHeight="true" outlineLevel="0" collapsed="false">
      <c r="M44" s="37"/>
    </row>
    <row r="45" customFormat="false" ht="15.8" hidden="false" customHeight="false" outlineLevel="0" collapsed="false">
      <c r="H45" s="58" t="s">
        <v>52</v>
      </c>
    </row>
    <row r="46" customFormat="false" ht="15.8" hidden="false" customHeight="false" outlineLevel="0" collapsed="false">
      <c r="H46" s="59" t="s">
        <v>53</v>
      </c>
    </row>
    <row r="47" customFormat="false" ht="15.8" hidden="false" customHeight="false" outlineLevel="0" collapsed="false">
      <c r="E47" s="39"/>
      <c r="F47" s="60"/>
      <c r="H47" s="59" t="s">
        <v>54</v>
      </c>
    </row>
    <row r="48" customFormat="false" ht="15.8" hidden="false" customHeight="false" outlineLevel="0" collapsed="false">
      <c r="H48" s="59"/>
      <c r="AW48" s="61" t="n">
        <v>0.32</v>
      </c>
    </row>
    <row r="49" customFormat="false" ht="15.8" hidden="false" customHeight="false" outlineLevel="0" collapsed="false">
      <c r="H49" s="59" t="s">
        <v>55</v>
      </c>
      <c r="AW49" s="0" t="n">
        <v>0.0275</v>
      </c>
    </row>
    <row r="50" customFormat="false" ht="15.8" hidden="false" customHeight="false" outlineLevel="0" collapsed="false">
      <c r="H50" s="59"/>
      <c r="AW50" s="0" t="s">
        <v>56</v>
      </c>
      <c r="AX50" s="50" t="e">
        <f aca="false"/>
        <v>#REF!</v>
      </c>
    </row>
    <row r="51" customFormat="false" ht="15.8" hidden="false" customHeight="false" outlineLevel="0" collapsed="false">
      <c r="H51" s="62" t="s">
        <v>57</v>
      </c>
    </row>
    <row r="52" customFormat="false" ht="15.8" hidden="false" customHeight="false" outlineLevel="0" collapsed="false">
      <c r="H52" s="63" t="s">
        <v>58</v>
      </c>
    </row>
    <row r="53" customFormat="false" ht="14.65" hidden="false" customHeight="false" outlineLevel="0" collapsed="false">
      <c r="E53" s="22"/>
      <c r="F53" s="22"/>
      <c r="G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customFormat="false" ht="14.65" hidden="false" customHeight="false" outlineLevel="0" collapsed="false">
      <c r="B54" s="39"/>
      <c r="F54" s="36"/>
      <c r="G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</row>
    <row r="56" customFormat="false" ht="17" hidden="false" customHeight="false" outlineLevel="0" collapsed="false">
      <c r="D56" s="29"/>
    </row>
    <row r="57" customFormat="false" ht="17" hidden="false" customHeight="false" outlineLevel="0" collapsed="false">
      <c r="D57" s="29"/>
    </row>
    <row r="58" customFormat="false" ht="14.65" hidden="false" customHeight="false" outlineLevel="0" collapsed="false">
      <c r="C58" s="64" t="n">
        <f aca="false">0.065/12</f>
        <v>0.00541666666666667</v>
      </c>
    </row>
  </sheetData>
  <printOptions headings="false" gridLines="false" gridLinesSet="true" horizontalCentered="true" verticalCentered="true"/>
  <pageMargins left="0.2" right="0.229861111111111" top="0.984027777777778" bottom="0.984027777777778" header="0.5" footer="0.5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&amp;C&amp;"Arial,Bold"&amp;18Exhibit____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W5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24" activeCellId="0" sqref="B24 B24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66.41"/>
    <col collapsed="false" customWidth="true" hidden="false" outlineLevel="0" max="3" min="3" style="0" width="2.28"/>
    <col collapsed="false" customWidth="true" hidden="true" outlineLevel="0" max="4" min="4" style="0" width="0.13"/>
    <col collapsed="false" customWidth="true" hidden="true" outlineLevel="0" max="6" min="5" style="0" width="12.7"/>
    <col collapsed="false" customWidth="true" hidden="true" outlineLevel="0" max="7" min="7" style="0" width="0.13"/>
    <col collapsed="false" customWidth="true" hidden="true" outlineLevel="0" max="8" min="8" style="0" width="7.28"/>
    <col collapsed="false" customWidth="true" hidden="true" outlineLevel="0" max="9" min="9" style="0" width="6.7"/>
    <col collapsed="false" customWidth="true" hidden="true" outlineLevel="0" max="10" min="10" style="0" width="9.7"/>
    <col collapsed="false" customWidth="true" hidden="true" outlineLevel="0" max="11" min="11" style="0" width="1.7"/>
    <col collapsed="false" customWidth="true" hidden="false" outlineLevel="0" max="12" min="12" style="0" width="10.28"/>
    <col collapsed="false" customWidth="true" hidden="false" outlineLevel="0" max="13" min="13" style="0" width="6.41"/>
    <col collapsed="false" customWidth="true" hidden="false" outlineLevel="0" max="16" min="14" style="0" width="6.7"/>
    <col collapsed="false" customWidth="true" hidden="false" outlineLevel="0" max="17" min="17" style="0" width="7.14"/>
    <col collapsed="false" customWidth="true" hidden="false" outlineLevel="0" max="18" min="18" style="0" width="6.99"/>
    <col collapsed="false" customWidth="true" hidden="false" outlineLevel="0" max="19" min="19" style="0" width="6.41"/>
    <col collapsed="false" customWidth="true" hidden="false" outlineLevel="0" max="20" min="20" style="0" width="6.85"/>
    <col collapsed="false" customWidth="true" hidden="false" outlineLevel="0" max="21" min="21" style="0" width="7.14"/>
    <col collapsed="false" customWidth="true" hidden="false" outlineLevel="0" max="22" min="22" style="0" width="6.7"/>
    <col collapsed="false" customWidth="true" hidden="false" outlineLevel="0" max="23" min="23" style="0" width="6.85"/>
    <col collapsed="false" customWidth="true" hidden="false" outlineLevel="0" max="24" min="24" style="0" width="7.42"/>
    <col collapsed="false" customWidth="true" hidden="false" outlineLevel="0" max="25" min="25" style="0" width="6.85"/>
    <col collapsed="false" customWidth="true" hidden="false" outlineLevel="0" max="26" min="26" style="0" width="7.28"/>
    <col collapsed="false" customWidth="true" hidden="false" outlineLevel="0" max="27" min="27" style="0" width="6.85"/>
    <col collapsed="false" customWidth="true" hidden="false" outlineLevel="0" max="28" min="28" style="0" width="6.7"/>
    <col collapsed="false" customWidth="true" hidden="false" outlineLevel="0" max="29" min="29" style="0" width="7.56"/>
    <col collapsed="false" customWidth="true" hidden="false" outlineLevel="0" max="32" min="30" style="0" width="7.14"/>
    <col collapsed="false" customWidth="true" hidden="false" outlineLevel="0" max="33" min="33" style="0" width="7.42"/>
    <col collapsed="false" customWidth="true" hidden="false" outlineLevel="0" max="35" min="34" style="0" width="7.14"/>
    <col collapsed="false" customWidth="true" hidden="false" outlineLevel="0" max="36" min="36" style="0" width="7.7"/>
    <col collapsed="false" customWidth="true" hidden="false" outlineLevel="0" max="47" min="37" style="0" width="7.14"/>
    <col collapsed="false" customWidth="true" hidden="false" outlineLevel="0" max="48" min="48" style="0" width="7.99"/>
    <col collapsed="false" customWidth="true" hidden="false" outlineLevel="0" max="49" min="49" style="0" width="7.14"/>
    <col collapsed="false" customWidth="true" hidden="false" outlineLevel="0" max="52" min="50" style="0" width="7.56"/>
    <col collapsed="false" customWidth="true" hidden="false" outlineLevel="0" max="53" min="53" style="0" width="7.7"/>
    <col collapsed="false" customWidth="true" hidden="false" outlineLevel="0" max="54" min="54" style="0" width="7.42"/>
    <col collapsed="false" customWidth="true" hidden="false" outlineLevel="0" max="55" min="55" style="0" width="7.7"/>
    <col collapsed="false" customWidth="true" hidden="false" outlineLevel="0" max="56" min="56" style="0" width="7.85"/>
    <col collapsed="false" customWidth="true" hidden="false" outlineLevel="0" max="57" min="57" style="0" width="7.99"/>
    <col collapsed="false" customWidth="true" hidden="false" outlineLevel="0" max="58" min="58" style="0" width="7.7"/>
    <col collapsed="false" customWidth="true" hidden="false" outlineLevel="0" max="72" min="59" style="0" width="7.85"/>
    <col collapsed="false" customWidth="true" hidden="false" outlineLevel="0" max="73" min="73" style="0" width="7.28"/>
    <col collapsed="false" customWidth="true" hidden="false" outlineLevel="0" max="74" min="74" style="0" width="7.99"/>
    <col collapsed="false" customWidth="true" hidden="false" outlineLevel="0" max="75" min="75" style="0" width="8.14"/>
    <col collapsed="false" customWidth="true" hidden="false" outlineLevel="0" max="76" min="76" style="0" width="7.7"/>
    <col collapsed="false" customWidth="true" hidden="false" outlineLevel="0" max="77" min="77" style="0" width="8.14"/>
    <col collapsed="false" customWidth="true" hidden="false" outlineLevel="0" max="79" min="78" style="0" width="7.85"/>
    <col collapsed="false" customWidth="true" hidden="false" outlineLevel="0" max="87" min="87" style="0" width="8.56"/>
    <col collapsed="false" customWidth="true" hidden="false" outlineLevel="0" max="88" min="88" style="0" width="9.41"/>
    <col collapsed="false" customWidth="true" hidden="false" outlineLevel="0" max="89" min="89" style="0" width="8.99"/>
    <col collapsed="false" customWidth="true" hidden="false" outlineLevel="0" max="91" min="91" style="0" width="7.14"/>
  </cols>
  <sheetData>
    <row r="1" customFormat="false" ht="22.15" hidden="false" customHeight="true" outlineLevel="0" collapsed="false">
      <c r="B1" s="15" t="s">
        <v>4</v>
      </c>
    </row>
    <row r="2" customFormat="false" ht="22.15" hidden="false" customHeight="true" outlineLevel="0" collapsed="false">
      <c r="B2" s="15" t="s">
        <v>5</v>
      </c>
    </row>
    <row r="3" customFormat="false" ht="22.9" hidden="false" customHeight="true" outlineLevel="0" collapsed="false">
      <c r="B3" s="15" t="s">
        <v>59</v>
      </c>
      <c r="C3" s="16"/>
      <c r="D3" s="16"/>
      <c r="F3" s="15" t="s">
        <v>7</v>
      </c>
      <c r="G3" s="17" t="s">
        <v>8</v>
      </c>
      <c r="H3" s="18"/>
      <c r="P3" s="15"/>
    </row>
    <row r="4" customFormat="false" ht="15.6" hidden="false" customHeight="true" outlineLevel="0" collapsed="false">
      <c r="B4" s="19" t="s">
        <v>9</v>
      </c>
      <c r="C4" s="16"/>
      <c r="D4" s="16"/>
      <c r="F4" s="15"/>
      <c r="G4" s="17"/>
      <c r="H4" s="18"/>
      <c r="P4" s="15"/>
    </row>
    <row r="5" customFormat="false" ht="17" hidden="false" customHeight="false" outlineLevel="0" collapsed="false">
      <c r="B5" s="19" t="s">
        <v>10</v>
      </c>
      <c r="H5" s="2" t="s">
        <v>11</v>
      </c>
      <c r="J5" s="2" t="s">
        <v>12</v>
      </c>
      <c r="L5" s="2" t="s">
        <v>12</v>
      </c>
    </row>
    <row r="6" customFormat="false" ht="15" hidden="false" customHeight="true" outlineLevel="0" collapsed="false">
      <c r="D6" s="20" t="n">
        <v>36679</v>
      </c>
      <c r="E6" s="20" t="n">
        <v>36709</v>
      </c>
      <c r="F6" s="20" t="n">
        <v>36739</v>
      </c>
      <c r="G6" s="20" t="n">
        <v>36770</v>
      </c>
      <c r="H6" s="21" t="n">
        <v>36800</v>
      </c>
      <c r="I6" s="22" t="n">
        <v>36831</v>
      </c>
      <c r="J6" s="21" t="n">
        <v>36831</v>
      </c>
      <c r="K6" s="22" t="n">
        <v>36862</v>
      </c>
      <c r="L6" s="21" t="n">
        <v>36861</v>
      </c>
      <c r="M6" s="22" t="n">
        <v>36893</v>
      </c>
      <c r="N6" s="22" t="n">
        <v>36924</v>
      </c>
      <c r="O6" s="22" t="n">
        <v>36955</v>
      </c>
      <c r="P6" s="22" t="n">
        <v>36986</v>
      </c>
      <c r="Q6" s="22" t="n">
        <v>37017</v>
      </c>
      <c r="R6" s="22" t="n">
        <v>37048</v>
      </c>
      <c r="S6" s="22" t="n">
        <v>37079</v>
      </c>
      <c r="T6" s="22" t="n">
        <v>37110</v>
      </c>
      <c r="U6" s="22" t="n">
        <v>37141</v>
      </c>
      <c r="V6" s="22" t="n">
        <v>37172</v>
      </c>
      <c r="W6" s="22" t="n">
        <v>37203</v>
      </c>
      <c r="X6" s="22" t="n">
        <v>37234</v>
      </c>
      <c r="Y6" s="22" t="n">
        <v>37265</v>
      </c>
      <c r="Z6" s="22" t="n">
        <v>37296</v>
      </c>
      <c r="AA6" s="22" t="n">
        <v>37327</v>
      </c>
      <c r="AB6" s="22" t="n">
        <v>37358</v>
      </c>
      <c r="AC6" s="22" t="n">
        <v>37389</v>
      </c>
      <c r="AD6" s="22" t="n">
        <v>37420</v>
      </c>
      <c r="AE6" s="22" t="n">
        <v>37451</v>
      </c>
      <c r="AF6" s="22" t="n">
        <v>37482</v>
      </c>
      <c r="AG6" s="22" t="n">
        <v>37513</v>
      </c>
      <c r="AH6" s="22" t="n">
        <v>37544</v>
      </c>
      <c r="AI6" s="22" t="n">
        <v>37575</v>
      </c>
      <c r="AJ6" s="22" t="n">
        <v>37606</v>
      </c>
      <c r="AK6" s="22" t="n">
        <v>37637</v>
      </c>
      <c r="AL6" s="22" t="n">
        <v>37668</v>
      </c>
      <c r="AM6" s="22" t="n">
        <v>37699</v>
      </c>
      <c r="AN6" s="22" t="n">
        <v>37730</v>
      </c>
      <c r="AO6" s="22" t="n">
        <v>37761</v>
      </c>
      <c r="AP6" s="22" t="n">
        <v>37792</v>
      </c>
      <c r="AQ6" s="22" t="n">
        <v>37823</v>
      </c>
      <c r="AR6" s="22" t="n">
        <v>37854</v>
      </c>
      <c r="AS6" s="22" t="n">
        <v>37885</v>
      </c>
      <c r="AT6" s="22" t="n">
        <v>37916</v>
      </c>
      <c r="AU6" s="22" t="n">
        <v>37947</v>
      </c>
      <c r="AV6" s="22" t="n">
        <v>37978</v>
      </c>
      <c r="AW6" s="22" t="n">
        <v>38009</v>
      </c>
      <c r="AX6" s="22" t="n">
        <v>38040</v>
      </c>
      <c r="AY6" s="22" t="n">
        <v>38071</v>
      </c>
      <c r="AZ6" s="22" t="n">
        <v>38102</v>
      </c>
      <c r="BA6" s="22" t="n">
        <v>38133</v>
      </c>
      <c r="BB6" s="22" t="n">
        <v>38164</v>
      </c>
      <c r="BC6" s="22" t="n">
        <v>38195</v>
      </c>
      <c r="BD6" s="22" t="n">
        <v>38226</v>
      </c>
      <c r="BE6" s="22" t="n">
        <v>38257</v>
      </c>
      <c r="BF6" s="22" t="n">
        <v>38288</v>
      </c>
      <c r="BG6" s="22" t="n">
        <v>38319</v>
      </c>
      <c r="BH6" s="22" t="n">
        <v>38350</v>
      </c>
      <c r="BI6" s="22" t="n">
        <v>38381</v>
      </c>
      <c r="BJ6" s="22" t="n">
        <v>38391</v>
      </c>
      <c r="BK6" s="22" t="n">
        <v>38422</v>
      </c>
      <c r="BL6" s="22" t="n">
        <v>38453</v>
      </c>
      <c r="BM6" s="22" t="n">
        <v>38484</v>
      </c>
      <c r="BN6" s="22" t="n">
        <v>38515</v>
      </c>
      <c r="BO6" s="22" t="n">
        <v>38546</v>
      </c>
      <c r="BP6" s="22" t="n">
        <v>38577</v>
      </c>
      <c r="BQ6" s="22" t="n">
        <v>38608</v>
      </c>
      <c r="BR6" s="22" t="n">
        <v>38639</v>
      </c>
      <c r="BS6" s="22" t="n">
        <v>38670</v>
      </c>
      <c r="BT6" s="22" t="n">
        <v>38701</v>
      </c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</row>
    <row r="7" customFormat="false" ht="7.9" hidden="false" customHeight="true" outlineLevel="0" collapsed="false">
      <c r="D7" s="20"/>
      <c r="E7" s="20"/>
      <c r="F7" s="20"/>
      <c r="G7" s="20"/>
      <c r="H7" s="21"/>
      <c r="I7" s="22"/>
      <c r="J7" s="22"/>
      <c r="K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</row>
    <row r="8" customFormat="false" ht="15" hidden="false" customHeight="true" outlineLevel="0" collapsed="false">
      <c r="A8" s="23" t="s">
        <v>13</v>
      </c>
      <c r="B8" s="19" t="s">
        <v>14</v>
      </c>
      <c r="C8" s="13"/>
      <c r="D8" s="24" t="n">
        <v>0.0658358058832401</v>
      </c>
      <c r="E8" s="24" t="n">
        <v>0.128566933875907</v>
      </c>
      <c r="F8" s="24" t="n">
        <v>0.178468372955484</v>
      </c>
      <c r="G8" s="24" t="n">
        <v>0.1791</v>
      </c>
      <c r="H8" s="24" t="n">
        <v>0.1392</v>
      </c>
      <c r="I8" s="25" t="n">
        <v>0.1278</v>
      </c>
      <c r="J8" s="25"/>
      <c r="K8" s="25" t="n">
        <v>0.182</v>
      </c>
      <c r="L8" s="13"/>
      <c r="M8" s="25" t="n">
        <v>0.207763472538476</v>
      </c>
      <c r="N8" s="25" t="n">
        <v>0.141322557917601</v>
      </c>
      <c r="O8" s="25" t="n">
        <v>0.117833464046796</v>
      </c>
      <c r="P8" s="25" t="n">
        <v>0.117896783224074</v>
      </c>
      <c r="Q8" s="25" t="n">
        <v>0.118221388487944</v>
      </c>
      <c r="R8" s="25" t="n">
        <v>0.120298827316654</v>
      </c>
      <c r="S8" s="25" t="n">
        <v>0.12113857170885</v>
      </c>
      <c r="T8" s="25" t="n">
        <v>0.161125156351185</v>
      </c>
      <c r="U8" s="25" t="n">
        <v>0.147758613977016</v>
      </c>
      <c r="V8" s="25" t="n">
        <v>0.114516818607507</v>
      </c>
      <c r="W8" s="25" t="n">
        <v>0.0971728258781719</v>
      </c>
      <c r="X8" s="25" t="n">
        <v>0.0900038114798559</v>
      </c>
      <c r="Y8" s="25" t="n">
        <v>0.085495441182706</v>
      </c>
      <c r="Z8" s="25" t="n">
        <v>0.0750980373298034</v>
      </c>
      <c r="AA8" s="25" t="n">
        <v>0.0736155348683876</v>
      </c>
      <c r="AB8" s="25" t="n">
        <v>0.0734281857348251</v>
      </c>
      <c r="AC8" s="25" t="n">
        <v>0.0731419171543026</v>
      </c>
      <c r="AD8" s="25" t="n">
        <v>0.0834831056256633</v>
      </c>
      <c r="AE8" s="25" t="n">
        <v>0.0981717478132702</v>
      </c>
      <c r="AF8" s="25" t="n">
        <v>0.120238290740845</v>
      </c>
      <c r="AG8" s="25" t="n">
        <v>0.109583604349314</v>
      </c>
      <c r="AH8" s="25" t="n">
        <v>0.0915905760373256</v>
      </c>
      <c r="AI8" s="25" t="n">
        <v>0.072484478666805</v>
      </c>
      <c r="AJ8" s="25" t="n">
        <v>0.0663669596985984</v>
      </c>
      <c r="AK8" s="25" t="n">
        <v>0.0644125786889989</v>
      </c>
      <c r="AL8" s="25" t="n">
        <v>0.0610275643137039</v>
      </c>
      <c r="AM8" s="25" t="n">
        <v>0.0600239326419394</v>
      </c>
      <c r="AN8" s="25" t="n">
        <v>0.0612572545876175</v>
      </c>
      <c r="AO8" s="25" t="n">
        <v>0.0624802889358663</v>
      </c>
      <c r="AP8" s="25" t="n">
        <v>0.0683825939127952</v>
      </c>
      <c r="AQ8" s="25" t="n">
        <v>0.0792546283784401</v>
      </c>
      <c r="AR8" s="25" t="n">
        <v>0.0984306703984387</v>
      </c>
      <c r="AS8" s="25" t="n">
        <v>0.0903982528422312</v>
      </c>
      <c r="AT8" s="25" t="n">
        <v>0.0764923334577673</v>
      </c>
      <c r="AU8" s="25" t="n">
        <v>0.0616555925610535</v>
      </c>
      <c r="AV8" s="25" t="n">
        <v>0.0575415642607208</v>
      </c>
      <c r="AW8" s="25" t="n">
        <v>0.0579295825008623</v>
      </c>
      <c r="AX8" s="25" t="n">
        <v>0.0574325109065637</v>
      </c>
      <c r="AY8" s="25" t="n">
        <v>0.0564784567156054</v>
      </c>
      <c r="AZ8" s="25" t="n">
        <v>0.0562128665923766</v>
      </c>
      <c r="BA8" s="25" t="n">
        <v>0.0569515775513416</v>
      </c>
      <c r="BB8" s="25" t="n">
        <v>0.063467038420316</v>
      </c>
      <c r="BC8" s="25" t="n">
        <v>0.0731435569291631</v>
      </c>
      <c r="BD8" s="25" t="n">
        <v>0.0892446779339453</v>
      </c>
      <c r="BE8" s="25" t="n">
        <v>0.0817691281334986</v>
      </c>
      <c r="BF8" s="25" t="n">
        <v>0.0687919437775797</v>
      </c>
      <c r="BG8" s="25" t="n">
        <v>0.0547410548230184</v>
      </c>
      <c r="BH8" s="25" t="n">
        <v>0.0510233205454181</v>
      </c>
      <c r="BI8" s="25" t="n">
        <v>0.0531095978413269</v>
      </c>
      <c r="BJ8" s="25" t="n">
        <v>0.0535979267080653</v>
      </c>
      <c r="BK8" s="25" t="n">
        <v>0.0527114979602705</v>
      </c>
      <c r="BL8" s="25" t="n">
        <v>0.0533824871276018</v>
      </c>
      <c r="BM8" s="25" t="n">
        <v>0.054205741071398</v>
      </c>
      <c r="BN8" s="25" t="n">
        <v>0.059413385073521</v>
      </c>
      <c r="BO8" s="25" t="n">
        <v>0.068041997299691</v>
      </c>
      <c r="BP8" s="25" t="n">
        <v>0.0835713307871901</v>
      </c>
      <c r="BQ8" s="25" t="n">
        <v>0.0768229718030744</v>
      </c>
      <c r="BR8" s="25" t="n">
        <v>0.0649857748939616</v>
      </c>
      <c r="BS8" s="25" t="n">
        <v>0.0519259747271691</v>
      </c>
      <c r="BT8" s="25" t="n">
        <v>0.0480511831993045</v>
      </c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</row>
    <row r="9" customFormat="false" ht="15" hidden="true" customHeight="true" outlineLevel="0" collapsed="false">
      <c r="A9" s="23"/>
      <c r="B9" s="19" t="s">
        <v>15</v>
      </c>
      <c r="C9" s="13"/>
      <c r="D9" s="24" t="n">
        <v>0.0729113458221799</v>
      </c>
      <c r="E9" s="24" t="n">
        <v>0.145912359655859</v>
      </c>
      <c r="F9" s="24" t="n">
        <v>0.196183485818691</v>
      </c>
      <c r="G9" s="24" t="n">
        <v>0.1888</v>
      </c>
      <c r="H9" s="24" t="n">
        <v>0.1492</v>
      </c>
      <c r="I9" s="25" t="n">
        <v>0.1309</v>
      </c>
      <c r="J9" s="25"/>
      <c r="K9" s="25" t="n">
        <v>0.192</v>
      </c>
      <c r="L9" s="13"/>
      <c r="M9" s="25" t="n">
        <v>0.217763472538476</v>
      </c>
      <c r="N9" s="25" t="n">
        <v>0.151322557917601</v>
      </c>
      <c r="O9" s="25" t="n">
        <v>0.127833464046796</v>
      </c>
      <c r="P9" s="25" t="n">
        <v>0.127896783224074</v>
      </c>
      <c r="Q9" s="25" t="n">
        <v>0.128221388487944</v>
      </c>
      <c r="R9" s="25" t="n">
        <v>0.130298827316654</v>
      </c>
      <c r="S9" s="25" t="n">
        <v>0.13113857170885</v>
      </c>
      <c r="T9" s="25" t="n">
        <v>0.171125156351185</v>
      </c>
      <c r="U9" s="25" t="n">
        <v>0.157758613977016</v>
      </c>
      <c r="V9" s="25" t="n">
        <v>0.124516818607507</v>
      </c>
      <c r="W9" s="25" t="n">
        <v>0.107172825878172</v>
      </c>
      <c r="X9" s="25" t="n">
        <v>0.100003811479856</v>
      </c>
      <c r="Y9" s="25" t="n">
        <v>0.095495441182706</v>
      </c>
      <c r="Z9" s="25" t="n">
        <v>0.0850980373298034</v>
      </c>
      <c r="AA9" s="25" t="n">
        <v>0.0836155348683876</v>
      </c>
      <c r="AB9" s="25" t="n">
        <v>0.0834281857348251</v>
      </c>
      <c r="AC9" s="25" t="n">
        <v>0.0831419171543026</v>
      </c>
      <c r="AD9" s="25" t="n">
        <v>0.0934831056256633</v>
      </c>
      <c r="AE9" s="25" t="n">
        <v>0.10817174781327</v>
      </c>
      <c r="AF9" s="25" t="n">
        <v>0.130238290740845</v>
      </c>
      <c r="AG9" s="25" t="n">
        <v>0.119583604349314</v>
      </c>
      <c r="AH9" s="25" t="n">
        <v>0.101590576037326</v>
      </c>
      <c r="AI9" s="25" t="n">
        <v>0.082484478666805</v>
      </c>
      <c r="AJ9" s="25" t="n">
        <v>0.0763669596985984</v>
      </c>
      <c r="AK9" s="25" t="n">
        <v>0.0744125786889989</v>
      </c>
      <c r="AL9" s="25" t="n">
        <v>0.0710275643137039</v>
      </c>
      <c r="AM9" s="25" t="n">
        <v>0.0700239326419394</v>
      </c>
      <c r="AN9" s="25" t="n">
        <v>0.0712572545876175</v>
      </c>
      <c r="AO9" s="25" t="n">
        <v>0.0724802889358664</v>
      </c>
      <c r="AP9" s="25" t="n">
        <v>0.0783825939127952</v>
      </c>
      <c r="AQ9" s="25" t="n">
        <v>0.0892546283784401</v>
      </c>
      <c r="AR9" s="25" t="n">
        <v>0.108430670398439</v>
      </c>
      <c r="AS9" s="25" t="n">
        <v>0.100398252842231</v>
      </c>
      <c r="AT9" s="25" t="n">
        <v>0.0864923334577673</v>
      </c>
      <c r="AU9" s="25" t="n">
        <v>0.0716555925610535</v>
      </c>
      <c r="AV9" s="25" t="n">
        <v>0.0675415642607208</v>
      </c>
      <c r="AW9" s="25" t="n">
        <v>0.0679295825008623</v>
      </c>
      <c r="AX9" s="25" t="n">
        <v>0.0674325109065637</v>
      </c>
      <c r="AY9" s="25" t="n">
        <v>0.0664784567156054</v>
      </c>
      <c r="AZ9" s="25" t="n">
        <v>0.0662128665923766</v>
      </c>
      <c r="BA9" s="25" t="n">
        <v>0.0669515775513416</v>
      </c>
      <c r="BB9" s="25" t="n">
        <v>0.073467038420316</v>
      </c>
      <c r="BC9" s="25" t="n">
        <v>0.0831435569291631</v>
      </c>
      <c r="BD9" s="25" t="n">
        <v>0.0992446779339452</v>
      </c>
      <c r="BE9" s="25" t="n">
        <v>0.0917691281334986</v>
      </c>
      <c r="BF9" s="25" t="n">
        <v>0.0787919437775797</v>
      </c>
      <c r="BG9" s="25" t="n">
        <v>0.0647410548230184</v>
      </c>
      <c r="BH9" s="25" t="n">
        <v>0.0610233205454181</v>
      </c>
      <c r="BI9" s="25" t="n">
        <v>0.0631095978413269</v>
      </c>
      <c r="BJ9" s="25" t="n">
        <v>0.0635979267080653</v>
      </c>
      <c r="BK9" s="25" t="n">
        <v>0.0627114979602705</v>
      </c>
      <c r="BL9" s="25" t="n">
        <v>0.0633824871276018</v>
      </c>
      <c r="BM9" s="25" t="n">
        <v>0.064205741071398</v>
      </c>
      <c r="BN9" s="25" t="n">
        <v>0.069413385073521</v>
      </c>
      <c r="BO9" s="25" t="n">
        <v>0.078041997299691</v>
      </c>
      <c r="BP9" s="25" t="n">
        <v>0.0935713307871901</v>
      </c>
      <c r="BQ9" s="25" t="n">
        <v>0.0868229718030744</v>
      </c>
      <c r="BR9" s="25" t="n">
        <v>0.0749857748939616</v>
      </c>
      <c r="BS9" s="25" t="n">
        <v>0.0619259747271691</v>
      </c>
      <c r="BT9" s="25" t="n">
        <v>0.0580511831993045</v>
      </c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</row>
    <row r="10" customFormat="false" ht="5.45" hidden="false" customHeight="true" outlineLevel="0" collapsed="false">
      <c r="A10" s="23"/>
      <c r="B10" s="19"/>
      <c r="C10" s="13"/>
      <c r="D10" s="24"/>
      <c r="E10" s="24"/>
      <c r="F10" s="24"/>
      <c r="G10" s="24"/>
      <c r="H10" s="24"/>
      <c r="I10" s="25"/>
      <c r="J10" s="25"/>
      <c r="K10" s="25"/>
      <c r="L10" s="13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</row>
    <row r="11" customFormat="false" ht="15" hidden="false" customHeight="true" outlineLevel="0" collapsed="false">
      <c r="A11" s="23" t="s">
        <v>16</v>
      </c>
      <c r="B11" s="19" t="s">
        <v>17</v>
      </c>
      <c r="C11" s="13"/>
      <c r="D11" s="24"/>
      <c r="E11" s="24"/>
      <c r="F11" s="24"/>
      <c r="G11" s="24"/>
      <c r="H11" s="24"/>
      <c r="I11" s="25"/>
      <c r="J11" s="25"/>
      <c r="K11" s="25"/>
      <c r="L11" s="13"/>
      <c r="M11" s="25"/>
      <c r="N11" s="25"/>
      <c r="O11" s="25" t="n">
        <v>0.023</v>
      </c>
      <c r="P11" s="25" t="n">
        <v>0.023</v>
      </c>
      <c r="Q11" s="25" t="n">
        <v>0.023</v>
      </c>
      <c r="R11" s="25" t="n">
        <v>0.023</v>
      </c>
      <c r="S11" s="25" t="n">
        <v>0.023</v>
      </c>
      <c r="T11" s="25" t="n">
        <v>0.023</v>
      </c>
      <c r="U11" s="25" t="n">
        <v>0.023</v>
      </c>
      <c r="V11" s="25" t="n">
        <v>0.023</v>
      </c>
      <c r="W11" s="25" t="n">
        <v>0.023</v>
      </c>
      <c r="X11" s="25" t="n">
        <v>0.023</v>
      </c>
      <c r="Y11" s="25" t="n">
        <v>0.023</v>
      </c>
      <c r="Z11" s="25" t="n">
        <v>0.023</v>
      </c>
      <c r="AA11" s="25" t="n">
        <v>0.023</v>
      </c>
      <c r="AB11" s="25" t="n">
        <v>0.023</v>
      </c>
      <c r="AC11" s="25" t="n">
        <v>0.023</v>
      </c>
      <c r="AD11" s="25" t="n">
        <v>0.023</v>
      </c>
      <c r="AE11" s="25" t="n">
        <v>0.023</v>
      </c>
      <c r="AF11" s="25" t="n">
        <v>0.023</v>
      </c>
      <c r="AG11" s="25" t="n">
        <v>0.023</v>
      </c>
      <c r="AH11" s="25" t="n">
        <v>0.023</v>
      </c>
      <c r="AI11" s="25" t="n">
        <v>0.023</v>
      </c>
      <c r="AJ11" s="25" t="n">
        <v>0.023</v>
      </c>
      <c r="AK11" s="25" t="n">
        <v>0.023</v>
      </c>
      <c r="AL11" s="25" t="n">
        <v>0.023</v>
      </c>
      <c r="AM11" s="25" t="n">
        <v>0.023</v>
      </c>
      <c r="AN11" s="25" t="n">
        <v>0.023</v>
      </c>
      <c r="AO11" s="25" t="n">
        <v>0.023</v>
      </c>
      <c r="AP11" s="25" t="n">
        <v>0.023</v>
      </c>
      <c r="AQ11" s="25" t="n">
        <v>0.023</v>
      </c>
      <c r="AR11" s="25" t="n">
        <v>0.023</v>
      </c>
      <c r="AS11" s="25" t="n">
        <v>0.023</v>
      </c>
      <c r="AT11" s="25" t="n">
        <v>0.023</v>
      </c>
      <c r="AU11" s="25" t="n">
        <v>0.023</v>
      </c>
      <c r="AV11" s="25" t="n">
        <v>0.023</v>
      </c>
      <c r="AW11" s="25" t="n">
        <v>0.023</v>
      </c>
      <c r="AX11" s="25" t="n">
        <v>0.023</v>
      </c>
      <c r="AY11" s="25" t="n">
        <v>0.023</v>
      </c>
      <c r="AZ11" s="25" t="n">
        <v>0.023</v>
      </c>
      <c r="BA11" s="25" t="n">
        <v>0.023</v>
      </c>
      <c r="BB11" s="25" t="n">
        <v>0.023</v>
      </c>
      <c r="BC11" s="25" t="n">
        <v>0.023</v>
      </c>
      <c r="BD11" s="25" t="n">
        <v>0.023</v>
      </c>
      <c r="BE11" s="25" t="n">
        <v>0.023</v>
      </c>
      <c r="BF11" s="25" t="n">
        <v>0.023</v>
      </c>
      <c r="BG11" s="25" t="n">
        <v>0.023</v>
      </c>
      <c r="BH11" s="25" t="n">
        <v>0.023</v>
      </c>
      <c r="BI11" s="25" t="n">
        <v>0.023</v>
      </c>
      <c r="BJ11" s="25" t="n">
        <v>0.023</v>
      </c>
      <c r="BK11" s="25" t="n">
        <v>0.023</v>
      </c>
      <c r="BL11" s="25" t="n">
        <v>0.023</v>
      </c>
      <c r="BM11" s="25" t="n">
        <v>0.023</v>
      </c>
      <c r="BN11" s="25" t="n">
        <v>0.023</v>
      </c>
      <c r="BO11" s="25" t="n">
        <v>0.023</v>
      </c>
      <c r="BP11" s="25" t="n">
        <v>0.023</v>
      </c>
      <c r="BQ11" s="25" t="n">
        <v>0.023</v>
      </c>
      <c r="BR11" s="25" t="n">
        <v>0.023</v>
      </c>
      <c r="BS11" s="25" t="n">
        <v>0.023</v>
      </c>
      <c r="BT11" s="25" t="n">
        <v>0.023</v>
      </c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6"/>
      <c r="CH11" s="27"/>
      <c r="CI11" s="27"/>
      <c r="CJ11" s="25"/>
      <c r="CK11" s="25"/>
      <c r="CL11" s="25"/>
      <c r="CM11" s="25"/>
      <c r="CN11" s="26"/>
      <c r="CO11" s="26"/>
      <c r="CP11" s="26"/>
      <c r="CQ11" s="26"/>
      <c r="CR11" s="26"/>
      <c r="CS11" s="26"/>
      <c r="CT11" s="26"/>
      <c r="CU11" s="26"/>
      <c r="CV11" s="26"/>
      <c r="CW11" s="26"/>
    </row>
    <row r="12" customFormat="false" ht="4.9" hidden="false" customHeight="true" outlineLevel="0" collapsed="false">
      <c r="A12" s="23"/>
      <c r="B12" s="19"/>
      <c r="C12" s="13"/>
      <c r="D12" s="24"/>
      <c r="E12" s="24"/>
      <c r="F12" s="24"/>
      <c r="G12" s="24"/>
      <c r="H12" s="24"/>
      <c r="I12" s="25"/>
      <c r="J12" s="25"/>
      <c r="K12" s="25"/>
      <c r="L12" s="13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6"/>
      <c r="CH12" s="27"/>
      <c r="CI12" s="27"/>
      <c r="CJ12" s="25"/>
      <c r="CK12" s="25"/>
      <c r="CL12" s="25"/>
      <c r="CM12" s="25"/>
      <c r="CN12" s="26"/>
      <c r="CO12" s="26"/>
      <c r="CP12" s="26"/>
      <c r="CQ12" s="26"/>
      <c r="CR12" s="26"/>
      <c r="CS12" s="26"/>
      <c r="CT12" s="26"/>
      <c r="CU12" s="26"/>
      <c r="CV12" s="26"/>
      <c r="CW12" s="26"/>
    </row>
    <row r="13" customFormat="false" ht="15" hidden="false" customHeight="true" outlineLevel="0" collapsed="false">
      <c r="A13" s="23" t="s">
        <v>18</v>
      </c>
      <c r="B13" s="19" t="s">
        <v>19</v>
      </c>
      <c r="C13" s="13"/>
      <c r="D13" s="24"/>
      <c r="E13" s="24"/>
      <c r="F13" s="24"/>
      <c r="G13" s="24"/>
      <c r="H13" s="24"/>
      <c r="I13" s="25"/>
      <c r="J13" s="25"/>
      <c r="K13" s="25" t="n">
        <v>0.065</v>
      </c>
      <c r="L13" s="13"/>
      <c r="M13" s="25" t="n">
        <v>0.065</v>
      </c>
      <c r="N13" s="25" t="n">
        <v>0.065</v>
      </c>
      <c r="O13" s="25" t="n">
        <v>0.065</v>
      </c>
      <c r="P13" s="25" t="n">
        <v>0.065</v>
      </c>
      <c r="Q13" s="25" t="n">
        <v>0.065</v>
      </c>
      <c r="R13" s="25" t="n">
        <v>0.065</v>
      </c>
      <c r="S13" s="25" t="n">
        <v>0.065</v>
      </c>
      <c r="T13" s="25" t="n">
        <v>0.065</v>
      </c>
      <c r="U13" s="25" t="n">
        <v>0.065</v>
      </c>
      <c r="V13" s="25" t="n">
        <v>0.065</v>
      </c>
      <c r="W13" s="25" t="n">
        <v>0.065</v>
      </c>
      <c r="X13" s="25" t="n">
        <v>0.065</v>
      </c>
      <c r="Y13" s="25" t="n">
        <v>0.065</v>
      </c>
      <c r="Z13" s="25" t="n">
        <v>0.065</v>
      </c>
      <c r="AA13" s="25" t="n">
        <v>0.065</v>
      </c>
      <c r="AB13" s="25" t="n">
        <v>0.065</v>
      </c>
      <c r="AC13" s="25" t="n">
        <v>0.065</v>
      </c>
      <c r="AD13" s="25" t="n">
        <v>0.065</v>
      </c>
      <c r="AE13" s="25" t="n">
        <v>0.065</v>
      </c>
      <c r="AF13" s="25" t="n">
        <v>0.065</v>
      </c>
      <c r="AG13" s="25" t="n">
        <v>0.065</v>
      </c>
      <c r="AH13" s="25" t="n">
        <v>0.065</v>
      </c>
      <c r="AI13" s="25" t="n">
        <v>0.065</v>
      </c>
      <c r="AJ13" s="25" t="n">
        <v>0.065</v>
      </c>
      <c r="AK13" s="25" t="n">
        <v>0.065</v>
      </c>
      <c r="AL13" s="25" t="n">
        <v>0.065</v>
      </c>
      <c r="AM13" s="25" t="n">
        <v>0.065</v>
      </c>
      <c r="AN13" s="25" t="n">
        <v>0.065</v>
      </c>
      <c r="AO13" s="25" t="n">
        <v>0.065</v>
      </c>
      <c r="AP13" s="25" t="n">
        <v>0.065</v>
      </c>
      <c r="AQ13" s="25" t="n">
        <v>0.065</v>
      </c>
      <c r="AR13" s="25" t="n">
        <v>0.065</v>
      </c>
      <c r="AS13" s="25" t="n">
        <v>0.065</v>
      </c>
      <c r="AT13" s="25" t="n">
        <v>0.065</v>
      </c>
      <c r="AU13" s="25" t="n">
        <v>0.065</v>
      </c>
      <c r="AV13" s="25" t="n">
        <v>0.065</v>
      </c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6"/>
      <c r="CH13" s="27"/>
      <c r="CI13" s="27"/>
      <c r="CJ13" s="25"/>
      <c r="CK13" s="25"/>
      <c r="CL13" s="25"/>
      <c r="CM13" s="25"/>
      <c r="CN13" s="26"/>
      <c r="CO13" s="26"/>
      <c r="CP13" s="26"/>
      <c r="CQ13" s="26"/>
      <c r="CR13" s="26"/>
      <c r="CS13" s="26"/>
      <c r="CT13" s="26"/>
      <c r="CU13" s="26"/>
      <c r="CV13" s="26"/>
      <c r="CW13" s="26"/>
    </row>
    <row r="14" customFormat="false" ht="5.45" hidden="false" customHeight="true" outlineLevel="0" collapsed="false">
      <c r="A14" s="23"/>
      <c r="B14" s="19"/>
      <c r="C14" s="13"/>
      <c r="D14" s="24"/>
      <c r="E14" s="24"/>
      <c r="F14" s="24"/>
      <c r="G14" s="24"/>
      <c r="H14" s="24"/>
      <c r="I14" s="25"/>
      <c r="J14" s="25"/>
      <c r="K14" s="25"/>
      <c r="L14" s="13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6"/>
      <c r="CH14" s="27"/>
      <c r="CI14" s="27"/>
      <c r="CJ14" s="25"/>
      <c r="CK14" s="25"/>
      <c r="CL14" s="25"/>
      <c r="CM14" s="25"/>
      <c r="CN14" s="26"/>
      <c r="CO14" s="26"/>
      <c r="CP14" s="26"/>
      <c r="CQ14" s="26"/>
      <c r="CR14" s="26"/>
      <c r="CS14" s="26"/>
      <c r="CT14" s="26"/>
      <c r="CU14" s="26"/>
      <c r="CV14" s="26"/>
      <c r="CW14" s="26"/>
    </row>
    <row r="15" customFormat="false" ht="18" hidden="false" customHeight="true" outlineLevel="0" collapsed="false">
      <c r="A15" s="23" t="s">
        <v>20</v>
      </c>
      <c r="B15" s="19" t="s">
        <v>21</v>
      </c>
      <c r="C15" s="8"/>
      <c r="D15" s="28"/>
      <c r="E15" s="28"/>
      <c r="F15" s="28"/>
      <c r="G15" s="28"/>
      <c r="H15" s="28"/>
      <c r="I15" s="26" t="n">
        <v>0.065</v>
      </c>
      <c r="J15" s="26"/>
      <c r="K15" s="26" t="n">
        <v>0.065</v>
      </c>
      <c r="L15" s="13"/>
      <c r="M15" s="26" t="n">
        <v>0.065</v>
      </c>
      <c r="N15" s="26" t="n">
        <v>0.065</v>
      </c>
      <c r="O15" s="26" t="n">
        <v>0.086865</v>
      </c>
      <c r="P15" s="26" t="n">
        <v>0.086865</v>
      </c>
      <c r="Q15" s="26" t="n">
        <v>0.086865</v>
      </c>
      <c r="R15" s="26" t="n">
        <v>0.086865</v>
      </c>
      <c r="S15" s="26" t="n">
        <v>0.086865</v>
      </c>
      <c r="T15" s="26" t="n">
        <v>0.086865</v>
      </c>
      <c r="U15" s="26" t="n">
        <v>0.086865</v>
      </c>
      <c r="V15" s="26" t="n">
        <v>0.086865</v>
      </c>
      <c r="W15" s="26" t="n">
        <v>0.086865</v>
      </c>
      <c r="X15" s="26" t="n">
        <v>0.086865</v>
      </c>
      <c r="Y15" s="26" t="n">
        <v>0.086865</v>
      </c>
      <c r="Z15" s="26" t="n">
        <v>0.086865</v>
      </c>
      <c r="AA15" s="26" t="n">
        <v>0.086865</v>
      </c>
      <c r="AB15" s="26" t="n">
        <v>0.086865</v>
      </c>
      <c r="AC15" s="26" t="n">
        <v>0.086865</v>
      </c>
      <c r="AD15" s="26" t="n">
        <v>0.086865</v>
      </c>
      <c r="AE15" s="26" t="n">
        <v>0.086865</v>
      </c>
      <c r="AF15" s="26" t="n">
        <v>0.086865</v>
      </c>
      <c r="AG15" s="26" t="n">
        <v>0.086865</v>
      </c>
      <c r="AH15" s="26" t="n">
        <v>0.086865</v>
      </c>
      <c r="AI15" s="26" t="n">
        <v>0.086865</v>
      </c>
      <c r="AJ15" s="26" t="n">
        <v>0.086865</v>
      </c>
      <c r="AK15" s="26" t="n">
        <v>0.086865</v>
      </c>
      <c r="AL15" s="26" t="n">
        <v>0.086865</v>
      </c>
      <c r="AM15" s="26" t="n">
        <v>0.086865</v>
      </c>
      <c r="AN15" s="26" t="n">
        <v>0.086865</v>
      </c>
      <c r="AO15" s="26" t="n">
        <v>0.086865</v>
      </c>
      <c r="AP15" s="26" t="n">
        <v>0.086865</v>
      </c>
      <c r="AQ15" s="26" t="n">
        <v>0.086865</v>
      </c>
      <c r="AR15" s="26" t="n">
        <v>0.086865</v>
      </c>
      <c r="AS15" s="26" t="n">
        <v>0.086865</v>
      </c>
      <c r="AT15" s="26" t="n">
        <v>0.086865</v>
      </c>
      <c r="AU15" s="26" t="n">
        <v>0.086865</v>
      </c>
      <c r="AV15" s="26" t="n">
        <v>0.086865</v>
      </c>
      <c r="AW15" s="26" t="n">
        <v>0.0797945825008623</v>
      </c>
      <c r="AX15" s="26" t="n">
        <v>0.0792975109065637</v>
      </c>
      <c r="AY15" s="26" t="n">
        <v>0.0783434567156054</v>
      </c>
      <c r="AZ15" s="26" t="n">
        <v>0.0780778665923766</v>
      </c>
      <c r="BA15" s="26" t="n">
        <v>0.0788165775513416</v>
      </c>
      <c r="BB15" s="26" t="n">
        <v>0.085332038420316</v>
      </c>
      <c r="BC15" s="26" t="n">
        <v>0.0950085569291631</v>
      </c>
      <c r="BD15" s="26" t="n">
        <v>0.111109677933945</v>
      </c>
      <c r="BE15" s="26" t="n">
        <v>0.103634128133499</v>
      </c>
      <c r="BF15" s="26" t="n">
        <v>0.0906569437775797</v>
      </c>
      <c r="BG15" s="26" t="n">
        <v>0.0766060548230184</v>
      </c>
      <c r="BH15" s="26" t="n">
        <v>0.0728883205454181</v>
      </c>
      <c r="BI15" s="26" t="n">
        <v>0.0749745978413269</v>
      </c>
      <c r="BJ15" s="26" t="n">
        <v>0.0754629267080653</v>
      </c>
      <c r="BK15" s="26" t="n">
        <v>0.0745764979602705</v>
      </c>
      <c r="BL15" s="26" t="n">
        <v>0.0752474871276018</v>
      </c>
      <c r="BM15" s="26" t="n">
        <v>0.076070741071398</v>
      </c>
      <c r="BN15" s="26" t="n">
        <v>0.081278385073521</v>
      </c>
      <c r="BO15" s="26" t="n">
        <v>0.089906997299691</v>
      </c>
      <c r="BP15" s="26" t="n">
        <v>0.10543633078719</v>
      </c>
      <c r="BQ15" s="26" t="n">
        <v>0.0986879718030744</v>
      </c>
      <c r="BR15" s="26" t="n">
        <v>0.0868507748939616</v>
      </c>
      <c r="BS15" s="26" t="n">
        <v>0.0737909747271691</v>
      </c>
      <c r="BT15" s="26" t="n">
        <v>0.0699161831993045</v>
      </c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5"/>
      <c r="CI15" s="25"/>
      <c r="CJ15" s="25"/>
      <c r="CK15" s="25"/>
      <c r="CL15" s="25"/>
      <c r="CM15" s="25"/>
      <c r="CN15" s="26"/>
      <c r="CO15" s="26"/>
      <c r="CP15" s="26"/>
      <c r="CQ15" s="26"/>
      <c r="CR15" s="26"/>
      <c r="CS15" s="26"/>
      <c r="CT15" s="26"/>
      <c r="CU15" s="26"/>
      <c r="CV15" s="26"/>
      <c r="CW15" s="26"/>
    </row>
    <row r="16" customFormat="false" ht="15" hidden="false" customHeight="true" outlineLevel="0" collapsed="false">
      <c r="A16" s="23"/>
      <c r="B16" s="19"/>
      <c r="C16" s="8"/>
      <c r="D16" s="28"/>
      <c r="E16" s="28"/>
      <c r="F16" s="28"/>
      <c r="G16" s="28"/>
      <c r="H16" s="28"/>
      <c r="I16" s="26"/>
      <c r="J16" s="26"/>
      <c r="K16" s="26"/>
      <c r="L16" s="13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5"/>
      <c r="CI16" s="25"/>
      <c r="CJ16" s="25"/>
      <c r="CK16" s="25"/>
      <c r="CL16" s="25"/>
      <c r="CM16" s="25"/>
      <c r="CN16" s="26"/>
      <c r="CO16" s="26"/>
      <c r="CP16" s="26"/>
      <c r="CQ16" s="26"/>
      <c r="CR16" s="26"/>
      <c r="CS16" s="26"/>
      <c r="CT16" s="26"/>
      <c r="CU16" s="26"/>
      <c r="CV16" s="26"/>
      <c r="CW16" s="26"/>
    </row>
    <row r="17" customFormat="false" ht="7.9" hidden="false" customHeight="true" outlineLevel="0" collapsed="false">
      <c r="A17" s="23"/>
      <c r="B17" s="29"/>
      <c r="D17" s="30"/>
      <c r="E17" s="30"/>
      <c r="F17" s="31"/>
      <c r="G17" s="31"/>
      <c r="H17" s="31"/>
      <c r="I17" s="32"/>
      <c r="J17" s="32"/>
      <c r="K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CB17" s="32"/>
      <c r="CC17" s="32"/>
      <c r="CD17" s="32"/>
      <c r="CE17" s="32"/>
      <c r="CF17" s="32"/>
      <c r="CH17" s="33"/>
      <c r="CI17" s="33"/>
      <c r="CJ17" s="34"/>
      <c r="CK17" s="34"/>
      <c r="CL17" s="34"/>
      <c r="CM17" s="34"/>
    </row>
    <row r="18" customFormat="false" ht="15" hidden="false" customHeight="true" outlineLevel="0" collapsed="false">
      <c r="A18" s="23" t="s">
        <v>22</v>
      </c>
      <c r="B18" s="29" t="s">
        <v>23</v>
      </c>
      <c r="D18" s="35"/>
      <c r="E18" s="35"/>
      <c r="F18" s="35"/>
      <c r="G18" s="35"/>
      <c r="H18" s="35"/>
      <c r="I18" s="36" t="n">
        <v>33.0369769221688</v>
      </c>
      <c r="J18" s="36"/>
      <c r="K18" s="36" t="n">
        <v>37.4334903100532</v>
      </c>
      <c r="M18" s="36" t="n">
        <v>39.9256444183991</v>
      </c>
      <c r="N18" s="36" t="n">
        <v>35.6465925444157</v>
      </c>
      <c r="O18" s="36" t="n">
        <v>45.4837783630241</v>
      </c>
      <c r="P18" s="36" t="n">
        <v>42.7945034705103</v>
      </c>
      <c r="Q18" s="36" t="n">
        <v>40.6092561327995</v>
      </c>
      <c r="R18" s="36" t="n">
        <v>42.4667827005235</v>
      </c>
      <c r="S18" s="36" t="n">
        <v>48.0720700187732</v>
      </c>
      <c r="T18" s="36" t="n">
        <v>51.5058313834325</v>
      </c>
      <c r="U18" s="36" t="n">
        <v>56.7207071096745</v>
      </c>
      <c r="V18" s="36" t="n">
        <v>47.0381615028623</v>
      </c>
      <c r="W18" s="36" t="n">
        <v>44.454911910984</v>
      </c>
      <c r="X18" s="36" t="n">
        <v>49.9712520848179</v>
      </c>
      <c r="Y18" s="36" t="n">
        <v>53.5759546028314</v>
      </c>
      <c r="Z18" s="36" t="n">
        <v>47.8488646319846</v>
      </c>
      <c r="AA18" s="36" t="n">
        <v>45.7305206595322</v>
      </c>
      <c r="AB18" s="36" t="n">
        <v>43.4119916398313</v>
      </c>
      <c r="AC18" s="36" t="n">
        <v>41.2418879218748</v>
      </c>
      <c r="AD18" s="36" t="n">
        <v>43.1804125013226</v>
      </c>
      <c r="AE18" s="36" t="n">
        <v>49.2407792325332</v>
      </c>
      <c r="AF18" s="36" t="n">
        <v>52.9230176794313</v>
      </c>
      <c r="AG18" s="36" t="n">
        <v>58.3975042921622</v>
      </c>
      <c r="AH18" s="36" t="n">
        <v>48.2445872507635</v>
      </c>
      <c r="AI18" s="36" t="n">
        <v>45.5608000953359</v>
      </c>
      <c r="AJ18" s="36" t="n">
        <v>51.297901499495</v>
      </c>
      <c r="AK18" s="36" t="n">
        <v>54.6887209539084</v>
      </c>
      <c r="AL18" s="36" t="n">
        <v>48.941027141981</v>
      </c>
      <c r="AM18" s="36" t="n">
        <v>46.8335546419129</v>
      </c>
      <c r="AN18" s="36" t="n">
        <v>44.2646562103532</v>
      </c>
      <c r="AO18" s="36" t="n">
        <v>42.110855970184</v>
      </c>
      <c r="AP18" s="36" t="n">
        <v>44.1467009276708</v>
      </c>
      <c r="AQ18" s="36" t="n">
        <v>50.2569011187583</v>
      </c>
      <c r="AR18" s="36" t="n">
        <v>54.1930319613218</v>
      </c>
      <c r="AS18" s="36" t="n">
        <v>59.8337775252015</v>
      </c>
      <c r="AT18" s="36" t="n">
        <v>49.2059486960182</v>
      </c>
      <c r="AU18" s="36" t="n">
        <v>46.3682378983183</v>
      </c>
      <c r="AV18" s="36" t="n">
        <v>52.1762721532881</v>
      </c>
      <c r="AW18" s="36" t="n">
        <v>50.2373068096849</v>
      </c>
      <c r="AX18" s="36" t="n">
        <v>44.6773917408584</v>
      </c>
      <c r="AY18" s="36" t="n">
        <v>42.2391361414453</v>
      </c>
      <c r="AZ18" s="36" t="n">
        <v>39.7869098296135</v>
      </c>
      <c r="BA18" s="36" t="n">
        <v>38.2091008499094</v>
      </c>
      <c r="BB18" s="36" t="n">
        <v>43.3676161824694</v>
      </c>
      <c r="BC18" s="36" t="n">
        <v>54.9684642954569</v>
      </c>
      <c r="BD18" s="36" t="n">
        <v>69.3187167154374</v>
      </c>
      <c r="BE18" s="36" t="n">
        <v>71.3845779860471</v>
      </c>
      <c r="BF18" s="36" t="n">
        <v>51.3539506643342</v>
      </c>
      <c r="BG18" s="36" t="n">
        <v>40.8920482874038</v>
      </c>
      <c r="BH18" s="36" t="n">
        <v>43.7810493245131</v>
      </c>
      <c r="BI18" s="36" t="n">
        <v>47.2027267596366</v>
      </c>
      <c r="BJ18" s="36" t="n">
        <v>42.5169302277413</v>
      </c>
      <c r="BK18" s="36" t="n">
        <v>40.2081677571499</v>
      </c>
      <c r="BL18" s="36" t="n">
        <v>38.3446054037446</v>
      </c>
      <c r="BM18" s="36" t="n">
        <v>36.87796029244</v>
      </c>
      <c r="BN18" s="36" t="n">
        <v>41.3074605160283</v>
      </c>
      <c r="BO18" s="36" t="n">
        <v>52.0168891173089</v>
      </c>
      <c r="BP18" s="36" t="n">
        <v>65.7792487680273</v>
      </c>
      <c r="BQ18" s="36" t="n">
        <v>67.9775991397975</v>
      </c>
      <c r="BR18" s="36" t="n">
        <v>49.1978906768169</v>
      </c>
      <c r="BS18" s="36" t="n">
        <v>39.3893682253862</v>
      </c>
      <c r="BT18" s="36" t="n">
        <v>41.99580731625</v>
      </c>
      <c r="BU18" s="36"/>
      <c r="BV18" s="36"/>
      <c r="BW18" s="36"/>
      <c r="BX18" s="36"/>
      <c r="BY18" s="36"/>
      <c r="BZ18" s="36"/>
      <c r="CA18" s="36"/>
      <c r="CB18" s="37"/>
      <c r="CC18" s="37"/>
      <c r="CD18" s="37"/>
      <c r="CE18" s="37"/>
      <c r="CF18" s="37"/>
      <c r="CH18" s="38"/>
      <c r="CJ18" s="38"/>
      <c r="CL18" s="38"/>
      <c r="CN18" s="39"/>
    </row>
    <row r="19" customFormat="false" ht="15" hidden="false" customHeight="true" outlineLevel="0" collapsed="false">
      <c r="A19" s="23" t="s">
        <v>24</v>
      </c>
      <c r="B19" s="29" t="s">
        <v>25</v>
      </c>
      <c r="D19" s="40"/>
      <c r="E19" s="40"/>
      <c r="F19" s="40"/>
      <c r="G19" s="40"/>
      <c r="H19" s="40"/>
      <c r="I19" s="41" t="n">
        <v>64.9557792408181</v>
      </c>
      <c r="J19" s="41"/>
      <c r="K19" s="41" t="n">
        <v>104.813772868149</v>
      </c>
      <c r="M19" s="41" t="n">
        <v>127.616777349277</v>
      </c>
      <c r="N19" s="41" t="n">
        <v>77.5025790680509</v>
      </c>
      <c r="O19" s="41" t="n">
        <v>61.6993168992327</v>
      </c>
      <c r="P19" s="41" t="n">
        <v>58.0824762429591</v>
      </c>
      <c r="Q19" s="41" t="n">
        <v>55.2683203301919</v>
      </c>
      <c r="R19" s="41" t="n">
        <v>58.8119974533372</v>
      </c>
      <c r="S19" s="41" t="n">
        <v>67.0394508854201</v>
      </c>
      <c r="T19" s="41" t="n">
        <v>95.5377325119819</v>
      </c>
      <c r="U19" s="41" t="n">
        <v>96.4827383448085</v>
      </c>
      <c r="V19" s="41" t="n">
        <v>62.0118644845899</v>
      </c>
      <c r="W19" s="41" t="n">
        <v>49.7301492494735</v>
      </c>
      <c r="X19" s="41" t="n">
        <v>51.7769314689956</v>
      </c>
      <c r="Y19" s="41" t="n">
        <v>52.7312482076061</v>
      </c>
      <c r="Z19" s="41" t="n">
        <v>41.3671308619293</v>
      </c>
      <c r="AA19" s="41" t="n">
        <v>38.7552724130699</v>
      </c>
      <c r="AB19" s="41" t="n">
        <v>36.6967568669568</v>
      </c>
      <c r="AC19" s="41" t="n">
        <v>34.7264231815898</v>
      </c>
      <c r="AD19" s="41" t="n">
        <v>41.4992797767527</v>
      </c>
      <c r="AE19" s="41" t="n">
        <v>55.6501854710777</v>
      </c>
      <c r="AF19" s="41" t="n">
        <v>73.2558934740382</v>
      </c>
      <c r="AG19" s="41" t="n">
        <v>73.6707420173794</v>
      </c>
      <c r="AH19" s="41" t="n">
        <v>50.8691594656126</v>
      </c>
      <c r="AI19" s="41" t="n">
        <v>38.0181988436418</v>
      </c>
      <c r="AJ19" s="41" t="n">
        <v>39.1928367172009</v>
      </c>
      <c r="AK19" s="41" t="n">
        <v>40.5530598266774</v>
      </c>
      <c r="AL19" s="41" t="n">
        <v>34.3838333216598</v>
      </c>
      <c r="AM19" s="41" t="n">
        <v>32.3621035999398</v>
      </c>
      <c r="AN19" s="41" t="n">
        <v>31.2154643954524</v>
      </c>
      <c r="AO19" s="41" t="n">
        <v>30.2895118673084</v>
      </c>
      <c r="AP19" s="41" t="n">
        <v>34.753536201307</v>
      </c>
      <c r="AQ19" s="41" t="n">
        <v>45.8538193935325</v>
      </c>
      <c r="AR19" s="41" t="n">
        <v>61.4085819015359</v>
      </c>
      <c r="AS19" s="41" t="n">
        <v>62.2675294909224</v>
      </c>
      <c r="AT19" s="41" t="n">
        <v>43.3302001469132</v>
      </c>
      <c r="AU19" s="41" t="n">
        <v>32.911543010795</v>
      </c>
      <c r="AV19" s="41" t="n">
        <v>34.5628770735427</v>
      </c>
      <c r="AW19" s="41" t="n">
        <v>36.4714761108165</v>
      </c>
      <c r="AX19" s="41" t="n">
        <v>32.3583270029385</v>
      </c>
      <c r="AY19" s="41" t="n">
        <v>30.4505484220482</v>
      </c>
      <c r="AZ19" s="41" t="n">
        <v>28.6449457699879</v>
      </c>
      <c r="BA19" s="41" t="n">
        <v>27.6092750767203</v>
      </c>
      <c r="BB19" s="41" t="n">
        <v>32.2553429333643</v>
      </c>
      <c r="BC19" s="41" t="n">
        <v>42.3181777247823</v>
      </c>
      <c r="BD19" s="41" t="n">
        <v>55.6776570960935</v>
      </c>
      <c r="BE19" s="41" t="n">
        <v>56.3236726088695</v>
      </c>
      <c r="BF19" s="41" t="n">
        <v>38.9682018789956</v>
      </c>
      <c r="BG19" s="41" t="n">
        <v>29.2205865750141</v>
      </c>
      <c r="BH19" s="41" t="n">
        <v>30.6476332117906</v>
      </c>
      <c r="BI19" s="41" t="n">
        <v>33.4368960607681</v>
      </c>
      <c r="BJ19" s="41" t="n">
        <v>30.1978654898214</v>
      </c>
      <c r="BK19" s="41" t="n">
        <v>28.4195800377529</v>
      </c>
      <c r="BL19" s="41" t="n">
        <v>27.202641344119</v>
      </c>
      <c r="BM19" s="41" t="n">
        <v>26.2781345192509</v>
      </c>
      <c r="BN19" s="41" t="n">
        <v>30.1951872669231</v>
      </c>
      <c r="BO19" s="41" t="n">
        <v>39.3666025466343</v>
      </c>
      <c r="BP19" s="41" t="n">
        <v>52.1381891486835</v>
      </c>
      <c r="BQ19" s="41" t="n">
        <v>52.9166937626199</v>
      </c>
      <c r="BR19" s="41" t="n">
        <v>36.8121418914783</v>
      </c>
      <c r="BS19" s="41" t="n">
        <v>27.7179065129965</v>
      </c>
      <c r="BT19" s="41" t="n">
        <v>28.8623912035275</v>
      </c>
      <c r="BU19" s="41"/>
      <c r="BV19" s="41"/>
      <c r="BW19" s="41"/>
      <c r="BX19" s="41"/>
      <c r="BY19" s="41"/>
      <c r="BZ19" s="41"/>
      <c r="CA19" s="41"/>
      <c r="CB19" s="37"/>
      <c r="CC19" s="37"/>
      <c r="CD19" s="37"/>
      <c r="CE19" s="37"/>
      <c r="CF19" s="37"/>
      <c r="CH19" s="38"/>
      <c r="CJ19" s="38"/>
      <c r="CL19" s="38"/>
    </row>
    <row r="20" customFormat="false" ht="6" hidden="false" customHeight="true" outlineLevel="0" collapsed="false">
      <c r="A20" s="23"/>
      <c r="B20" s="29"/>
      <c r="D20" s="40"/>
      <c r="E20" s="40"/>
      <c r="F20" s="40"/>
      <c r="G20" s="40"/>
      <c r="H20" s="40"/>
      <c r="I20" s="41"/>
      <c r="J20" s="41"/>
      <c r="K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37"/>
      <c r="CC20" s="37"/>
      <c r="CD20" s="37"/>
      <c r="CE20" s="37"/>
      <c r="CF20" s="37"/>
      <c r="CH20" s="42"/>
      <c r="CI20" s="43"/>
      <c r="CJ20" s="42"/>
      <c r="CK20" s="43"/>
      <c r="CL20" s="42"/>
      <c r="CM20" s="43"/>
      <c r="CN20" s="44"/>
    </row>
    <row r="21" customFormat="false" ht="15" hidden="false" customHeight="true" outlineLevel="0" collapsed="false">
      <c r="A21" s="23" t="s">
        <v>26</v>
      </c>
      <c r="B21" s="29" t="s">
        <v>27</v>
      </c>
      <c r="D21" s="40"/>
      <c r="E21" s="40"/>
      <c r="F21" s="40"/>
      <c r="G21" s="40"/>
      <c r="H21" s="40"/>
      <c r="I21" s="41" t="n">
        <v>11.2729728665899</v>
      </c>
      <c r="J21" s="41"/>
      <c r="K21" s="41" t="n">
        <v>10.9265989104523</v>
      </c>
      <c r="M21" s="41" t="n">
        <v>10.962257323492</v>
      </c>
      <c r="N21" s="41" t="n">
        <v>10.8932149341025</v>
      </c>
      <c r="O21" s="41" t="n">
        <v>14.6025127313946</v>
      </c>
      <c r="P21" s="41" t="n">
        <v>14.367490807932</v>
      </c>
      <c r="Q21" s="41" t="n">
        <v>14.6625063390898</v>
      </c>
      <c r="R21" s="41" t="n">
        <v>15.8057268976255</v>
      </c>
      <c r="S21" s="41" t="n">
        <v>17.5750396954562</v>
      </c>
      <c r="T21" s="41" t="n">
        <v>17.4422207155301</v>
      </c>
      <c r="U21" s="41" t="n">
        <v>18.5446538292394</v>
      </c>
      <c r="V21" s="41" t="n">
        <v>16.4950800123362</v>
      </c>
      <c r="W21" s="41" t="n">
        <v>15.6180638058347</v>
      </c>
      <c r="X21" s="41" t="n">
        <v>15.0243608194361</v>
      </c>
      <c r="Y21" s="41" t="n">
        <v>15.034017370665</v>
      </c>
      <c r="Z21" s="41" t="n">
        <v>14.944709890209</v>
      </c>
      <c r="AA21" s="41" t="n">
        <v>14.9880411469804</v>
      </c>
      <c r="AB21" s="41" t="n">
        <v>14.7668070343904</v>
      </c>
      <c r="AC21" s="41" t="n">
        <v>15.0673327649651</v>
      </c>
      <c r="AD21" s="41" t="n">
        <v>16.2621616535977</v>
      </c>
      <c r="AE21" s="41" t="n">
        <v>18.0807203670876</v>
      </c>
      <c r="AF21" s="41" t="n">
        <v>17.9686910740247</v>
      </c>
      <c r="AG21" s="41" t="n">
        <v>19.1231653245089</v>
      </c>
      <c r="AH21" s="41" t="n">
        <v>16.959628565541</v>
      </c>
      <c r="AI21" s="41" t="n">
        <v>16.0742952626394</v>
      </c>
      <c r="AJ21" s="41" t="n">
        <v>15.4779508781403</v>
      </c>
      <c r="AK21" s="41" t="n">
        <v>15.4343840243835</v>
      </c>
      <c r="AL21" s="41" t="n">
        <v>15.35741656286</v>
      </c>
      <c r="AM21" s="41" t="n">
        <v>15.4109554123937</v>
      </c>
      <c r="AN21" s="41" t="n">
        <v>15.1918233169529</v>
      </c>
      <c r="AO21" s="41" t="n">
        <v>15.5098208289384</v>
      </c>
      <c r="AP21" s="41" t="n">
        <v>16.7444326557175</v>
      </c>
      <c r="AQ21" s="41" t="n">
        <v>18.6189102384979</v>
      </c>
      <c r="AR21" s="41" t="n">
        <v>18.5074475191695</v>
      </c>
      <c r="AS21" s="41" t="n">
        <v>19.6926541225702</v>
      </c>
      <c r="AT21" s="41" t="n">
        <v>17.445083046356</v>
      </c>
      <c r="AU21" s="41" t="n">
        <v>16.5315977649349</v>
      </c>
      <c r="AV21" s="41" t="n">
        <v>15.9139437281394</v>
      </c>
      <c r="AW21" s="41" t="n">
        <v>15.0665072181613</v>
      </c>
      <c r="AX21" s="41" t="n">
        <v>14.9034938145897</v>
      </c>
      <c r="AY21" s="41" t="n">
        <v>14.7861888604036</v>
      </c>
      <c r="AZ21" s="41" t="n">
        <v>14.5294914041417</v>
      </c>
      <c r="BA21" s="41" t="n">
        <v>14.9655223659256</v>
      </c>
      <c r="BB21" s="41" t="n">
        <v>17.4127523626624</v>
      </c>
      <c r="BC21" s="41" t="n">
        <v>21.4361405001531</v>
      </c>
      <c r="BD21" s="41" t="n">
        <v>24.7383154415491</v>
      </c>
      <c r="BE21" s="41" t="n">
        <v>24.6278053443845</v>
      </c>
      <c r="BF21" s="41" t="n">
        <v>19.2107676067517</v>
      </c>
      <c r="BG21" s="41" t="n">
        <v>15.5307485583073</v>
      </c>
      <c r="BH21" s="41" t="n">
        <v>14.2693875581542</v>
      </c>
      <c r="BI21" s="41" t="n">
        <v>14.2100806455842</v>
      </c>
      <c r="BJ21" s="41" t="n">
        <v>14.2255532530091</v>
      </c>
      <c r="BK21" s="41" t="n">
        <v>14.1178824836259</v>
      </c>
      <c r="BL21" s="41" t="n">
        <v>14.0344862265813</v>
      </c>
      <c r="BM21" s="41" t="n">
        <v>14.4752508891572</v>
      </c>
      <c r="BN21" s="41" t="n">
        <v>16.6313544984474</v>
      </c>
      <c r="BO21" s="41" t="n">
        <v>20.3426565789249</v>
      </c>
      <c r="BP21" s="41" t="n">
        <v>23.5295527111444</v>
      </c>
      <c r="BQ21" s="41" t="n">
        <v>23.5064912840472</v>
      </c>
      <c r="BR21" s="41" t="n">
        <v>18.4463753628885</v>
      </c>
      <c r="BS21" s="41" t="n">
        <v>14.9950003073356</v>
      </c>
      <c r="BT21" s="41" t="n">
        <v>13.7248825621449</v>
      </c>
      <c r="BU21" s="41"/>
      <c r="BV21" s="41"/>
      <c r="BW21" s="41"/>
      <c r="BX21" s="41"/>
      <c r="BY21" s="41"/>
      <c r="BZ21" s="41"/>
      <c r="CA21" s="41"/>
      <c r="CB21" s="37"/>
      <c r="CC21" s="37"/>
      <c r="CD21" s="37"/>
      <c r="CE21" s="37"/>
      <c r="CF21" s="37"/>
      <c r="CH21" s="38"/>
      <c r="CJ21" s="38"/>
      <c r="CL21" s="38"/>
    </row>
    <row r="22" customFormat="false" ht="15" hidden="false" customHeight="true" outlineLevel="0" collapsed="false">
      <c r="A22" s="23" t="s">
        <v>28</v>
      </c>
      <c r="B22" s="29" t="s">
        <v>29</v>
      </c>
      <c r="D22" s="40"/>
      <c r="E22" s="40"/>
      <c r="F22" s="40"/>
      <c r="G22" s="40"/>
      <c r="H22" s="40"/>
      <c r="I22" s="41" t="n">
        <v>22.7020330497942</v>
      </c>
      <c r="J22" s="41"/>
      <c r="K22" s="41" t="n">
        <v>30.7961987753055</v>
      </c>
      <c r="M22" s="41" t="n">
        <v>35.8825836154846</v>
      </c>
      <c r="N22" s="41" t="n">
        <v>24.5218934323706</v>
      </c>
      <c r="O22" s="41" t="n">
        <v>20.6490211544885</v>
      </c>
      <c r="P22" s="41" t="n">
        <v>20.3271559695654</v>
      </c>
      <c r="Q22" s="41" t="n">
        <v>20.7993367848493</v>
      </c>
      <c r="R22" s="41" t="n">
        <v>22.7990450142148</v>
      </c>
      <c r="S22" s="41" t="n">
        <v>25.5211006148759</v>
      </c>
      <c r="T22" s="41" t="n">
        <v>33.3574125767491</v>
      </c>
      <c r="U22" s="41" t="n">
        <v>32.6121638823252</v>
      </c>
      <c r="V22" s="41" t="n">
        <v>22.6954410378253</v>
      </c>
      <c r="W22" s="41" t="n">
        <v>18.3703645172132</v>
      </c>
      <c r="X22" s="41" t="n">
        <v>16.4320674943308</v>
      </c>
      <c r="Y22" s="41" t="n">
        <v>15.6623500225268</v>
      </c>
      <c r="Z22" s="41" t="n">
        <v>13.780486164382</v>
      </c>
      <c r="AA22" s="41" t="n">
        <v>13.5646448097538</v>
      </c>
      <c r="AB22" s="41" t="n">
        <v>13.3325722074885</v>
      </c>
      <c r="AC22" s="41" t="n">
        <v>13.5542539418202</v>
      </c>
      <c r="AD22" s="41" t="n">
        <v>16.5650902814355</v>
      </c>
      <c r="AE22" s="41" t="n">
        <v>21.4749268634712</v>
      </c>
      <c r="AF22" s="41" t="n">
        <v>25.9065003967206</v>
      </c>
      <c r="AG22" s="41" t="n">
        <v>25.2253636038685</v>
      </c>
      <c r="AH22" s="41" t="n">
        <v>18.8584618951785</v>
      </c>
      <c r="AI22" s="41" t="n">
        <v>14.3384376718115</v>
      </c>
      <c r="AJ22" s="41" t="n">
        <v>12.7164484721939</v>
      </c>
      <c r="AK22" s="41" t="n">
        <v>12.3333954482099</v>
      </c>
      <c r="AL22" s="41" t="n">
        <v>11.6734336015263</v>
      </c>
      <c r="AM22" s="41" t="n">
        <v>11.5360723730319</v>
      </c>
      <c r="AN22" s="41" t="n">
        <v>11.5877338992857</v>
      </c>
      <c r="AO22" s="41" t="n">
        <v>12.0486639138926</v>
      </c>
      <c r="AP22" s="41" t="n">
        <v>14.1455120229628</v>
      </c>
      <c r="AQ22" s="41" t="n">
        <v>18.0593951874308</v>
      </c>
      <c r="AR22" s="41" t="n">
        <v>22.0369274652808</v>
      </c>
      <c r="AS22" s="41" t="n">
        <v>21.6271777714794</v>
      </c>
      <c r="AT22" s="41" t="n">
        <v>16.3660913464812</v>
      </c>
      <c r="AU22" s="41" t="n">
        <v>12.6854710758386</v>
      </c>
      <c r="AV22" s="41" t="n">
        <v>11.4578130929019</v>
      </c>
      <c r="AW22" s="41" t="n">
        <v>11.181480951044</v>
      </c>
      <c r="AX22" s="41" t="n">
        <v>11.0378412140379</v>
      </c>
      <c r="AY22" s="41" t="n">
        <v>10.9070598660792</v>
      </c>
      <c r="AZ22" s="41" t="n">
        <v>10.7055206814666</v>
      </c>
      <c r="BA22" s="41" t="n">
        <v>11.0615077176238</v>
      </c>
      <c r="BB22" s="41" t="n">
        <v>13.197970574632</v>
      </c>
      <c r="BC22" s="41" t="n">
        <v>16.7495294097858</v>
      </c>
      <c r="BD22" s="41" t="n">
        <v>20.0797609028207</v>
      </c>
      <c r="BE22" s="41" t="n">
        <v>19.6709195746269</v>
      </c>
      <c r="BF22" s="41" t="n">
        <v>14.8196234081841</v>
      </c>
      <c r="BG22" s="41" t="n">
        <v>11.3695399572562</v>
      </c>
      <c r="BH22" s="41" t="n">
        <v>10.263650153955</v>
      </c>
      <c r="BI22" s="41" t="n">
        <v>10.3250543784669</v>
      </c>
      <c r="BJ22" s="41" t="n">
        <v>10.3599006524572</v>
      </c>
      <c r="BK22" s="41" t="n">
        <v>10.2387534893015</v>
      </c>
      <c r="BL22" s="41" t="n">
        <v>10.2105155039061</v>
      </c>
      <c r="BM22" s="41" t="n">
        <v>10.5712362408554</v>
      </c>
      <c r="BN22" s="41" t="n">
        <v>12.416572710417</v>
      </c>
      <c r="BO22" s="41" t="n">
        <v>15.6560454885576</v>
      </c>
      <c r="BP22" s="41" t="n">
        <v>18.870998172416</v>
      </c>
      <c r="BQ22" s="41" t="n">
        <v>18.5496055142896</v>
      </c>
      <c r="BR22" s="41" t="n">
        <v>14.0552311643209</v>
      </c>
      <c r="BS22" s="41" t="n">
        <v>10.8337917062845</v>
      </c>
      <c r="BT22" s="41" t="n">
        <v>9.71914515794562</v>
      </c>
      <c r="BU22" s="41"/>
      <c r="BV22" s="41"/>
      <c r="BW22" s="41"/>
      <c r="BX22" s="41"/>
      <c r="BY22" s="41"/>
      <c r="BZ22" s="41"/>
      <c r="CA22" s="41"/>
      <c r="CB22" s="37"/>
      <c r="CC22" s="37"/>
      <c r="CD22" s="37"/>
      <c r="CE22" s="37"/>
      <c r="CF22" s="37"/>
      <c r="CH22" s="38"/>
      <c r="CJ22" s="38"/>
      <c r="CL22" s="38"/>
    </row>
    <row r="23" customFormat="false" ht="7.15" hidden="false" customHeight="true" outlineLevel="0" collapsed="false">
      <c r="A23" s="23"/>
      <c r="B23" s="29"/>
      <c r="D23" s="40"/>
      <c r="E23" s="40"/>
      <c r="F23" s="40"/>
      <c r="G23" s="40"/>
      <c r="H23" s="40"/>
      <c r="I23" s="41"/>
      <c r="J23" s="41"/>
      <c r="K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37"/>
      <c r="CC23" s="37"/>
      <c r="CD23" s="37"/>
      <c r="CE23" s="37"/>
      <c r="CF23" s="37"/>
      <c r="CH23" s="42"/>
      <c r="CI23" s="43"/>
      <c r="CJ23" s="42"/>
      <c r="CK23" s="43"/>
      <c r="CL23" s="42"/>
      <c r="CM23" s="43"/>
      <c r="CN23" s="44"/>
    </row>
    <row r="24" customFormat="false" ht="15" hidden="false" customHeight="true" outlineLevel="0" collapsed="false">
      <c r="A24" s="23" t="s">
        <v>30</v>
      </c>
      <c r="B24" s="29" t="s">
        <v>31</v>
      </c>
      <c r="D24" s="40"/>
      <c r="E24" s="40"/>
      <c r="F24" s="40"/>
      <c r="G24" s="40"/>
      <c r="H24" s="40"/>
      <c r="I24" s="41" t="n">
        <v>14.5177227103906</v>
      </c>
      <c r="J24" s="41"/>
      <c r="K24" s="41" t="n">
        <v>14.0716504002008</v>
      </c>
      <c r="M24" s="41" t="n">
        <v>13.6638177753678</v>
      </c>
      <c r="N24" s="41" t="n">
        <v>13.5538794926659</v>
      </c>
      <c r="O24" s="41" t="n">
        <v>18.1371594311273</v>
      </c>
      <c r="P24" s="41" t="n">
        <v>18.4112594359884</v>
      </c>
      <c r="Q24" s="41" t="n">
        <v>18.7560854106573</v>
      </c>
      <c r="R24" s="41" t="n">
        <v>20.1826653381833</v>
      </c>
      <c r="S24" s="41" t="n">
        <v>21.4832872598827</v>
      </c>
      <c r="T24" s="41" t="n">
        <v>21.2830328573462</v>
      </c>
      <c r="U24" s="41" t="n">
        <v>22.5879286949453</v>
      </c>
      <c r="V24" s="41" t="n">
        <v>20.8508802464268</v>
      </c>
      <c r="W24" s="41" t="n">
        <v>19.7069915626614</v>
      </c>
      <c r="X24" s="41" t="n">
        <v>18.9239120592807</v>
      </c>
      <c r="Y24" s="41" t="n">
        <v>18.4184325099329</v>
      </c>
      <c r="Z24" s="41" t="n">
        <v>18.2925720137596</v>
      </c>
      <c r="AA24" s="41" t="n">
        <v>18.3291141272274</v>
      </c>
      <c r="AB24" s="41" t="n">
        <v>18.6646475593016</v>
      </c>
      <c r="AC24" s="41" t="n">
        <v>19.0273445997765</v>
      </c>
      <c r="AD24" s="41" t="n">
        <v>20.5176838918123</v>
      </c>
      <c r="AE24" s="41" t="n">
        <v>21.8448146857273</v>
      </c>
      <c r="AF24" s="41" t="n">
        <v>21.689853884302</v>
      </c>
      <c r="AG24" s="41" t="n">
        <v>23.0625411151753</v>
      </c>
      <c r="AH24" s="41" t="n">
        <v>21.2672593502489</v>
      </c>
      <c r="AI24" s="41" t="n">
        <v>20.1388011756932</v>
      </c>
      <c r="AJ24" s="41" t="n">
        <v>19.3740877309723</v>
      </c>
      <c r="AK24" s="41" t="n">
        <v>18.8127419738164</v>
      </c>
      <c r="AL24" s="41" t="n">
        <v>18.633928035597</v>
      </c>
      <c r="AM24" s="41" t="n">
        <v>18.6135936578797</v>
      </c>
      <c r="AN24" s="41" t="n">
        <v>18.913203492685</v>
      </c>
      <c r="AO24" s="41" t="n">
        <v>19.220207283367</v>
      </c>
      <c r="AP24" s="41" t="n">
        <v>20.6542070308429</v>
      </c>
      <c r="AQ24" s="41" t="n">
        <v>21.866480971778</v>
      </c>
      <c r="AR24" s="41" t="n">
        <v>21.6341147119409</v>
      </c>
      <c r="AS24" s="41" t="n">
        <v>22.9115919245799</v>
      </c>
      <c r="AT24" s="41" t="n">
        <v>21.0430326189761</v>
      </c>
      <c r="AU24" s="41" t="n">
        <v>19.8467386513702</v>
      </c>
      <c r="AV24" s="41" t="n">
        <v>19.0143439601331</v>
      </c>
      <c r="AW24" s="41" t="n">
        <v>17.2814699993913</v>
      </c>
      <c r="AX24" s="41" t="n">
        <v>17.0105809202196</v>
      </c>
      <c r="AY24" s="41" t="n">
        <v>16.7875815237203</v>
      </c>
      <c r="AZ24" s="41" t="n">
        <v>16.9999721307354</v>
      </c>
      <c r="BA24" s="41" t="n">
        <v>17.439370953806</v>
      </c>
      <c r="BB24" s="41" t="n">
        <v>20.2897091797277</v>
      </c>
      <c r="BC24" s="41" t="n">
        <v>23.9164542939922</v>
      </c>
      <c r="BD24" s="41" t="n">
        <v>27.6723596158381</v>
      </c>
      <c r="BE24" s="41" t="n">
        <v>27.334632513145</v>
      </c>
      <c r="BF24" s="41" t="n">
        <v>21.9616304040556</v>
      </c>
      <c r="BG24" s="41" t="n">
        <v>17.5027957081101</v>
      </c>
      <c r="BH24" s="41" t="n">
        <v>15.9549139184599</v>
      </c>
      <c r="BI24" s="41" t="n">
        <v>16.2375843409835</v>
      </c>
      <c r="BJ24" s="41" t="n">
        <v>16.1880014463089</v>
      </c>
      <c r="BK24" s="41" t="n">
        <v>15.9803905998983</v>
      </c>
      <c r="BL24" s="41" t="n">
        <v>16.3837107737009</v>
      </c>
      <c r="BM24" s="41" t="n">
        <v>16.8318127161873</v>
      </c>
      <c r="BN24" s="41" t="n">
        <v>19.3258572778573</v>
      </c>
      <c r="BO24" s="41" t="n">
        <v>22.6322413593898</v>
      </c>
      <c r="BP24" s="41" t="n">
        <v>26.2593872682463</v>
      </c>
      <c r="BQ24" s="41" t="n">
        <v>26.0300297912449</v>
      </c>
      <c r="BR24" s="41" t="n">
        <v>21.0395865892705</v>
      </c>
      <c r="BS24" s="41" t="n">
        <v>16.8596119293155</v>
      </c>
      <c r="BT24" s="41" t="n">
        <v>15.3043268949664</v>
      </c>
      <c r="BU24" s="41"/>
      <c r="BV24" s="41"/>
      <c r="BW24" s="41"/>
      <c r="BX24" s="41"/>
      <c r="BY24" s="41"/>
      <c r="BZ24" s="41"/>
      <c r="CA24" s="41"/>
      <c r="CB24" s="37"/>
      <c r="CC24" s="37"/>
      <c r="CD24" s="37"/>
      <c r="CE24" s="37"/>
      <c r="CF24" s="37"/>
      <c r="CH24" s="38"/>
      <c r="CJ24" s="38"/>
      <c r="CL24" s="38"/>
    </row>
    <row r="25" customFormat="false" ht="15" hidden="false" customHeight="true" outlineLevel="0" collapsed="false">
      <c r="A25" s="23" t="s">
        <v>32</v>
      </c>
      <c r="B25" s="29" t="s">
        <v>33</v>
      </c>
      <c r="D25" s="40"/>
      <c r="E25" s="40"/>
      <c r="F25" s="40"/>
      <c r="G25" s="40"/>
      <c r="H25" s="40"/>
      <c r="I25" s="41" t="n">
        <v>28.5440763444296</v>
      </c>
      <c r="J25" s="41"/>
      <c r="K25" s="41" t="n">
        <v>39.4006211205622</v>
      </c>
      <c r="M25" s="41" t="n">
        <v>43.6744958329748</v>
      </c>
      <c r="N25" s="41" t="n">
        <v>29.4687526093918</v>
      </c>
      <c r="O25" s="41" t="n">
        <v>24.6032846801214</v>
      </c>
      <c r="P25" s="41" t="n">
        <v>24.9885254430083</v>
      </c>
      <c r="Q25" s="41" t="n">
        <v>25.5266270632173</v>
      </c>
      <c r="R25" s="41" t="n">
        <v>27.950854455856</v>
      </c>
      <c r="S25" s="41" t="n">
        <v>29.9597620937446</v>
      </c>
      <c r="T25" s="41" t="n">
        <v>39.477718261294</v>
      </c>
      <c r="U25" s="41" t="n">
        <v>38.4223914876739</v>
      </c>
      <c r="V25" s="41" t="n">
        <v>27.4883609162138</v>
      </c>
      <c r="W25" s="41" t="n">
        <v>22.0455195959373</v>
      </c>
      <c r="X25" s="41" t="n">
        <v>19.6077155752589</v>
      </c>
      <c r="Y25" s="41" t="n">
        <v>18.1280379132056</v>
      </c>
      <c r="Z25" s="41" t="n">
        <v>15.8146118223385</v>
      </c>
      <c r="AA25" s="41" t="n">
        <v>15.5333855999489</v>
      </c>
      <c r="AB25" s="41" t="n">
        <v>15.7774846907206</v>
      </c>
      <c r="AC25" s="41" t="n">
        <v>16.0213718112383</v>
      </c>
      <c r="AD25" s="41" t="n">
        <v>19.7188737873037</v>
      </c>
      <c r="AE25" s="41" t="n">
        <v>24.6882362096914</v>
      </c>
      <c r="AF25" s="41" t="n">
        <v>30.0230352554786</v>
      </c>
      <c r="AG25" s="41" t="n">
        <v>29.0943001307219</v>
      </c>
      <c r="AH25" s="41" t="n">
        <v>22.424227647781</v>
      </c>
      <c r="AI25" s="41" t="n">
        <v>16.8048178690447</v>
      </c>
      <c r="AJ25" s="41" t="n">
        <v>14.8022713364249</v>
      </c>
      <c r="AK25" s="41" t="n">
        <v>13.9501205634522</v>
      </c>
      <c r="AL25" s="41" t="n">
        <v>13.0913859622325</v>
      </c>
      <c r="AM25" s="41" t="n">
        <v>12.8620398543142</v>
      </c>
      <c r="AN25" s="41" t="n">
        <v>13.3376034239201</v>
      </c>
      <c r="AO25" s="41" t="n">
        <v>13.8247177168251</v>
      </c>
      <c r="AP25" s="41" t="n">
        <v>16.2595781037349</v>
      </c>
      <c r="AQ25" s="41" t="n">
        <v>19.9507261078973</v>
      </c>
      <c r="AR25" s="41" t="n">
        <v>24.5145963802805</v>
      </c>
      <c r="AS25" s="41" t="n">
        <v>23.8435259289264</v>
      </c>
      <c r="AT25" s="41" t="n">
        <v>18.5302557768191</v>
      </c>
      <c r="AU25" s="41" t="n">
        <v>14.0869444765394</v>
      </c>
      <c r="AV25" s="41" t="n">
        <v>12.595580439273</v>
      </c>
      <c r="AW25" s="41" t="n">
        <v>12.5460690524334</v>
      </c>
      <c r="AX25" s="41" t="n">
        <v>12.3201896636914</v>
      </c>
      <c r="AY25" s="41" t="n">
        <v>12.1023086827655</v>
      </c>
      <c r="AZ25" s="41" t="n">
        <v>12.2392837710099</v>
      </c>
      <c r="BA25" s="41" t="n">
        <v>12.6014059247284</v>
      </c>
      <c r="BB25" s="41" t="n">
        <v>15.0907885934228</v>
      </c>
      <c r="BC25" s="41" t="n">
        <v>18.4123892914259</v>
      </c>
      <c r="BD25" s="41" t="n">
        <v>22.2267840885649</v>
      </c>
      <c r="BE25" s="41" t="n">
        <v>21.56750009582</v>
      </c>
      <c r="BF25" s="41" t="n">
        <v>16.6648375851537</v>
      </c>
      <c r="BG25" s="41" t="n">
        <v>12.5071249475943</v>
      </c>
      <c r="BH25" s="41" t="n">
        <v>11.1687672461717</v>
      </c>
      <c r="BI25" s="41" t="n">
        <v>11.5021833940256</v>
      </c>
      <c r="BJ25" s="41" t="n">
        <v>11.4976101897806</v>
      </c>
      <c r="BK25" s="41" t="n">
        <v>11.2951177589435</v>
      </c>
      <c r="BL25" s="41" t="n">
        <v>11.6230224139753</v>
      </c>
      <c r="BM25" s="41" t="n">
        <v>11.9938476871098</v>
      </c>
      <c r="BN25" s="41" t="n">
        <v>14.1269366915523</v>
      </c>
      <c r="BO25" s="41" t="n">
        <v>17.1281763568234</v>
      </c>
      <c r="BP25" s="41" t="n">
        <v>20.8138117409731</v>
      </c>
      <c r="BQ25" s="41" t="n">
        <v>20.2628973739199</v>
      </c>
      <c r="BR25" s="41" t="n">
        <v>15.7427937703686</v>
      </c>
      <c r="BS25" s="41" t="n">
        <v>11.8639411687996</v>
      </c>
      <c r="BT25" s="41" t="n">
        <v>10.5181802226782</v>
      </c>
      <c r="BU25" s="41"/>
      <c r="BV25" s="41"/>
      <c r="BW25" s="41"/>
      <c r="BX25" s="41"/>
      <c r="BY25" s="41"/>
      <c r="BZ25" s="41"/>
      <c r="CA25" s="41"/>
      <c r="CB25" s="37"/>
      <c r="CC25" s="37"/>
      <c r="CD25" s="37"/>
      <c r="CE25" s="37"/>
      <c r="CF25" s="37"/>
      <c r="CH25" s="38"/>
      <c r="CJ25" s="38"/>
      <c r="CL25" s="38"/>
    </row>
    <row r="26" customFormat="false" ht="7.9" hidden="false" customHeight="true" outlineLevel="0" collapsed="false">
      <c r="A26" s="23"/>
      <c r="B26" s="29"/>
      <c r="D26" s="30"/>
      <c r="E26" s="30"/>
      <c r="F26" s="30"/>
      <c r="G26" s="30"/>
      <c r="H26" s="30"/>
      <c r="CH26" s="42"/>
      <c r="CI26" s="43"/>
      <c r="CJ26" s="42"/>
      <c r="CK26" s="43"/>
      <c r="CL26" s="42"/>
      <c r="CM26" s="43"/>
      <c r="CN26" s="44"/>
    </row>
    <row r="27" customFormat="false" ht="15" hidden="false" customHeight="true" outlineLevel="0" collapsed="false">
      <c r="A27" s="23" t="s">
        <v>34</v>
      </c>
      <c r="B27" s="29" t="s">
        <v>35</v>
      </c>
      <c r="C27" s="45"/>
      <c r="D27" s="46"/>
      <c r="E27" s="46"/>
      <c r="F27" s="46"/>
      <c r="G27" s="46"/>
      <c r="H27" s="46"/>
      <c r="I27" s="47" t="n">
        <v>-294.374216135893</v>
      </c>
      <c r="J27" s="47"/>
      <c r="K27" s="47" t="n">
        <v>-112.578853143311</v>
      </c>
      <c r="L27" s="45"/>
      <c r="M27" s="47" t="n">
        <v>-142.622137280478</v>
      </c>
      <c r="N27" s="47" t="n">
        <v>-95.3995381386292</v>
      </c>
      <c r="O27" s="47" t="n">
        <v>-28.7281722082966</v>
      </c>
      <c r="P27" s="47" t="n">
        <v>-27.8249039411021</v>
      </c>
      <c r="Q27" s="47" t="n">
        <v>-27.5664362957119</v>
      </c>
      <c r="R27" s="47" t="n">
        <v>-31.1067219870757</v>
      </c>
      <c r="S27" s="47" t="n">
        <v>-35.3899166199285</v>
      </c>
      <c r="T27" s="47" t="n">
        <v>-78.1417783937162</v>
      </c>
      <c r="U27" s="47" t="n">
        <v>-69.6640040809483</v>
      </c>
      <c r="V27" s="47" t="n">
        <v>-27.8115446770038</v>
      </c>
      <c r="W27" s="47" t="n">
        <v>-10.366066083144</v>
      </c>
      <c r="X27" s="47" t="n">
        <v>-3.89718957505064</v>
      </c>
      <c r="Y27" s="47" t="n">
        <v>0.506768340090744</v>
      </c>
      <c r="Z27" s="47" t="n">
        <v>10.1239176873034</v>
      </c>
      <c r="AA27" s="47" t="n">
        <v>11.1943731109674</v>
      </c>
      <c r="AB27" s="47" t="n">
        <v>11.0366324683573</v>
      </c>
      <c r="AC27" s="47" t="n">
        <v>11.034516351968</v>
      </c>
      <c r="AD27" s="47" t="n">
        <v>2.17701420124066</v>
      </c>
      <c r="AE27" s="47" t="n">
        <v>-12.6470342588921</v>
      </c>
      <c r="AF27" s="47" t="n">
        <v>-36.6038664884793</v>
      </c>
      <c r="AG27" s="47" t="n">
        <v>-27.4071950201234</v>
      </c>
      <c r="AH27" s="47" t="n">
        <v>-5.68037384201879</v>
      </c>
      <c r="AI27" s="47" t="n">
        <v>12.6124421491706</v>
      </c>
      <c r="AJ27" s="47" t="n">
        <v>19.4383835827879</v>
      </c>
      <c r="AK27" s="47" t="n">
        <v>22.0992711137689</v>
      </c>
      <c r="AL27" s="47" t="n">
        <v>23.7837188550194</v>
      </c>
      <c r="AM27" s="47" t="n">
        <v>24.0978878849004</v>
      </c>
      <c r="AN27" s="47" t="n">
        <v>22.2288813013329</v>
      </c>
      <c r="AO27" s="47" t="n">
        <v>20.6779905844632</v>
      </c>
      <c r="AP27" s="47" t="n">
        <v>16.3867142862266</v>
      </c>
      <c r="AQ27" s="47" t="n">
        <v>6.87835164017368</v>
      </c>
      <c r="AR27" s="47" t="n">
        <v>-13.6255115546651</v>
      </c>
      <c r="AS27" s="47" t="n">
        <v>-5.30020961897664</v>
      </c>
      <c r="AT27" s="47" t="n">
        <v>9.46751709113683</v>
      </c>
      <c r="AU27" s="47" t="n">
        <v>23.0626157514503</v>
      </c>
      <c r="AV27" s="47" t="n">
        <v>28.488289235843</v>
      </c>
      <c r="AW27" s="47" t="n">
        <v>22.3862579129436</v>
      </c>
      <c r="AX27" s="47" t="n">
        <v>20.875108595</v>
      </c>
      <c r="AY27" s="47" t="n">
        <v>20.3529895546763</v>
      </c>
      <c r="AZ27" s="47" t="n">
        <v>19.7266231420262</v>
      </c>
      <c r="BA27" s="47" t="n">
        <v>19.3418054505685</v>
      </c>
      <c r="BB27" s="47" t="n">
        <v>20.5259756234406</v>
      </c>
      <c r="BC27" s="47" t="n">
        <v>22.8409626636083</v>
      </c>
      <c r="BD27" s="47" t="n">
        <v>23.7451896853454</v>
      </c>
      <c r="BE27" s="47" t="n">
        <v>25.7849235642603</v>
      </c>
      <c r="BF27" s="47" t="n">
        <v>22.0736858028081</v>
      </c>
      <c r="BG27" s="47" t="n">
        <v>20.8283410739566</v>
      </c>
      <c r="BH27" s="47" t="n">
        <v>21.92530018921</v>
      </c>
      <c r="BI27" s="47" t="n">
        <v>22.3862579129436</v>
      </c>
      <c r="BJ27" s="47" t="n">
        <v>20.875108595</v>
      </c>
      <c r="BK27" s="47" t="n">
        <v>20.3529895546763</v>
      </c>
      <c r="BL27" s="47" t="n">
        <v>19.7266231420262</v>
      </c>
      <c r="BM27" s="47" t="n">
        <v>19.3418054505685</v>
      </c>
      <c r="BN27" s="47" t="n">
        <v>20.5259756234406</v>
      </c>
      <c r="BO27" s="47" t="n">
        <v>22.8409626636083</v>
      </c>
      <c r="BP27" s="47" t="n">
        <v>23.7451896853454</v>
      </c>
      <c r="BQ27" s="47" t="n">
        <v>25.7849235642603</v>
      </c>
      <c r="BR27" s="47" t="n">
        <v>22.0736858028081</v>
      </c>
      <c r="BS27" s="47" t="n">
        <v>20.8283410739566</v>
      </c>
      <c r="BT27" s="47" t="n">
        <v>21.9253001892099</v>
      </c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5"/>
      <c r="CH27" s="45"/>
      <c r="CI27" s="48"/>
      <c r="CJ27" s="45"/>
      <c r="CK27" s="48"/>
      <c r="CL27" s="45"/>
      <c r="CM27" s="48"/>
      <c r="CN27" s="48"/>
    </row>
    <row r="28" customFormat="false" ht="15" hidden="true" customHeight="true" outlineLevel="0" collapsed="false">
      <c r="A28" s="23"/>
      <c r="B28" s="29" t="s">
        <v>36</v>
      </c>
      <c r="C28" s="36" t="n">
        <v>-49.8</v>
      </c>
      <c r="D28" s="30"/>
      <c r="E28" s="30"/>
      <c r="F28" s="35"/>
      <c r="G28" s="35"/>
      <c r="H28" s="30"/>
      <c r="I28" s="36"/>
      <c r="J28" s="36"/>
      <c r="K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customFormat="false" ht="15" hidden="true" customHeight="true" outlineLevel="0" collapsed="false">
      <c r="A29" s="23"/>
      <c r="B29" s="29" t="s">
        <v>37</v>
      </c>
      <c r="C29" s="36" t="n">
        <v>0</v>
      </c>
      <c r="D29" s="30"/>
      <c r="E29" s="30"/>
      <c r="F29" s="35"/>
      <c r="G29" s="35"/>
      <c r="H29" s="30"/>
      <c r="I29" s="36"/>
      <c r="J29" s="36"/>
      <c r="K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customFormat="false" ht="10.15" hidden="false" customHeight="true" outlineLevel="0" collapsed="false">
      <c r="A30" s="23"/>
      <c r="B30" s="29"/>
      <c r="C30" s="36"/>
      <c r="D30" s="30"/>
      <c r="E30" s="30"/>
      <c r="F30" s="35"/>
      <c r="G30" s="35"/>
      <c r="H30" s="30"/>
      <c r="I30" s="36"/>
      <c r="J30" s="36"/>
      <c r="K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customFormat="false" ht="15" hidden="false" customHeight="true" outlineLevel="0" collapsed="false">
      <c r="A31" s="23" t="s">
        <v>38</v>
      </c>
      <c r="B31" s="29" t="s">
        <v>39</v>
      </c>
      <c r="C31" s="45"/>
      <c r="D31" s="46"/>
      <c r="E31" s="46"/>
      <c r="F31" s="46"/>
      <c r="G31" s="46"/>
      <c r="H31" s="46"/>
      <c r="I31" s="47" t="e">
        <f aca="false"/>
        <v>#REF!</v>
      </c>
      <c r="J31" s="47"/>
      <c r="K31" s="47" t="n">
        <v>-380.202853143311</v>
      </c>
      <c r="L31" s="45"/>
      <c r="M31" s="47" t="n">
        <v>-450.142137280478</v>
      </c>
      <c r="N31" s="47" t="n">
        <v>-541.216372498496</v>
      </c>
      <c r="O31" s="47" t="n">
        <v>-566.669493246674</v>
      </c>
      <c r="P31" s="47" t="n">
        <v>-591.696919017895</v>
      </c>
      <c r="Q31" s="47" t="n">
        <v>-616.811969404234</v>
      </c>
      <c r="R31" s="47" t="n">
        <v>-645.725252147469</v>
      </c>
      <c r="S31" s="47" t="n">
        <v>-678.745093023044</v>
      </c>
      <c r="T31" s="47" t="n">
        <v>-754.029986958666</v>
      </c>
      <c r="U31" s="47" t="n">
        <v>-820.890349672907</v>
      </c>
      <c r="V31" s="47" t="n">
        <v>-845.714339424209</v>
      </c>
      <c r="W31" s="47" t="n">
        <v>-854.35570429441</v>
      </c>
      <c r="X31" s="47" t="n">
        <v>-856.961931151286</v>
      </c>
      <c r="Y31" s="47" t="n">
        <v>-854.871983176513</v>
      </c>
      <c r="Z31" s="47" t="n">
        <v>-842.920395863656</v>
      </c>
      <c r="AA31" s="47" t="n">
        <v>-830.31173483704</v>
      </c>
      <c r="AB31" s="47" t="n">
        <v>-817.951219526215</v>
      </c>
      <c r="AC31" s="47" t="n">
        <v>-805.70034795421</v>
      </c>
      <c r="AD31" s="47" t="n">
        <v>-802.359119479025</v>
      </c>
      <c r="AE31" s="47" t="n">
        <v>-813.461836090551</v>
      </c>
      <c r="AF31" s="47" t="n">
        <v>-847.84687600286</v>
      </c>
      <c r="AG31" s="47" t="n">
        <v>-872.894405152758</v>
      </c>
      <c r="AH31" s="47" t="n">
        <v>-875.778396578694</v>
      </c>
      <c r="AI31" s="47" t="n">
        <v>-861.507994356449</v>
      </c>
      <c r="AJ31" s="47" t="n">
        <v>-840.731003318795</v>
      </c>
      <c r="AK31" s="47" t="n">
        <v>-816.857474015553</v>
      </c>
      <c r="AL31" s="47" t="n">
        <v>-790.956439447042</v>
      </c>
      <c r="AM31" s="47" t="n">
        <v>-765.061340050606</v>
      </c>
      <c r="AN31" s="47" t="n">
        <v>-741.053416749312</v>
      </c>
      <c r="AO31" s="47" t="n">
        <v>-718.657300865136</v>
      </c>
      <c r="AP31" s="47" t="n">
        <v>-700.546144116079</v>
      </c>
      <c r="AQ31" s="47" t="n">
        <v>-691.488300355366</v>
      </c>
      <c r="AR31" s="47" t="n">
        <v>-702.163535259948</v>
      </c>
      <c r="AS31" s="47" t="n">
        <v>-704.238841990575</v>
      </c>
      <c r="AT31" s="47" t="n">
        <v>-690.973461040725</v>
      </c>
      <c r="AU31" s="47" t="n">
        <v>-665.192768431431</v>
      </c>
      <c r="AV31" s="47" t="n">
        <v>-634.24889879612</v>
      </c>
      <c r="AW31" s="47" t="n">
        <v>-608.913025310317</v>
      </c>
      <c r="AX31" s="47" t="n">
        <v>-584.79501249392</v>
      </c>
      <c r="AY31" s="47" t="n">
        <v>-561.520226212258</v>
      </c>
      <c r="AZ31" s="47" t="n">
        <v>-538.901904270669</v>
      </c>
      <c r="BA31" s="47" t="n">
        <v>-516.740209211947</v>
      </c>
      <c r="BB31" s="47" t="n">
        <v>-493.392454711149</v>
      </c>
      <c r="BC31" s="47" t="n">
        <v>-467.261127942181</v>
      </c>
      <c r="BD31" s="47" t="n">
        <v>-439.394329827702</v>
      </c>
      <c r="BE31" s="47" t="n">
        <v>-409.062382494859</v>
      </c>
      <c r="BF31" s="47" t="n">
        <v>-381.676149246775</v>
      </c>
      <c r="BG31" s="47" t="n">
        <v>-356.488512583017</v>
      </c>
      <c r="BH31" s="47" t="n">
        <v>-330.429432781242</v>
      </c>
      <c r="BI31" s="47" t="n">
        <v>-303.430095759191</v>
      </c>
      <c r="BJ31" s="47" t="n">
        <v>-277.657383741059</v>
      </c>
      <c r="BK31" s="47" t="n">
        <v>-252.718935303652</v>
      </c>
      <c r="BL31" s="47" t="n">
        <v>-228.427939702974</v>
      </c>
      <c r="BM31" s="47" t="n">
        <v>-204.584510669511</v>
      </c>
      <c r="BN31" s="47" t="n">
        <v>-179.545912801608</v>
      </c>
      <c r="BO31" s="47" t="n">
        <v>-151.71458393063</v>
      </c>
      <c r="BP31" s="47" t="n">
        <v>-122.138575369422</v>
      </c>
      <c r="BQ31" s="47" t="n">
        <v>-90.0881593665969</v>
      </c>
      <c r="BR31" s="47" t="n">
        <v>-60.9741490765676</v>
      </c>
      <c r="BS31" s="47" t="n">
        <v>-34.0493765785551</v>
      </c>
      <c r="BT31" s="47" t="n">
        <v>-6.24375145675595</v>
      </c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5"/>
      <c r="CH31" s="45"/>
      <c r="CI31" s="45"/>
      <c r="CJ31" s="45"/>
      <c r="CK31" s="45"/>
      <c r="CL31" s="45"/>
      <c r="CM31" s="45"/>
    </row>
    <row r="32" customFormat="false" ht="15" hidden="false" customHeight="true" outlineLevel="0" collapsed="false">
      <c r="A32" s="23" t="s">
        <v>40</v>
      </c>
      <c r="B32" s="29" t="s">
        <v>41</v>
      </c>
      <c r="D32" s="49"/>
      <c r="E32" s="49"/>
      <c r="F32" s="49"/>
      <c r="G32" s="49"/>
      <c r="H32" s="49"/>
      <c r="I32" s="50" t="e">
        <f aca="false"/>
        <v>#REF!</v>
      </c>
      <c r="J32" s="50"/>
      <c r="K32" s="50" t="n">
        <v>-1.56539394257709</v>
      </c>
      <c r="M32" s="50" t="n">
        <v>-2.05861561145343</v>
      </c>
      <c r="N32" s="50" t="n">
        <v>-2.65714856018641</v>
      </c>
      <c r="O32" s="50" t="n">
        <v>-2.97601773727347</v>
      </c>
      <c r="P32" s="50" t="n">
        <v>-3.11459134145213</v>
      </c>
      <c r="Q32" s="50" t="n">
        <v>-3.25165859598918</v>
      </c>
      <c r="R32" s="50" t="n">
        <v>-3.39780972061617</v>
      </c>
      <c r="S32" s="50" t="n">
        <v>-3.56330022950028</v>
      </c>
      <c r="T32" s="50" t="n">
        <v>-3.85466220736335</v>
      </c>
      <c r="U32" s="50" t="n">
        <v>-4.23824617170354</v>
      </c>
      <c r="V32" s="50" t="n">
        <v>-4.48880150186165</v>
      </c>
      <c r="W32" s="50" t="n">
        <v>-4.58377455583576</v>
      </c>
      <c r="X32" s="50" t="n">
        <v>-4.61453675674359</v>
      </c>
      <c r="Y32" s="50" t="n">
        <v>-4.61448158027806</v>
      </c>
      <c r="Z32" s="50" t="n">
        <v>-4.57701131923677</v>
      </c>
      <c r="AA32" s="50" t="n">
        <v>-4.51203438172731</v>
      </c>
      <c r="AB32" s="50" t="n">
        <v>-4.44512680488464</v>
      </c>
      <c r="AC32" s="50" t="n">
        <v>-4.37908227172736</v>
      </c>
      <c r="AD32" s="50" t="n">
        <v>-4.33608189521193</v>
      </c>
      <c r="AE32" s="50" t="n">
        <v>-4.35419728807366</v>
      </c>
      <c r="AF32" s="50" t="n">
        <v>-4.47485827039501</v>
      </c>
      <c r="AG32" s="50" t="n">
        <v>-4.63382672497424</v>
      </c>
      <c r="AH32" s="50" t="n">
        <v>-4.71116558698314</v>
      </c>
      <c r="AI32" s="50" t="n">
        <v>-4.68434816212209</v>
      </c>
      <c r="AJ32" s="50" t="n">
        <v>-4.58937039609428</v>
      </c>
      <c r="AK32" s="50" t="n">
        <v>-4.46666522846623</v>
      </c>
      <c r="AL32" s="50" t="n">
        <v>-4.33216123438362</v>
      </c>
      <c r="AM32" s="50" t="n">
        <v>-4.19317262369</v>
      </c>
      <c r="AN32" s="50" t="n">
        <v>-4.05859727062189</v>
      </c>
      <c r="AO32" s="50" t="n">
        <v>-3.93340659631722</v>
      </c>
      <c r="AP32" s="50" t="n">
        <v>-3.82274956060087</v>
      </c>
      <c r="AQ32" s="50" t="n">
        <v>-3.74605459881793</v>
      </c>
      <c r="AR32" s="50" t="n">
        <v>-3.74759952815281</v>
      </c>
      <c r="AS32" s="50" t="n">
        <v>-3.77974962321733</v>
      </c>
      <c r="AT32" s="50" t="n">
        <v>-3.75089397674874</v>
      </c>
      <c r="AU32" s="50" t="n">
        <v>-3.64905535815354</v>
      </c>
      <c r="AV32" s="50" t="n">
        <v>-3.49521589992061</v>
      </c>
      <c r="AW32" s="50" t="n">
        <v>-3.34107672056064</v>
      </c>
      <c r="AX32" s="50" t="n">
        <v>-3.20757601893333</v>
      </c>
      <c r="AY32" s="50" t="n">
        <v>-3.08051582408792</v>
      </c>
      <c r="AZ32" s="50" t="n">
        <v>-2.95683296218112</v>
      </c>
      <c r="BA32" s="50" t="n">
        <v>-2.83607018179147</v>
      </c>
      <c r="BB32" s="50" t="n">
        <v>-2.71187757577912</v>
      </c>
      <c r="BC32" s="50" t="n">
        <v>-2.57472281976831</v>
      </c>
      <c r="BD32" s="50" t="n">
        <v>-2.42547864791984</v>
      </c>
      <c r="BE32" s="50" t="n">
        <v>-2.26506603665347</v>
      </c>
      <c r="BF32" s="50" t="n">
        <v>-2.10967524479228</v>
      </c>
      <c r="BG32" s="50" t="n">
        <v>-1.97085614505642</v>
      </c>
      <c r="BH32" s="50" t="n">
        <v>-1.83175236367206</v>
      </c>
      <c r="BI32" s="50" t="n">
        <v>-1.68637751882537</v>
      </c>
      <c r="BJ32" s="50" t="n">
        <v>-1.54391386318866</v>
      </c>
      <c r="BK32" s="50" t="n">
        <v>-1.40784216499964</v>
      </c>
      <c r="BL32" s="50" t="n">
        <v>-1.27509898743944</v>
      </c>
      <c r="BM32" s="50" t="n">
        <v>-1.14522681468661</v>
      </c>
      <c r="BN32" s="50" t="n">
        <v>-1.01187547376911</v>
      </c>
      <c r="BO32" s="50" t="n">
        <v>-0.865512373039076</v>
      </c>
      <c r="BP32" s="50" t="n">
        <v>-0.707009977937486</v>
      </c>
      <c r="BQ32" s="50" t="n">
        <v>-0.537288994708711</v>
      </c>
      <c r="BR32" s="50" t="n">
        <v>-0.37253941053699</v>
      </c>
      <c r="BS32" s="50" t="n">
        <v>-0.224310825032248</v>
      </c>
      <c r="BT32" s="50" t="n">
        <v>-0.0757465898310929</v>
      </c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</row>
    <row r="33" customFormat="false" ht="15" hidden="false" customHeight="true" outlineLevel="0" collapsed="false">
      <c r="A33" s="23" t="s">
        <v>42</v>
      </c>
      <c r="B33" s="29" t="s">
        <v>43</v>
      </c>
      <c r="C33" s="45"/>
      <c r="D33" s="46"/>
      <c r="E33" s="46"/>
      <c r="F33" s="46"/>
      <c r="G33" s="46"/>
      <c r="H33" s="51" t="n">
        <v>-87</v>
      </c>
      <c r="I33" s="47" t="e">
        <f aca="false"/>
        <v>#REF!</v>
      </c>
      <c r="J33" s="52" t="n">
        <v>-357.334</v>
      </c>
      <c r="K33" s="47" t="n">
        <v>-381.768247085888</v>
      </c>
      <c r="L33" s="52" t="n">
        <v>-405.172</v>
      </c>
      <c r="M33" s="47" t="n">
        <v>-452.200752891931</v>
      </c>
      <c r="N33" s="47" t="n">
        <v>-543.873521058682</v>
      </c>
      <c r="O33" s="47" t="n">
        <v>-569.645510983947</v>
      </c>
      <c r="P33" s="47" t="n">
        <v>-594.811510359347</v>
      </c>
      <c r="Q33" s="47" t="n">
        <v>-620.063628000223</v>
      </c>
      <c r="R33" s="47" t="n">
        <v>-649.123061868085</v>
      </c>
      <c r="S33" s="47" t="n">
        <v>-682.308393252545</v>
      </c>
      <c r="T33" s="47" t="n">
        <v>-757.88464916603</v>
      </c>
      <c r="U33" s="47" t="n">
        <v>-825.128595844611</v>
      </c>
      <c r="V33" s="47" t="n">
        <v>-850.20314092607</v>
      </c>
      <c r="W33" s="47" t="n">
        <v>-858.939478850245</v>
      </c>
      <c r="X33" s="47" t="n">
        <v>-861.576467908029</v>
      </c>
      <c r="Y33" s="47" t="n">
        <v>-859.486464756791</v>
      </c>
      <c r="Z33" s="47" t="n">
        <v>-847.497407182893</v>
      </c>
      <c r="AA33" s="47" t="n">
        <v>-834.823769218767</v>
      </c>
      <c r="AB33" s="47" t="n">
        <v>-822.396346331099</v>
      </c>
      <c r="AC33" s="47" t="n">
        <v>-810.079430225938</v>
      </c>
      <c r="AD33" s="47" t="n">
        <v>-806.695201374237</v>
      </c>
      <c r="AE33" s="47" t="n">
        <v>-817.816033378624</v>
      </c>
      <c r="AF33" s="47" t="n">
        <v>-852.321734273255</v>
      </c>
      <c r="AG33" s="47" t="n">
        <v>-877.528231877732</v>
      </c>
      <c r="AH33" s="47" t="n">
        <v>-880.489562165677</v>
      </c>
      <c r="AI33" s="47" t="n">
        <v>-866.192342518571</v>
      </c>
      <c r="AJ33" s="47" t="n">
        <v>-845.320373714889</v>
      </c>
      <c r="AK33" s="47" t="n">
        <v>-821.324139244019</v>
      </c>
      <c r="AL33" s="47" t="n">
        <v>-795.288600681426</v>
      </c>
      <c r="AM33" s="47" t="n">
        <v>-769.254512674296</v>
      </c>
      <c r="AN33" s="47" t="n">
        <v>-745.112014019934</v>
      </c>
      <c r="AO33" s="47" t="n">
        <v>-722.590707461453</v>
      </c>
      <c r="AP33" s="47" t="n">
        <v>-704.36889367668</v>
      </c>
      <c r="AQ33" s="47" t="n">
        <v>-695.234354954184</v>
      </c>
      <c r="AR33" s="47" t="n">
        <v>-705.911134788101</v>
      </c>
      <c r="AS33" s="47" t="n">
        <v>-708.018591613792</v>
      </c>
      <c r="AT33" s="47" t="n">
        <v>-694.724355017474</v>
      </c>
      <c r="AU33" s="47" t="n">
        <v>-668.841823789585</v>
      </c>
      <c r="AV33" s="47" t="n">
        <v>-637.744114696041</v>
      </c>
      <c r="AW33" s="47" t="n">
        <v>-612.254102030878</v>
      </c>
      <c r="AX33" s="47" t="n">
        <v>-588.002588512854</v>
      </c>
      <c r="AY33" s="47" t="n">
        <v>-564.600742036346</v>
      </c>
      <c r="AZ33" s="47" t="n">
        <v>-541.85873723285</v>
      </c>
      <c r="BA33" s="47" t="n">
        <v>-519.576279393738</v>
      </c>
      <c r="BB33" s="47" t="n">
        <v>-496.104332286928</v>
      </c>
      <c r="BC33" s="47" t="n">
        <v>-469.835850761949</v>
      </c>
      <c r="BD33" s="47" t="n">
        <v>-441.819808475622</v>
      </c>
      <c r="BE33" s="47" t="n">
        <v>-411.327448531513</v>
      </c>
      <c r="BF33" s="47" t="n">
        <v>-383.785824491567</v>
      </c>
      <c r="BG33" s="47" t="n">
        <v>-358.459368728074</v>
      </c>
      <c r="BH33" s="47" t="n">
        <v>-332.261185144915</v>
      </c>
      <c r="BI33" s="47" t="n">
        <v>-305.116473278017</v>
      </c>
      <c r="BJ33" s="47" t="n">
        <v>-279.201297604248</v>
      </c>
      <c r="BK33" s="47" t="n">
        <v>-254.126777468651</v>
      </c>
      <c r="BL33" s="47" t="n">
        <v>-229.703038690414</v>
      </c>
      <c r="BM33" s="47" t="n">
        <v>-205.729737484197</v>
      </c>
      <c r="BN33" s="47" t="n">
        <v>-180.557788275378</v>
      </c>
      <c r="BO33" s="47" t="n">
        <v>-152.580096303669</v>
      </c>
      <c r="BP33" s="47" t="n">
        <v>-122.84558534736</v>
      </c>
      <c r="BQ33" s="47" t="n">
        <v>-90.6254483613056</v>
      </c>
      <c r="BR33" s="47" t="n">
        <v>-61.3466884871046</v>
      </c>
      <c r="BS33" s="47" t="n">
        <v>-34.2736874035873</v>
      </c>
      <c r="BT33" s="47" t="n">
        <v>-6.31949804658704</v>
      </c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5"/>
      <c r="CH33" s="45"/>
      <c r="CI33" s="45"/>
      <c r="CJ33" s="45"/>
      <c r="CK33" s="45"/>
      <c r="CL33" s="45"/>
      <c r="CM33" s="45"/>
    </row>
    <row r="34" customFormat="false" ht="5.45" hidden="false" customHeight="true" outlineLevel="0" collapsed="false">
      <c r="A34" s="23"/>
      <c r="B34" s="19"/>
      <c r="D34" s="30"/>
      <c r="E34" s="30"/>
      <c r="F34" s="35"/>
      <c r="G34" s="35"/>
      <c r="H34" s="51"/>
      <c r="I34" s="36"/>
      <c r="J34" s="36"/>
      <c r="K34" s="36"/>
      <c r="L34" s="52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</row>
    <row r="35" customFormat="false" ht="15" hidden="false" customHeight="true" outlineLevel="0" collapsed="false">
      <c r="A35" s="23" t="s">
        <v>44</v>
      </c>
      <c r="B35" s="29" t="s">
        <v>45</v>
      </c>
      <c r="D35" s="30"/>
      <c r="E35" s="30"/>
      <c r="F35" s="35"/>
      <c r="G35" s="35"/>
      <c r="H35" s="51" t="n">
        <v>83</v>
      </c>
      <c r="I35" s="36"/>
      <c r="J35" s="52" t="n">
        <v>89.71</v>
      </c>
      <c r="K35" s="36"/>
      <c r="L35" s="52" t="n">
        <v>97.652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</row>
    <row r="36" customFormat="false" ht="7.9" hidden="false" customHeight="true" outlineLevel="0" collapsed="false">
      <c r="A36" s="23"/>
      <c r="B36" s="29"/>
      <c r="D36" s="30"/>
      <c r="E36" s="30"/>
      <c r="F36" s="35"/>
      <c r="G36" s="30"/>
      <c r="H36" s="35"/>
      <c r="I36" s="36" t="n">
        <v>19.4847854402779</v>
      </c>
      <c r="J36" s="52"/>
      <c r="K36" s="36" t="n">
        <v>60.9918411516518</v>
      </c>
      <c r="L36" s="52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</row>
    <row r="37" customFormat="false" ht="17" hidden="false" customHeight="false" outlineLevel="0" collapsed="false">
      <c r="A37" s="23" t="s">
        <v>46</v>
      </c>
      <c r="B37" s="29" t="s">
        <v>47</v>
      </c>
      <c r="D37" s="30"/>
      <c r="E37" s="30"/>
      <c r="F37" s="30"/>
      <c r="G37" s="30"/>
      <c r="H37" s="35"/>
      <c r="I37" s="37" t="n">
        <v>8.32491788472418</v>
      </c>
      <c r="J37" s="37"/>
      <c r="K37" s="37" t="n">
        <v>8.84340242473284</v>
      </c>
      <c r="L37" s="52"/>
      <c r="M37" s="37" t="n">
        <v>6.38391853206437</v>
      </c>
      <c r="N37" s="37" t="n">
        <v>5.93220002030486</v>
      </c>
      <c r="O37" s="37" t="n">
        <v>5.77349590715461</v>
      </c>
      <c r="P37" s="47" t="n">
        <v>5.5659772508251</v>
      </c>
      <c r="Q37" s="47" t="n">
        <v>5.44509783982969</v>
      </c>
      <c r="R37" s="37" t="n">
        <v>5.7678854649694</v>
      </c>
      <c r="S37" s="37" t="n">
        <v>6.42018468759468</v>
      </c>
      <c r="T37" s="37" t="n">
        <v>6.65830357407097</v>
      </c>
      <c r="U37" s="37" t="n">
        <v>7.22580109740547</v>
      </c>
      <c r="V37" s="37" t="n">
        <v>6.21350271480496</v>
      </c>
      <c r="W37" s="37" t="n">
        <v>5.87473727401022</v>
      </c>
      <c r="X37" s="37" t="n">
        <v>6.19771639142566</v>
      </c>
      <c r="Y37" s="37" t="n">
        <v>6.44215120583153</v>
      </c>
      <c r="Z37" s="37" t="n">
        <v>5.9912992348856</v>
      </c>
      <c r="AA37" s="37" t="n">
        <v>5.8359172241953</v>
      </c>
      <c r="AB37" s="37" t="n">
        <v>5.66148202492096</v>
      </c>
      <c r="AC37" s="37" t="n">
        <v>5.54329654567217</v>
      </c>
      <c r="AD37" s="37" t="n">
        <v>5.88039954257794</v>
      </c>
      <c r="AE37" s="37" t="n">
        <v>6.5730238642437</v>
      </c>
      <c r="AF37" s="37" t="n">
        <v>6.83452414062086</v>
      </c>
      <c r="AG37" s="37" t="n">
        <v>7.43020914105653</v>
      </c>
      <c r="AH37" s="37" t="n">
        <v>6.36912566005767</v>
      </c>
      <c r="AI37" s="37" t="n">
        <v>6.02295561698848</v>
      </c>
      <c r="AJ37" s="47" t="n">
        <v>6.363628585567</v>
      </c>
      <c r="AK37" s="37" t="n">
        <v>6.58398094195766</v>
      </c>
      <c r="AL37" s="37" t="n">
        <v>6.12937274591966</v>
      </c>
      <c r="AM37" s="37" t="n">
        <v>5.97221462365082</v>
      </c>
      <c r="AN37" s="37" t="n">
        <v>5.7767225703346</v>
      </c>
      <c r="AO37" s="37" t="n">
        <v>5.65784905914817</v>
      </c>
      <c r="AP37" s="37" t="n">
        <v>6.00224168113935</v>
      </c>
      <c r="AQ37" s="37" t="n">
        <v>6.69633124890155</v>
      </c>
      <c r="AR37" s="37" t="n">
        <v>6.97250241650236</v>
      </c>
      <c r="AS37" s="37" t="n">
        <v>7.57761348193</v>
      </c>
      <c r="AT37" s="37" t="n">
        <v>6.46897083459289</v>
      </c>
      <c r="AU37" s="37" t="n">
        <v>6.10463575762143</v>
      </c>
      <c r="AV37" s="47" t="n">
        <v>6.44483147277984</v>
      </c>
      <c r="AW37" s="47" t="n">
        <v>6.58398094195766</v>
      </c>
      <c r="AX37" s="47" t="n">
        <v>6.12937274591966</v>
      </c>
      <c r="AY37" s="47" t="n">
        <v>5.97221462365082</v>
      </c>
      <c r="AZ37" s="47" t="n">
        <v>5.7767225703346</v>
      </c>
      <c r="BA37" s="47" t="n">
        <v>5.65784905914817</v>
      </c>
      <c r="BB37" s="47" t="n">
        <v>6.00224168113935</v>
      </c>
      <c r="BC37" s="47" t="n">
        <v>6.69633124890155</v>
      </c>
      <c r="BD37" s="47" t="n">
        <v>6.97250241650236</v>
      </c>
      <c r="BE37" s="47" t="n">
        <v>7.57761348193</v>
      </c>
      <c r="BF37" s="47" t="n">
        <v>6.46897083459289</v>
      </c>
      <c r="BG37" s="47" t="n">
        <v>6.10463575762143</v>
      </c>
      <c r="BH37" s="47" t="n">
        <v>6.44483147277984</v>
      </c>
      <c r="BI37" s="47" t="n">
        <v>6.58398094195766</v>
      </c>
      <c r="BJ37" s="47" t="n">
        <v>6.12937274591966</v>
      </c>
      <c r="BK37" s="47" t="n">
        <v>5.97221462365082</v>
      </c>
      <c r="BL37" s="47" t="n">
        <v>5.7767225703346</v>
      </c>
      <c r="BM37" s="47" t="n">
        <v>5.65784905914817</v>
      </c>
      <c r="BN37" s="47" t="n">
        <v>6.00224168113935</v>
      </c>
      <c r="BO37" s="47" t="n">
        <v>6.69633124890155</v>
      </c>
      <c r="BP37" s="47" t="n">
        <v>6.97250241650236</v>
      </c>
      <c r="BQ37" s="47" t="n">
        <v>7.57761348193</v>
      </c>
      <c r="BR37" s="47" t="n">
        <v>6.46897083459289</v>
      </c>
      <c r="BS37" s="47" t="n">
        <v>6.10463575762143</v>
      </c>
      <c r="BT37" s="47" t="n">
        <v>6.44483147277984</v>
      </c>
      <c r="BU37" s="47"/>
      <c r="BV37" s="47"/>
      <c r="BW37" s="47"/>
      <c r="BX37" s="47"/>
      <c r="BY37" s="47"/>
      <c r="BZ37" s="47"/>
      <c r="CA37" s="47"/>
      <c r="CB37" s="37"/>
      <c r="CC37" s="37"/>
      <c r="CD37" s="37"/>
      <c r="CE37" s="37"/>
      <c r="CF37" s="37"/>
    </row>
    <row r="38" customFormat="false" ht="14.65" hidden="false" customHeight="false" outlineLevel="0" collapsed="false">
      <c r="A38" s="23"/>
      <c r="I38" s="36"/>
      <c r="J38" s="36"/>
      <c r="K38" s="36"/>
      <c r="L38" s="52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7"/>
      <c r="CC38" s="37"/>
      <c r="CD38" s="37"/>
      <c r="CE38" s="37"/>
      <c r="CF38" s="37"/>
    </row>
    <row r="39" customFormat="false" ht="18.6" hidden="false" customHeight="true" outlineLevel="0" collapsed="false">
      <c r="A39" s="23" t="s">
        <v>48</v>
      </c>
      <c r="B39" s="19" t="s">
        <v>49</v>
      </c>
      <c r="C39" s="13"/>
      <c r="D39" s="51"/>
      <c r="E39" s="51"/>
      <c r="F39" s="51"/>
      <c r="G39" s="51"/>
      <c r="H39" s="52" t="e">
        <f aca="false"/>
        <v>#REF!</v>
      </c>
      <c r="I39" s="52" t="e">
        <f aca="false"/>
        <v>#REF!</v>
      </c>
      <c r="J39" s="52" t="n">
        <v>-267.624</v>
      </c>
      <c r="K39" s="53" t="n">
        <v>-311.933003509503</v>
      </c>
      <c r="L39" s="52" t="n">
        <v>-307.52</v>
      </c>
      <c r="M39" s="52" t="n">
        <v>-445.816834359867</v>
      </c>
      <c r="N39" s="52" t="n">
        <v>-537.941321038377</v>
      </c>
      <c r="O39" s="52" t="n">
        <v>-563.872015076793</v>
      </c>
      <c r="P39" s="52" t="n">
        <v>-589.245533108522</v>
      </c>
      <c r="Q39" s="52" t="n">
        <v>-614.618530160393</v>
      </c>
      <c r="R39" s="52" t="n">
        <v>-643.355176403116</v>
      </c>
      <c r="S39" s="52" t="n">
        <v>-675.88820856495</v>
      </c>
      <c r="T39" s="52" t="n">
        <v>-751.226345591959</v>
      </c>
      <c r="U39" s="52" t="n">
        <v>-817.902794747205</v>
      </c>
      <c r="V39" s="52" t="n">
        <v>-843.989638211266</v>
      </c>
      <c r="W39" s="52" t="n">
        <v>-853.064741576235</v>
      </c>
      <c r="X39" s="54" t="n">
        <v>-855.378751516604</v>
      </c>
      <c r="Y39" s="52" t="n">
        <v>-853.044313550959</v>
      </c>
      <c r="Z39" s="52" t="n">
        <v>-841.506107948007</v>
      </c>
      <c r="AA39" s="52" t="n">
        <v>-828.987851994572</v>
      </c>
      <c r="AB39" s="52" t="n">
        <v>-816.734864306178</v>
      </c>
      <c r="AC39" s="52" t="n">
        <v>-804.536133680265</v>
      </c>
      <c r="AD39" s="52" t="n">
        <v>-800.814801831659</v>
      </c>
      <c r="AE39" s="52" t="n">
        <v>-811.243009514381</v>
      </c>
      <c r="AF39" s="52" t="n">
        <v>-845.487210132634</v>
      </c>
      <c r="AG39" s="52" t="n">
        <v>-870.098022736675</v>
      </c>
      <c r="AH39" s="52" t="n">
        <v>-874.12043650562</v>
      </c>
      <c r="AI39" s="52" t="n">
        <v>-860.169386901583</v>
      </c>
      <c r="AJ39" s="54" t="n">
        <v>-838.956745129322</v>
      </c>
      <c r="AK39" s="52" t="n">
        <v>-814.740158302062</v>
      </c>
      <c r="AL39" s="52" t="n">
        <v>-789.159227935506</v>
      </c>
      <c r="AM39" s="52" t="n">
        <v>-763.282298050645</v>
      </c>
      <c r="AN39" s="52" t="n">
        <v>-739.335291449599</v>
      </c>
      <c r="AO39" s="52" t="n">
        <v>-716.932858402305</v>
      </c>
      <c r="AP39" s="52" t="n">
        <v>-698.36665199554</v>
      </c>
      <c r="AQ39" s="52" t="n">
        <v>-688.538023705283</v>
      </c>
      <c r="AR39" s="52" t="n">
        <v>-698.938632371598</v>
      </c>
      <c r="AS39" s="52" t="n">
        <v>-700.440978131862</v>
      </c>
      <c r="AT39" s="52" t="n">
        <v>-688.255384182881</v>
      </c>
      <c r="AU39" s="52" t="n">
        <v>-662.737188031963</v>
      </c>
      <c r="AV39" s="54" t="n">
        <v>-631.299283223261</v>
      </c>
      <c r="AW39" s="52" t="n">
        <v>-605.67012108892</v>
      </c>
      <c r="AX39" s="52" t="n">
        <v>-581.873215766934</v>
      </c>
      <c r="AY39" s="52" t="n">
        <v>-558.628527412695</v>
      </c>
      <c r="AZ39" s="52" t="n">
        <v>-536.082014662515</v>
      </c>
      <c r="BA39" s="52" t="n">
        <v>-513.91843033459</v>
      </c>
      <c r="BB39" s="52" t="n">
        <v>-490.102090605789</v>
      </c>
      <c r="BC39" s="52" t="n">
        <v>-463.139519513047</v>
      </c>
      <c r="BD39" s="52" t="n">
        <v>-434.84730605912</v>
      </c>
      <c r="BE39" s="52" t="n">
        <v>-403.749835049583</v>
      </c>
      <c r="BF39" s="52" t="n">
        <v>-377.316853656974</v>
      </c>
      <c r="BG39" s="52" t="n">
        <v>-352.354732970452</v>
      </c>
      <c r="BH39" s="54" t="n">
        <v>-325.816353672135</v>
      </c>
      <c r="BI39" s="52" t="n">
        <v>-298.532492336059</v>
      </c>
      <c r="BJ39" s="52" t="n">
        <v>-273.071924858328</v>
      </c>
      <c r="BK39" s="52" t="n">
        <v>-248.154562845</v>
      </c>
      <c r="BL39" s="52" t="n">
        <v>-223.926316120079</v>
      </c>
      <c r="BM39" s="52" t="n">
        <v>-200.071888425049</v>
      </c>
      <c r="BN39" s="52" t="n">
        <v>-174.555546594238</v>
      </c>
      <c r="BO39" s="52" t="n">
        <v>-145.883765054767</v>
      </c>
      <c r="BP39" s="52" t="n">
        <v>-115.873082930857</v>
      </c>
      <c r="BQ39" s="52" t="n">
        <v>-83.0478348793756</v>
      </c>
      <c r="BR39" s="52" t="n">
        <v>-54.8777176525117</v>
      </c>
      <c r="BS39" s="52" t="n">
        <v>-28.1690516459659</v>
      </c>
      <c r="BT39" s="54" t="n">
        <v>0.125333426192798</v>
      </c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13"/>
      <c r="CH39" s="13"/>
      <c r="CI39" s="13"/>
      <c r="CJ39" s="13"/>
      <c r="CK39" s="13"/>
      <c r="CL39" s="13"/>
      <c r="CM39" s="13"/>
    </row>
    <row r="40" customFormat="false" ht="18.6" hidden="false" customHeight="true" outlineLevel="0" collapsed="false">
      <c r="B40" s="19"/>
      <c r="H40" s="36"/>
      <c r="P40" s="52"/>
      <c r="Q40" s="55"/>
      <c r="AJ40" s="52"/>
      <c r="AV40" s="52"/>
    </row>
    <row r="41" customFormat="false" ht="18.6" hidden="true" customHeight="true" outlineLevel="0" collapsed="false">
      <c r="B41" s="19" t="s">
        <v>50</v>
      </c>
      <c r="H41" s="36"/>
      <c r="I41" s="56" t="n">
        <v>-319.75945274533</v>
      </c>
      <c r="J41" s="56"/>
      <c r="K41" s="56"/>
      <c r="L41" s="56" t="n">
        <v>-376.083809372592</v>
      </c>
      <c r="M41" s="56" t="n">
        <v>-386.523604703474</v>
      </c>
      <c r="N41" s="56" t="n">
        <v>-388.210881879165</v>
      </c>
      <c r="O41" s="56" t="n">
        <v>-386.140850823091</v>
      </c>
      <c r="P41" s="56" t="n">
        <v>-385.152170380906</v>
      </c>
      <c r="Q41" s="56" t="n">
        <v>-385.841440881146</v>
      </c>
      <c r="R41" s="56" t="n">
        <v>-405.523480598302</v>
      </c>
      <c r="S41" s="56" t="n">
        <v>-444.9106276193</v>
      </c>
      <c r="T41" s="56" t="n">
        <v>-504.283935863411</v>
      </c>
      <c r="U41" s="56" t="n">
        <v>-549.150872913179</v>
      </c>
      <c r="V41" s="56" t="n">
        <v>-558.350408304643</v>
      </c>
      <c r="W41" s="56" t="n">
        <v>-557.292811828407</v>
      </c>
      <c r="X41" s="56" t="n">
        <v>-555.482848266288</v>
      </c>
      <c r="Y41" s="56" t="n">
        <v>-554.644664825296</v>
      </c>
      <c r="Z41" s="56" t="n">
        <v>-554.442032441829</v>
      </c>
      <c r="AA41" s="56" t="n">
        <v>-553.98696565668</v>
      </c>
      <c r="AB41" s="56" t="n">
        <v>-553.969959300662</v>
      </c>
      <c r="AC41" s="56" t="n">
        <v>-556.301292276862</v>
      </c>
      <c r="AD41" s="56" t="n">
        <v>-580.853324532684</v>
      </c>
      <c r="AE41" s="56" t="n">
        <v>-623.795908886877</v>
      </c>
      <c r="AF41" s="56" t="n">
        <v>-686.197901374484</v>
      </c>
      <c r="AG41" s="56" t="n">
        <v>-733.785974344766</v>
      </c>
      <c r="AH41" s="56" t="n">
        <v>-746.966251540984</v>
      </c>
      <c r="AI41" s="56" t="n">
        <v>-748.013008523904</v>
      </c>
      <c r="AJ41" s="57" t="n">
        <v>-748.068010733668</v>
      </c>
      <c r="AK41" s="56" t="n">
        <v>-748.159617914949</v>
      </c>
      <c r="AL41" s="56" t="n">
        <v>-748.891363970111</v>
      </c>
      <c r="AM41" s="56" t="n">
        <v>-749.380436836165</v>
      </c>
      <c r="AN41" s="56" t="n">
        <v>-750.329355495163</v>
      </c>
      <c r="AO41" s="56" t="n">
        <v>-753.544156352065</v>
      </c>
      <c r="AP41" s="56" t="n">
        <v>-777.041098262444</v>
      </c>
      <c r="AQ41" s="56" t="n">
        <v>-821.072475264474</v>
      </c>
      <c r="AR41" s="56" t="n">
        <v>-886.634850600173</v>
      </c>
      <c r="AS41" s="56" t="n">
        <v>-936.90830504545</v>
      </c>
      <c r="AT41" s="56" t="n">
        <v>-949.614876646485</v>
      </c>
      <c r="AU41" s="56" t="n">
        <v>-951.488631276787</v>
      </c>
      <c r="AV41" s="57" t="n">
        <v>-952.620405268546</v>
      </c>
    </row>
    <row r="42" customFormat="false" ht="18.6" hidden="false" customHeight="true" outlineLevel="0" collapsed="false">
      <c r="B42" s="19"/>
      <c r="H42" s="36"/>
      <c r="I42" s="36"/>
      <c r="J42" s="36"/>
      <c r="K42" s="36"/>
      <c r="P42" s="52"/>
      <c r="Q42" s="55"/>
      <c r="AJ42" s="52"/>
      <c r="AV42" s="52"/>
    </row>
    <row r="43" customFormat="false" ht="18.6" hidden="true" customHeight="true" outlineLevel="0" collapsed="false">
      <c r="B43" s="19" t="s">
        <v>51</v>
      </c>
      <c r="H43" s="36"/>
      <c r="I43" s="56" t="e">
        <f aca="false"/>
        <v>#REF!</v>
      </c>
      <c r="J43" s="56"/>
      <c r="K43" s="56"/>
      <c r="L43" s="56" t="n">
        <v>64.1508058630887</v>
      </c>
      <c r="M43" s="56" t="n">
        <v>-59.2932296563927</v>
      </c>
      <c r="N43" s="56" t="n">
        <v>-146.644772818686</v>
      </c>
      <c r="O43" s="56" t="n">
        <v>-187.94917877998</v>
      </c>
      <c r="P43" s="56" t="n">
        <v>-227.809874617913</v>
      </c>
      <c r="Q43" s="56" t="n">
        <v>-268.479066896948</v>
      </c>
      <c r="R43" s="56" t="n">
        <v>-303.796910757977</v>
      </c>
      <c r="S43" s="56" t="n">
        <v>-332.578657370412</v>
      </c>
      <c r="T43" s="56" t="n">
        <v>-386.963164975655</v>
      </c>
      <c r="U43" s="56" t="n">
        <v>-451.479203846528</v>
      </c>
      <c r="V43" s="56" t="n">
        <v>-499.940263394674</v>
      </c>
      <c r="W43" s="56" t="n">
        <v>-532.193582427905</v>
      </c>
      <c r="X43" s="56" t="n">
        <v>-558.383227880894</v>
      </c>
      <c r="Y43" s="56" t="n">
        <v>-580.833068063589</v>
      </c>
      <c r="Z43" s="56" t="n">
        <v>-593.175200252506</v>
      </c>
      <c r="AA43" s="56" t="n">
        <v>-604.267373083887</v>
      </c>
      <c r="AB43" s="56" t="n">
        <v>-614.464365552705</v>
      </c>
      <c r="AC43" s="56" t="n">
        <v>-621.819529789642</v>
      </c>
      <c r="AD43" s="56" t="n">
        <v>-617.083128268036</v>
      </c>
      <c r="AE43" s="56" t="n">
        <v>-611.010082981736</v>
      </c>
      <c r="AF43" s="56" t="n">
        <v>-610.724488580856</v>
      </c>
      <c r="AG43" s="56" t="n">
        <v>-617.737170349799</v>
      </c>
      <c r="AH43" s="56" t="n">
        <v>-634.234967150332</v>
      </c>
      <c r="AI43" s="56" t="n">
        <v>-643.243386744585</v>
      </c>
      <c r="AJ43" s="57" t="n">
        <v>-647.151088648921</v>
      </c>
      <c r="AK43" s="56" t="n">
        <v>-648.874490582739</v>
      </c>
      <c r="AL43" s="56" t="n">
        <v>-649.797040022503</v>
      </c>
      <c r="AM43" s="56" t="n">
        <v>-650.948680855193</v>
      </c>
      <c r="AN43" s="56" t="n">
        <v>-652.136318486742</v>
      </c>
      <c r="AO43" s="56" t="n">
        <v>-651.502979798918</v>
      </c>
      <c r="AP43" s="56" t="n">
        <v>-635.089936439866</v>
      </c>
      <c r="AQ43" s="56" t="n">
        <v>-608.955419816983</v>
      </c>
      <c r="AR43" s="56" t="n">
        <v>-581.98180467949</v>
      </c>
      <c r="AS43" s="56" t="n">
        <v>-563.632614434361</v>
      </c>
      <c r="AT43" s="56" t="n">
        <v>-565.552142534732</v>
      </c>
      <c r="AU43" s="56" t="n">
        <v>-566.131412306171</v>
      </c>
      <c r="AV43" s="57" t="n">
        <v>-566.757793992467</v>
      </c>
    </row>
    <row r="44" customFormat="false" ht="18.6" hidden="false" customHeight="true" outlineLevel="0" collapsed="false">
      <c r="M44" s="37"/>
    </row>
    <row r="45" customFormat="false" ht="15.8" hidden="false" customHeight="false" outlineLevel="0" collapsed="false">
      <c r="H45" s="58" t="s">
        <v>52</v>
      </c>
    </row>
    <row r="46" customFormat="false" ht="15.8" hidden="false" customHeight="false" outlineLevel="0" collapsed="false">
      <c r="H46" s="59" t="s">
        <v>53</v>
      </c>
    </row>
    <row r="47" customFormat="false" ht="15.8" hidden="false" customHeight="false" outlineLevel="0" collapsed="false">
      <c r="E47" s="39"/>
      <c r="F47" s="60"/>
      <c r="H47" s="59" t="s">
        <v>54</v>
      </c>
    </row>
    <row r="48" customFormat="false" ht="15.8" hidden="false" customHeight="false" outlineLevel="0" collapsed="false">
      <c r="H48" s="59"/>
      <c r="AW48" s="61" t="n">
        <v>0.32</v>
      </c>
    </row>
    <row r="49" customFormat="false" ht="15.8" hidden="false" customHeight="false" outlineLevel="0" collapsed="false">
      <c r="H49" s="59" t="s">
        <v>55</v>
      </c>
      <c r="AW49" s="0" t="n">
        <v>0.0275</v>
      </c>
    </row>
    <row r="50" customFormat="false" ht="15.8" hidden="false" customHeight="false" outlineLevel="0" collapsed="false">
      <c r="H50" s="59"/>
      <c r="AW50" s="0" t="s">
        <v>56</v>
      </c>
      <c r="AX50" s="50" t="e">
        <f aca="false"/>
        <v>#REF!</v>
      </c>
    </row>
    <row r="51" customFormat="false" ht="15.8" hidden="false" customHeight="false" outlineLevel="0" collapsed="false">
      <c r="H51" s="62" t="s">
        <v>57</v>
      </c>
    </row>
    <row r="52" customFormat="false" ht="15.8" hidden="false" customHeight="false" outlineLevel="0" collapsed="false">
      <c r="H52" s="63" t="s">
        <v>58</v>
      </c>
    </row>
    <row r="53" customFormat="false" ht="14.65" hidden="false" customHeight="false" outlineLevel="0" collapsed="false">
      <c r="E53" s="22"/>
      <c r="F53" s="22"/>
      <c r="G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customFormat="false" ht="14.65" hidden="false" customHeight="false" outlineLevel="0" collapsed="false">
      <c r="B54" s="39"/>
      <c r="F54" s="36"/>
      <c r="G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</row>
    <row r="56" customFormat="false" ht="17" hidden="false" customHeight="false" outlineLevel="0" collapsed="false">
      <c r="D56" s="29"/>
    </row>
    <row r="57" customFormat="false" ht="17" hidden="false" customHeight="false" outlineLevel="0" collapsed="false">
      <c r="D57" s="29"/>
    </row>
    <row r="58" customFormat="false" ht="14.65" hidden="false" customHeight="false" outlineLevel="0" collapsed="false">
      <c r="C58" s="64" t="n">
        <f aca="false">0.065/12</f>
        <v>0.00541666666666667</v>
      </c>
    </row>
  </sheetData>
  <printOptions headings="false" gridLines="false" gridLinesSet="true" horizontalCentered="true" verticalCentered="true"/>
  <pageMargins left="0.2" right="0.229861111111111" top="0.984027777777778" bottom="0.984027777777778" header="0.5" footer="0.5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&amp;C&amp;"Arial,Bold"&amp;18Exhibit____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W58"/>
  <sheetViews>
    <sheetView showFormulas="false" showGridLines="true" showRowColHeaders="true" showZeros="true" rightToLeft="false" tabSelected="false" showOutlineSymbols="true" defaultGridColor="true" view="normal" topLeftCell="S1" colorId="64" zoomScale="75" zoomScaleNormal="75" zoomScalePageLayoutView="100" workbookViewId="0">
      <selection pane="topLeft" activeCell="AE4" activeCellId="0" sqref="AE4 AE4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66.41"/>
    <col collapsed="false" customWidth="true" hidden="false" outlineLevel="0" max="3" min="3" style="0" width="2.28"/>
    <col collapsed="false" customWidth="true" hidden="true" outlineLevel="0" max="4" min="4" style="0" width="0.13"/>
    <col collapsed="false" customWidth="true" hidden="true" outlineLevel="0" max="6" min="5" style="0" width="12.7"/>
    <col collapsed="false" customWidth="true" hidden="true" outlineLevel="0" max="7" min="7" style="0" width="0.13"/>
    <col collapsed="false" customWidth="true" hidden="true" outlineLevel="0" max="8" min="8" style="0" width="7.28"/>
    <col collapsed="false" customWidth="true" hidden="true" outlineLevel="0" max="9" min="9" style="0" width="6.7"/>
    <col collapsed="false" customWidth="true" hidden="true" outlineLevel="0" max="10" min="10" style="0" width="9.7"/>
    <col collapsed="false" customWidth="true" hidden="true" outlineLevel="0" max="11" min="11" style="0" width="1.7"/>
    <col collapsed="false" customWidth="true" hidden="false" outlineLevel="0" max="12" min="12" style="0" width="10.28"/>
    <col collapsed="false" customWidth="true" hidden="false" outlineLevel="0" max="13" min="13" style="0" width="6.41"/>
    <col collapsed="false" customWidth="true" hidden="false" outlineLevel="0" max="17" min="14" style="0" width="6.7"/>
    <col collapsed="false" customWidth="true" hidden="false" outlineLevel="0" max="18" min="18" style="0" width="6.99"/>
    <col collapsed="false" customWidth="true" hidden="false" outlineLevel="0" max="19" min="19" style="0" width="6.41"/>
    <col collapsed="false" customWidth="true" hidden="false" outlineLevel="0" max="20" min="20" style="0" width="6.85"/>
    <col collapsed="false" customWidth="true" hidden="false" outlineLevel="0" max="21" min="21" style="0" width="7.14"/>
    <col collapsed="false" customWidth="true" hidden="false" outlineLevel="0" max="22" min="22" style="0" width="6.7"/>
    <col collapsed="false" customWidth="true" hidden="false" outlineLevel="0" max="23" min="23" style="0" width="6.85"/>
    <col collapsed="false" customWidth="true" hidden="false" outlineLevel="0" max="24" min="24" style="0" width="7.42"/>
    <col collapsed="false" customWidth="true" hidden="false" outlineLevel="0" max="25" min="25" style="0" width="6.85"/>
    <col collapsed="false" customWidth="true" hidden="false" outlineLevel="0" max="26" min="26" style="0" width="7.28"/>
    <col collapsed="false" customWidth="true" hidden="false" outlineLevel="0" max="27" min="27" style="0" width="6.41"/>
    <col collapsed="false" customWidth="true" hidden="false" outlineLevel="0" max="28" min="28" style="0" width="6.7"/>
    <col collapsed="false" customWidth="true" hidden="false" outlineLevel="0" max="29" min="29" style="0" width="7.56"/>
    <col collapsed="false" customWidth="true" hidden="false" outlineLevel="0" max="32" min="30" style="0" width="7.14"/>
    <col collapsed="false" customWidth="true" hidden="false" outlineLevel="0" max="33" min="33" style="0" width="7.42"/>
    <col collapsed="false" customWidth="true" hidden="false" outlineLevel="0" max="35" min="34" style="0" width="7.14"/>
    <col collapsed="false" customWidth="true" hidden="false" outlineLevel="0" max="36" min="36" style="0" width="7.7"/>
    <col collapsed="false" customWidth="true" hidden="false" outlineLevel="0" max="47" min="37" style="0" width="7.14"/>
    <col collapsed="false" customWidth="true" hidden="false" outlineLevel="0" max="48" min="48" style="0" width="7.99"/>
    <col collapsed="false" customWidth="true" hidden="false" outlineLevel="0" max="49" min="49" style="0" width="7.14"/>
    <col collapsed="false" customWidth="true" hidden="false" outlineLevel="0" max="52" min="50" style="0" width="7.56"/>
    <col collapsed="false" customWidth="true" hidden="false" outlineLevel="0" max="53" min="53" style="0" width="7.7"/>
    <col collapsed="false" customWidth="true" hidden="false" outlineLevel="0" max="54" min="54" style="0" width="7.42"/>
    <col collapsed="false" customWidth="true" hidden="false" outlineLevel="0" max="55" min="55" style="0" width="7.7"/>
    <col collapsed="false" customWidth="true" hidden="false" outlineLevel="0" max="56" min="56" style="0" width="7.85"/>
    <col collapsed="false" customWidth="true" hidden="false" outlineLevel="0" max="57" min="57" style="0" width="7.99"/>
    <col collapsed="false" customWidth="true" hidden="false" outlineLevel="0" max="58" min="58" style="0" width="7.7"/>
    <col collapsed="false" customWidth="true" hidden="false" outlineLevel="0" max="72" min="59" style="0" width="7.85"/>
    <col collapsed="false" customWidth="true" hidden="false" outlineLevel="0" max="73" min="73" style="0" width="7.28"/>
    <col collapsed="false" customWidth="true" hidden="false" outlineLevel="0" max="74" min="74" style="0" width="7.99"/>
    <col collapsed="false" customWidth="true" hidden="false" outlineLevel="0" max="75" min="75" style="0" width="8.14"/>
    <col collapsed="false" customWidth="true" hidden="false" outlineLevel="0" max="76" min="76" style="0" width="7.7"/>
    <col collapsed="false" customWidth="true" hidden="false" outlineLevel="0" max="77" min="77" style="0" width="8.14"/>
    <col collapsed="false" customWidth="true" hidden="false" outlineLevel="0" max="79" min="78" style="0" width="7.85"/>
    <col collapsed="false" customWidth="true" hidden="false" outlineLevel="0" max="87" min="87" style="0" width="8.56"/>
    <col collapsed="false" customWidth="true" hidden="false" outlineLevel="0" max="88" min="88" style="0" width="9.41"/>
    <col collapsed="false" customWidth="true" hidden="false" outlineLevel="0" max="89" min="89" style="0" width="8.99"/>
    <col collapsed="false" customWidth="true" hidden="false" outlineLevel="0" max="91" min="91" style="0" width="7.14"/>
  </cols>
  <sheetData>
    <row r="1" customFormat="false" ht="22.15" hidden="false" customHeight="true" outlineLevel="0" collapsed="false">
      <c r="B1" s="15" t="s">
        <v>4</v>
      </c>
    </row>
    <row r="2" customFormat="false" ht="22.15" hidden="false" customHeight="true" outlineLevel="0" collapsed="false">
      <c r="B2" s="15"/>
    </row>
    <row r="3" customFormat="false" ht="22.9" hidden="false" customHeight="true" outlineLevel="0" collapsed="false">
      <c r="B3" s="15"/>
      <c r="C3" s="16"/>
      <c r="D3" s="16"/>
      <c r="F3" s="15" t="e">
        <f aca="false"/>
        <v>#NAME?</v>
      </c>
      <c r="G3" s="17" t="s">
        <v>8</v>
      </c>
      <c r="H3" s="18"/>
      <c r="P3" s="15"/>
    </row>
    <row r="4" customFormat="false" ht="15.6" hidden="false" customHeight="true" outlineLevel="0" collapsed="false">
      <c r="B4" s="19" t="s">
        <v>60</v>
      </c>
      <c r="C4" s="16"/>
      <c r="D4" s="16"/>
      <c r="F4" s="15"/>
      <c r="G4" s="17"/>
      <c r="H4" s="18"/>
      <c r="P4" s="15"/>
    </row>
    <row r="5" customFormat="false" ht="17" hidden="false" customHeight="false" outlineLevel="0" collapsed="false">
      <c r="B5" s="19" t="s">
        <v>61</v>
      </c>
      <c r="H5" s="2" t="s">
        <v>11</v>
      </c>
      <c r="J5" s="2" t="s">
        <v>12</v>
      </c>
      <c r="L5" s="2" t="s">
        <v>12</v>
      </c>
    </row>
    <row r="6" customFormat="false" ht="15" hidden="false" customHeight="true" outlineLevel="0" collapsed="false">
      <c r="D6" s="20" t="n">
        <f aca="false">E6-30</f>
        <v>36679</v>
      </c>
      <c r="E6" s="20" t="n">
        <f aca="false">F6-30</f>
        <v>36709</v>
      </c>
      <c r="F6" s="20" t="n">
        <v>36739</v>
      </c>
      <c r="G6" s="20" t="n">
        <f aca="false">F6+31</f>
        <v>36770</v>
      </c>
      <c r="H6" s="21" t="n">
        <v>36800</v>
      </c>
      <c r="I6" s="22" t="n">
        <v>36831</v>
      </c>
      <c r="J6" s="21" t="n">
        <v>36831</v>
      </c>
      <c r="K6" s="22" t="n">
        <f aca="false">I6+31</f>
        <v>36862</v>
      </c>
      <c r="L6" s="21" t="n">
        <v>36861</v>
      </c>
      <c r="M6" s="22" t="n">
        <f aca="false">K6+31</f>
        <v>36893</v>
      </c>
      <c r="N6" s="22" t="n">
        <f aca="false">M6+31</f>
        <v>36924</v>
      </c>
      <c r="O6" s="22" t="n">
        <f aca="false">N6+31</f>
        <v>36955</v>
      </c>
      <c r="P6" s="22" t="n">
        <f aca="false">O6+31</f>
        <v>36986</v>
      </c>
      <c r="Q6" s="22" t="n">
        <f aca="false">P6+31</f>
        <v>37017</v>
      </c>
      <c r="R6" s="22" t="n">
        <f aca="false">Q6+31</f>
        <v>37048</v>
      </c>
      <c r="S6" s="22" t="n">
        <f aca="false">R6+31</f>
        <v>37079</v>
      </c>
      <c r="T6" s="22" t="n">
        <f aca="false">S6+31</f>
        <v>37110</v>
      </c>
      <c r="U6" s="22" t="n">
        <f aca="false">T6+31</f>
        <v>37141</v>
      </c>
      <c r="V6" s="22" t="n">
        <f aca="false">U6+31</f>
        <v>37172</v>
      </c>
      <c r="W6" s="22" t="n">
        <f aca="false">V6+31</f>
        <v>37203</v>
      </c>
      <c r="X6" s="22" t="n">
        <f aca="false">W6+31</f>
        <v>37234</v>
      </c>
      <c r="Y6" s="22" t="n">
        <f aca="false">X6+31</f>
        <v>37265</v>
      </c>
      <c r="Z6" s="22" t="n">
        <f aca="false">Y6+31</f>
        <v>37296</v>
      </c>
      <c r="AA6" s="22" t="n">
        <f aca="false">Z6+31</f>
        <v>37327</v>
      </c>
      <c r="AB6" s="22" t="n">
        <f aca="false">AA6+31</f>
        <v>37358</v>
      </c>
      <c r="AC6" s="22" t="n">
        <f aca="false">AB6+31</f>
        <v>37389</v>
      </c>
      <c r="AD6" s="22" t="n">
        <f aca="false">AC6+31</f>
        <v>37420</v>
      </c>
      <c r="AE6" s="22" t="n">
        <f aca="false">AD6+31</f>
        <v>37451</v>
      </c>
      <c r="AF6" s="22" t="n">
        <f aca="false">AE6+31</f>
        <v>37482</v>
      </c>
      <c r="AG6" s="22" t="n">
        <f aca="false">AF6+31</f>
        <v>37513</v>
      </c>
      <c r="AH6" s="22" t="n">
        <f aca="false">AG6+31</f>
        <v>37544</v>
      </c>
      <c r="AI6" s="22" t="n">
        <f aca="false">AH6+31</f>
        <v>37575</v>
      </c>
      <c r="AJ6" s="22" t="n">
        <f aca="false">AI6+31</f>
        <v>37606</v>
      </c>
      <c r="AK6" s="22" t="n">
        <f aca="false">AJ6+31</f>
        <v>37637</v>
      </c>
      <c r="AL6" s="22" t="n">
        <f aca="false">AK6+31</f>
        <v>37668</v>
      </c>
      <c r="AM6" s="22" t="n">
        <f aca="false">AL6+31</f>
        <v>37699</v>
      </c>
      <c r="AN6" s="22" t="n">
        <f aca="false">AM6+31</f>
        <v>37730</v>
      </c>
      <c r="AO6" s="22" t="n">
        <f aca="false">AN6+31</f>
        <v>37761</v>
      </c>
      <c r="AP6" s="22" t="n">
        <f aca="false">AO6+31</f>
        <v>37792</v>
      </c>
      <c r="AQ6" s="22" t="n">
        <f aca="false">AP6+31</f>
        <v>37823</v>
      </c>
      <c r="AR6" s="22" t="n">
        <f aca="false">AQ6+31</f>
        <v>37854</v>
      </c>
      <c r="AS6" s="22" t="n">
        <f aca="false">AR6+31</f>
        <v>37885</v>
      </c>
      <c r="AT6" s="22" t="n">
        <f aca="false">AS6+31</f>
        <v>37916</v>
      </c>
      <c r="AU6" s="22" t="n">
        <f aca="false">AT6+31</f>
        <v>37947</v>
      </c>
      <c r="AV6" s="22" t="n">
        <f aca="false">AU6+31</f>
        <v>37978</v>
      </c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</row>
    <row r="7" customFormat="false" ht="7.9" hidden="false" customHeight="true" outlineLevel="0" collapsed="false">
      <c r="D7" s="20"/>
      <c r="E7" s="20"/>
      <c r="F7" s="20"/>
      <c r="G7" s="20"/>
      <c r="H7" s="21"/>
      <c r="I7" s="22"/>
      <c r="J7" s="22"/>
      <c r="K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</row>
    <row r="8" customFormat="false" ht="15" hidden="false" customHeight="true" outlineLevel="0" collapsed="false">
      <c r="A8" s="23" t="s">
        <v>13</v>
      </c>
      <c r="B8" s="19" t="s">
        <v>14</v>
      </c>
      <c r="C8" s="13"/>
      <c r="D8" s="24" t="e">
        <f aca="false"/>
        <v>#NAME?</v>
      </c>
      <c r="E8" s="24" t="e">
        <f aca="false"/>
        <v>#NAME?</v>
      </c>
      <c r="F8" s="24" t="e">
        <f aca="false"/>
        <v>#NAME?</v>
      </c>
      <c r="G8" s="24" t="e">
        <f aca="false"/>
        <v>#NAME?</v>
      </c>
      <c r="H8" s="24" t="e">
        <f aca="false"/>
        <v>#NAME?</v>
      </c>
      <c r="I8" s="25" t="e">
        <f aca="false"/>
        <v>#NAME?</v>
      </c>
      <c r="J8" s="25"/>
      <c r="K8" s="25" t="e">
        <f aca="false"/>
        <v>#NAME?</v>
      </c>
      <c r="L8" s="13"/>
      <c r="M8" s="25" t="n">
        <v>0.0621389598095203</v>
      </c>
      <c r="N8" s="25" t="n">
        <v>0.0624992014557787</v>
      </c>
      <c r="O8" s="25" t="n">
        <v>0.0593604125940971</v>
      </c>
      <c r="P8" s="25" t="n">
        <v>0.0555012986930182</v>
      </c>
      <c r="Q8" s="25" t="n">
        <v>0.0491930128222779</v>
      </c>
      <c r="R8" s="25" t="n">
        <v>0.0733746139718261</v>
      </c>
      <c r="S8" s="25" t="n">
        <v>0.0989692624956996</v>
      </c>
      <c r="T8" s="25" t="n">
        <v>0.133622113249801</v>
      </c>
      <c r="U8" s="25" t="n">
        <v>0.123288050199196</v>
      </c>
      <c r="V8" s="25" t="n">
        <v>0.0701550451947919</v>
      </c>
      <c r="W8" s="25" t="n">
        <v>0.0562329895180771</v>
      </c>
      <c r="X8" s="25" t="n">
        <v>0.057573493719945</v>
      </c>
      <c r="Y8" s="25" t="n">
        <v>0.0513485438905456</v>
      </c>
      <c r="Z8" s="25" t="n">
        <v>0.0511930986758736</v>
      </c>
      <c r="AA8" s="25" t="n">
        <v>0.0519822426126135</v>
      </c>
      <c r="AB8" s="25" t="n">
        <v>0.0537173970619044</v>
      </c>
      <c r="AC8" s="25" t="n">
        <v>0.0491809760011954</v>
      </c>
      <c r="AD8" s="25" t="n">
        <v>0.0771479695564169</v>
      </c>
      <c r="AE8" s="25" t="n">
        <v>0.102577737142918</v>
      </c>
      <c r="AF8" s="25" t="n">
        <v>0.134149368445256</v>
      </c>
      <c r="AG8" s="25" t="n">
        <v>0.123655588002187</v>
      </c>
      <c r="AH8" s="25" t="n">
        <v>0.0744281271603736</v>
      </c>
      <c r="AI8" s="25" t="n">
        <v>0.0566584184222454</v>
      </c>
      <c r="AJ8" s="25" t="n">
        <v>0.0575068154500069</v>
      </c>
      <c r="AK8" s="25" t="n">
        <v>0.051735471258857</v>
      </c>
      <c r="AL8" s="25" t="n">
        <v>0.0515842037101053</v>
      </c>
      <c r="AM8" s="25" t="n">
        <v>0.0523689092404614</v>
      </c>
      <c r="AN8" s="25" t="n">
        <v>0.0541368416404269</v>
      </c>
      <c r="AO8" s="25" t="n">
        <v>0.0494881144919907</v>
      </c>
      <c r="AP8" s="25" t="n">
        <v>0.0742513108364369</v>
      </c>
      <c r="AQ8" s="25" t="n">
        <v>0.100526119275035</v>
      </c>
      <c r="AR8" s="25" t="n">
        <v>0.136170923190082</v>
      </c>
      <c r="AS8" s="25" t="n">
        <v>0.125401607073974</v>
      </c>
      <c r="AT8" s="25" t="n">
        <v>0.0709316150411352</v>
      </c>
      <c r="AU8" s="25" t="n">
        <v>0.0566243356239782</v>
      </c>
      <c r="AV8" s="25" t="n">
        <v>0.058004518238047</v>
      </c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</row>
    <row r="9" customFormat="false" ht="15" hidden="true" customHeight="true" outlineLevel="0" collapsed="false">
      <c r="A9" s="23"/>
      <c r="B9" s="19" t="s">
        <v>15</v>
      </c>
      <c r="C9" s="13"/>
      <c r="D9" s="24" t="e">
        <f aca="false"/>
        <v>#NAME?</v>
      </c>
      <c r="E9" s="24" t="e">
        <f aca="false"/>
        <v>#NAME?</v>
      </c>
      <c r="F9" s="24" t="e">
        <f aca="false"/>
        <v>#NAME?</v>
      </c>
      <c r="G9" s="24" t="e">
        <f aca="false"/>
        <v>#NAME?</v>
      </c>
      <c r="H9" s="24" t="e">
        <f aca="false">H8+0.01</f>
        <v>#NAME?</v>
      </c>
      <c r="I9" s="25" t="n">
        <v>0.1309</v>
      </c>
      <c r="J9" s="25"/>
      <c r="K9" s="25" t="e">
        <f aca="false">K8+0.01</f>
        <v>#NAME?</v>
      </c>
      <c r="L9" s="13"/>
      <c r="M9" s="25" t="n">
        <v>0.0721389598095203</v>
      </c>
      <c r="N9" s="25" t="n">
        <v>0.0724992014557787</v>
      </c>
      <c r="O9" s="25" t="n">
        <v>0.0693604125940971</v>
      </c>
      <c r="P9" s="25" t="n">
        <v>0.0655012986930182</v>
      </c>
      <c r="Q9" s="25" t="n">
        <v>0.0591930128222779</v>
      </c>
      <c r="R9" s="25" t="n">
        <v>0.0833746139718261</v>
      </c>
      <c r="S9" s="25" t="n">
        <v>0.1089692624957</v>
      </c>
      <c r="T9" s="25" t="n">
        <v>0.143622113249801</v>
      </c>
      <c r="U9" s="25" t="n">
        <v>0.133288050199196</v>
      </c>
      <c r="V9" s="25" t="n">
        <v>0.0801550451947919</v>
      </c>
      <c r="W9" s="25" t="n">
        <v>0.0662329895180771</v>
      </c>
      <c r="X9" s="25" t="n">
        <v>0.067573493719945</v>
      </c>
      <c r="Y9" s="25" t="n">
        <v>0.0613485438905456</v>
      </c>
      <c r="Z9" s="25" t="n">
        <v>0.0611930986758736</v>
      </c>
      <c r="AA9" s="25" t="n">
        <v>0.0619822426126135</v>
      </c>
      <c r="AB9" s="25" t="n">
        <v>0.0637173970619044</v>
      </c>
      <c r="AC9" s="25" t="n">
        <v>0.0591809760011954</v>
      </c>
      <c r="AD9" s="25" t="n">
        <v>0.0871479695564169</v>
      </c>
      <c r="AE9" s="25" t="n">
        <v>0.112577737142918</v>
      </c>
      <c r="AF9" s="25" t="n">
        <v>0.144149368445256</v>
      </c>
      <c r="AG9" s="25" t="n">
        <v>0.133655588002187</v>
      </c>
      <c r="AH9" s="25" t="n">
        <v>0.0844281271603736</v>
      </c>
      <c r="AI9" s="25" t="n">
        <v>0.0666584184222454</v>
      </c>
      <c r="AJ9" s="25" t="n">
        <v>0.0675068154500069</v>
      </c>
      <c r="AK9" s="25" t="n">
        <v>0.061735471258857</v>
      </c>
      <c r="AL9" s="25" t="n">
        <v>0.0615842037101053</v>
      </c>
      <c r="AM9" s="25" t="n">
        <v>0.0623689092404614</v>
      </c>
      <c r="AN9" s="25" t="n">
        <v>0.0641368416404269</v>
      </c>
      <c r="AO9" s="25" t="n">
        <v>0.0594881144919907</v>
      </c>
      <c r="AP9" s="25" t="n">
        <v>0.0842513108364369</v>
      </c>
      <c r="AQ9" s="25" t="n">
        <v>0.110526119275035</v>
      </c>
      <c r="AR9" s="25" t="n">
        <v>0.146170923190082</v>
      </c>
      <c r="AS9" s="25" t="n">
        <v>0.135401607073974</v>
      </c>
      <c r="AT9" s="25" t="n">
        <v>0.0809316150411352</v>
      </c>
      <c r="AU9" s="25" t="n">
        <v>0.0666243356239782</v>
      </c>
      <c r="AV9" s="25" t="n">
        <v>0.068004518238047</v>
      </c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</row>
    <row r="10" customFormat="false" ht="5.45" hidden="false" customHeight="true" outlineLevel="0" collapsed="false">
      <c r="A10" s="23"/>
      <c r="B10" s="19"/>
      <c r="C10" s="13"/>
      <c r="D10" s="24"/>
      <c r="E10" s="24"/>
      <c r="F10" s="24"/>
      <c r="G10" s="24"/>
      <c r="H10" s="24"/>
      <c r="I10" s="25"/>
      <c r="J10" s="25"/>
      <c r="K10" s="25"/>
      <c r="L10" s="13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</row>
    <row r="11" customFormat="false" ht="15" hidden="false" customHeight="true" outlineLevel="0" collapsed="false">
      <c r="A11" s="23" t="s">
        <v>16</v>
      </c>
      <c r="B11" s="19" t="s">
        <v>17</v>
      </c>
      <c r="C11" s="13"/>
      <c r="D11" s="24"/>
      <c r="E11" s="24"/>
      <c r="F11" s="24"/>
      <c r="G11" s="24"/>
      <c r="H11" s="24"/>
      <c r="I11" s="25"/>
      <c r="J11" s="25"/>
      <c r="K11" s="25"/>
      <c r="L11" s="13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6"/>
      <c r="CH11" s="27"/>
      <c r="CI11" s="27"/>
      <c r="CJ11" s="25"/>
      <c r="CK11" s="25"/>
      <c r="CL11" s="25"/>
      <c r="CM11" s="25"/>
      <c r="CN11" s="26"/>
      <c r="CO11" s="26"/>
      <c r="CP11" s="26"/>
      <c r="CQ11" s="26"/>
      <c r="CR11" s="26"/>
      <c r="CS11" s="26"/>
      <c r="CT11" s="26"/>
      <c r="CU11" s="26"/>
      <c r="CV11" s="26"/>
      <c r="CW11" s="26"/>
    </row>
    <row r="12" customFormat="false" ht="4.9" hidden="false" customHeight="true" outlineLevel="0" collapsed="false">
      <c r="A12" s="23"/>
      <c r="B12" s="19"/>
      <c r="C12" s="13"/>
      <c r="D12" s="24"/>
      <c r="E12" s="24"/>
      <c r="F12" s="24"/>
      <c r="G12" s="24"/>
      <c r="H12" s="24"/>
      <c r="I12" s="25"/>
      <c r="J12" s="25"/>
      <c r="K12" s="25"/>
      <c r="L12" s="13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6"/>
      <c r="CH12" s="27"/>
      <c r="CI12" s="27"/>
      <c r="CJ12" s="25"/>
      <c r="CK12" s="25"/>
      <c r="CL12" s="25"/>
      <c r="CM12" s="25"/>
      <c r="CN12" s="26"/>
      <c r="CO12" s="26"/>
      <c r="CP12" s="26"/>
      <c r="CQ12" s="26"/>
      <c r="CR12" s="26"/>
      <c r="CS12" s="26"/>
      <c r="CT12" s="26"/>
      <c r="CU12" s="26"/>
      <c r="CV12" s="26"/>
      <c r="CW12" s="26"/>
    </row>
    <row r="13" customFormat="false" ht="15" hidden="false" customHeight="true" outlineLevel="0" collapsed="false">
      <c r="A13" s="23" t="s">
        <v>18</v>
      </c>
      <c r="B13" s="19" t="s">
        <v>19</v>
      </c>
      <c r="C13" s="13"/>
      <c r="D13" s="24"/>
      <c r="E13" s="24"/>
      <c r="F13" s="24"/>
      <c r="G13" s="24"/>
      <c r="H13" s="24"/>
      <c r="I13" s="25"/>
      <c r="J13" s="25"/>
      <c r="K13" s="25" t="n">
        <v>0.065</v>
      </c>
      <c r="L13" s="13"/>
      <c r="M13" s="25" t="n">
        <v>0.065</v>
      </c>
      <c r="N13" s="25" t="n">
        <v>0.065</v>
      </c>
      <c r="O13" s="25" t="n">
        <v>0.065</v>
      </c>
      <c r="P13" s="25" t="n">
        <v>0.065</v>
      </c>
      <c r="Q13" s="25" t="n">
        <v>0.065</v>
      </c>
      <c r="R13" s="25" t="n">
        <v>0.065</v>
      </c>
      <c r="S13" s="25" t="n">
        <v>0.065</v>
      </c>
      <c r="T13" s="25" t="n">
        <v>0.065</v>
      </c>
      <c r="U13" s="25" t="n">
        <v>0.065</v>
      </c>
      <c r="V13" s="25" t="n">
        <v>0.065</v>
      </c>
      <c r="W13" s="25" t="n">
        <v>0.065</v>
      </c>
      <c r="X13" s="25" t="n">
        <v>0.065</v>
      </c>
      <c r="Y13" s="25" t="n">
        <v>0.065</v>
      </c>
      <c r="Z13" s="25" t="n">
        <v>0.065</v>
      </c>
      <c r="AA13" s="25" t="n">
        <v>0.065</v>
      </c>
      <c r="AB13" s="25" t="n">
        <v>0.065</v>
      </c>
      <c r="AC13" s="25" t="n">
        <v>0.065</v>
      </c>
      <c r="AD13" s="25" t="n">
        <v>0.065</v>
      </c>
      <c r="AE13" s="25" t="n">
        <v>0.065</v>
      </c>
      <c r="AF13" s="25" t="n">
        <v>0.065</v>
      </c>
      <c r="AG13" s="25" t="n">
        <v>0.065</v>
      </c>
      <c r="AH13" s="25" t="n">
        <v>0.065</v>
      </c>
      <c r="AI13" s="25" t="n">
        <v>0.065</v>
      </c>
      <c r="AJ13" s="25" t="n">
        <v>0.065</v>
      </c>
      <c r="AK13" s="25" t="n">
        <v>0.065</v>
      </c>
      <c r="AL13" s="25" t="n">
        <v>0.065</v>
      </c>
      <c r="AM13" s="25" t="n">
        <v>0.065</v>
      </c>
      <c r="AN13" s="25" t="n">
        <v>0.065</v>
      </c>
      <c r="AO13" s="25" t="n">
        <v>0.065</v>
      </c>
      <c r="AP13" s="25" t="n">
        <v>0.065</v>
      </c>
      <c r="AQ13" s="25" t="n">
        <v>0.065</v>
      </c>
      <c r="AR13" s="25" t="n">
        <v>0.065</v>
      </c>
      <c r="AS13" s="25" t="n">
        <v>0.065</v>
      </c>
      <c r="AT13" s="25" t="n">
        <v>0.065</v>
      </c>
      <c r="AU13" s="25" t="n">
        <v>0.065</v>
      </c>
      <c r="AV13" s="25" t="n">
        <v>0.065</v>
      </c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6"/>
      <c r="CH13" s="27"/>
      <c r="CI13" s="27"/>
      <c r="CJ13" s="25"/>
      <c r="CK13" s="25"/>
      <c r="CL13" s="25"/>
      <c r="CM13" s="25"/>
      <c r="CN13" s="26"/>
      <c r="CO13" s="26"/>
      <c r="CP13" s="26"/>
      <c r="CQ13" s="26"/>
      <c r="CR13" s="26"/>
      <c r="CS13" s="26"/>
      <c r="CT13" s="26"/>
      <c r="CU13" s="26"/>
      <c r="CV13" s="26"/>
      <c r="CW13" s="26"/>
    </row>
    <row r="14" customFormat="false" ht="5.45" hidden="false" customHeight="true" outlineLevel="0" collapsed="false">
      <c r="A14" s="23"/>
      <c r="B14" s="19"/>
      <c r="C14" s="13"/>
      <c r="D14" s="24"/>
      <c r="E14" s="24"/>
      <c r="F14" s="24"/>
      <c r="G14" s="24"/>
      <c r="H14" s="24"/>
      <c r="I14" s="25"/>
      <c r="J14" s="25"/>
      <c r="K14" s="25"/>
      <c r="L14" s="13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6"/>
      <c r="CH14" s="27"/>
      <c r="CI14" s="27"/>
      <c r="CJ14" s="25"/>
      <c r="CK14" s="25"/>
      <c r="CL14" s="25"/>
      <c r="CM14" s="25"/>
      <c r="CN14" s="26"/>
      <c r="CO14" s="26"/>
      <c r="CP14" s="26"/>
      <c r="CQ14" s="26"/>
      <c r="CR14" s="26"/>
      <c r="CS14" s="26"/>
      <c r="CT14" s="26"/>
      <c r="CU14" s="26"/>
      <c r="CV14" s="26"/>
      <c r="CW14" s="26"/>
    </row>
    <row r="15" customFormat="false" ht="18" hidden="false" customHeight="true" outlineLevel="0" collapsed="false">
      <c r="A15" s="23" t="s">
        <v>20</v>
      </c>
      <c r="B15" s="19" t="s">
        <v>21</v>
      </c>
      <c r="C15" s="8"/>
      <c r="D15" s="28"/>
      <c r="E15" s="28"/>
      <c r="F15" s="28"/>
      <c r="G15" s="28"/>
      <c r="H15" s="28"/>
      <c r="I15" s="26" t="e">
        <f aca="false"/>
        <v>#NAME?</v>
      </c>
      <c r="J15" s="26"/>
      <c r="K15" s="26" t="e">
        <f aca="false"/>
        <v>#NAME?</v>
      </c>
      <c r="L15" s="13"/>
      <c r="M15" s="26" t="n">
        <v>0.065</v>
      </c>
      <c r="N15" s="26" t="n">
        <v>0.065</v>
      </c>
      <c r="O15" s="26" t="n">
        <v>0.065</v>
      </c>
      <c r="P15" s="26" t="n">
        <v>0.065</v>
      </c>
      <c r="Q15" s="26" t="n">
        <v>0.0491930128222779</v>
      </c>
      <c r="R15" s="26" t="n">
        <v>0.065</v>
      </c>
      <c r="S15" s="26" t="n">
        <v>0.065</v>
      </c>
      <c r="T15" s="26" t="n">
        <v>0.065</v>
      </c>
      <c r="U15" s="26" t="n">
        <v>0.065</v>
      </c>
      <c r="V15" s="26" t="n">
        <v>0.065</v>
      </c>
      <c r="W15" s="26" t="n">
        <v>0.0562329895180771</v>
      </c>
      <c r="X15" s="26" t="n">
        <v>0.057573493719945</v>
      </c>
      <c r="Y15" s="26" t="n">
        <v>0.0513485438905456</v>
      </c>
      <c r="Z15" s="26" t="n">
        <v>0.0511930986758736</v>
      </c>
      <c r="AA15" s="26" t="n">
        <v>0.0519822426126135</v>
      </c>
      <c r="AB15" s="26" t="n">
        <v>0.0537173970619044</v>
      </c>
      <c r="AC15" s="26" t="n">
        <v>0.0491809760011954</v>
      </c>
      <c r="AD15" s="26" t="n">
        <v>0.065</v>
      </c>
      <c r="AE15" s="26" t="n">
        <v>0.065</v>
      </c>
      <c r="AF15" s="26" t="n">
        <v>0.065</v>
      </c>
      <c r="AG15" s="26" t="n">
        <v>0.065</v>
      </c>
      <c r="AH15" s="26" t="n">
        <v>0.065</v>
      </c>
      <c r="AI15" s="26" t="n">
        <v>0.0566584184222454</v>
      </c>
      <c r="AJ15" s="26" t="n">
        <v>0.0575068154500069</v>
      </c>
      <c r="AK15" s="26" t="n">
        <v>0.051735471258857</v>
      </c>
      <c r="AL15" s="26" t="n">
        <v>0.0515842037101053</v>
      </c>
      <c r="AM15" s="26" t="n">
        <v>0.0523689092404614</v>
      </c>
      <c r="AN15" s="26" t="n">
        <v>0.0541368416404269</v>
      </c>
      <c r="AO15" s="26" t="n">
        <v>0.0494881144919907</v>
      </c>
      <c r="AP15" s="26" t="n">
        <v>0.065</v>
      </c>
      <c r="AQ15" s="26" t="n">
        <v>0.065</v>
      </c>
      <c r="AR15" s="26" t="n">
        <v>0.065</v>
      </c>
      <c r="AS15" s="26" t="n">
        <v>0.065</v>
      </c>
      <c r="AT15" s="26" t="n">
        <v>0.065</v>
      </c>
      <c r="AU15" s="26" t="n">
        <v>0.0566243356239782</v>
      </c>
      <c r="AV15" s="26" t="n">
        <v>0.058004518238047</v>
      </c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5"/>
      <c r="CI15" s="25"/>
      <c r="CJ15" s="25"/>
      <c r="CK15" s="25"/>
      <c r="CL15" s="25"/>
      <c r="CM15" s="25"/>
      <c r="CN15" s="26"/>
      <c r="CO15" s="26"/>
      <c r="CP15" s="26"/>
      <c r="CQ15" s="26"/>
      <c r="CR15" s="26"/>
      <c r="CS15" s="26"/>
      <c r="CT15" s="26"/>
      <c r="CU15" s="26"/>
      <c r="CV15" s="26"/>
      <c r="CW15" s="26"/>
    </row>
    <row r="16" customFormat="false" ht="15" hidden="false" customHeight="true" outlineLevel="0" collapsed="false">
      <c r="A16" s="23"/>
      <c r="B16" s="19"/>
      <c r="C16" s="8"/>
      <c r="D16" s="28"/>
      <c r="E16" s="28"/>
      <c r="F16" s="28"/>
      <c r="G16" s="28"/>
      <c r="H16" s="28"/>
      <c r="I16" s="26"/>
      <c r="J16" s="26"/>
      <c r="K16" s="26"/>
      <c r="L16" s="13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5"/>
      <c r="CI16" s="25"/>
      <c r="CJ16" s="25"/>
      <c r="CK16" s="25"/>
      <c r="CL16" s="25"/>
      <c r="CM16" s="25"/>
      <c r="CN16" s="26"/>
      <c r="CO16" s="26"/>
      <c r="CP16" s="26"/>
      <c r="CQ16" s="26"/>
      <c r="CR16" s="26"/>
      <c r="CS16" s="26"/>
      <c r="CT16" s="26"/>
      <c r="CU16" s="26"/>
      <c r="CV16" s="26"/>
      <c r="CW16" s="26"/>
    </row>
    <row r="17" customFormat="false" ht="7.9" hidden="false" customHeight="true" outlineLevel="0" collapsed="false">
      <c r="A17" s="23"/>
      <c r="B17" s="29"/>
      <c r="D17" s="30"/>
      <c r="E17" s="30"/>
      <c r="F17" s="31"/>
      <c r="G17" s="31"/>
      <c r="H17" s="31"/>
      <c r="I17" s="32"/>
      <c r="J17" s="32"/>
      <c r="K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CB17" s="32"/>
      <c r="CC17" s="32"/>
      <c r="CD17" s="32"/>
      <c r="CE17" s="32"/>
      <c r="CF17" s="32"/>
      <c r="CH17" s="33"/>
      <c r="CI17" s="33"/>
      <c r="CJ17" s="34"/>
      <c r="CK17" s="34"/>
      <c r="CL17" s="34"/>
      <c r="CM17" s="34"/>
    </row>
    <row r="18" customFormat="false" ht="15" hidden="false" customHeight="true" outlineLevel="0" collapsed="false">
      <c r="A18" s="23" t="s">
        <v>22</v>
      </c>
      <c r="B18" s="29" t="s">
        <v>23</v>
      </c>
      <c r="D18" s="35"/>
      <c r="E18" s="35"/>
      <c r="F18" s="35"/>
      <c r="G18" s="35"/>
      <c r="H18" s="35"/>
      <c r="I18" s="36" t="e">
        <f aca="false">/1000000</f>
        <v>#NAME?</v>
      </c>
      <c r="J18" s="36"/>
      <c r="K18" s="36" t="e">
        <f aca="false">/1000000</f>
        <v>#NAME?</v>
      </c>
      <c r="M18" s="36" t="n">
        <v>39.9256444183991</v>
      </c>
      <c r="N18" s="36" t="n">
        <v>35.6465925444157</v>
      </c>
      <c r="O18" s="36" t="n">
        <v>34.0349461071383</v>
      </c>
      <c r="P18" s="36" t="n">
        <v>32.0225951255761</v>
      </c>
      <c r="Q18" s="36" t="n">
        <v>22.9976590991075</v>
      </c>
      <c r="R18" s="36" t="n">
        <v>31.7773657460891</v>
      </c>
      <c r="S18" s="36" t="n">
        <v>35.9717325875814</v>
      </c>
      <c r="T18" s="36" t="n">
        <v>38.5411735442711</v>
      </c>
      <c r="U18" s="36" t="n">
        <v>42.4434002432377</v>
      </c>
      <c r="V18" s="36" t="n">
        <v>35.1980716938473</v>
      </c>
      <c r="W18" s="36" t="n">
        <v>28.7783640766408</v>
      </c>
      <c r="X18" s="36" t="n">
        <v>33.1205844480867</v>
      </c>
      <c r="Y18" s="36" t="n">
        <v>31.6703765199029</v>
      </c>
      <c r="Z18" s="36" t="n">
        <v>28.1992937159237</v>
      </c>
      <c r="AA18" s="36" t="n">
        <v>27.3663157741891</v>
      </c>
      <c r="AB18" s="36" t="n">
        <v>26.8460161418856</v>
      </c>
      <c r="AC18" s="36" t="n">
        <v>23.3502135512544</v>
      </c>
      <c r="AD18" s="36" t="n">
        <v>32.3113660575142</v>
      </c>
      <c r="AE18" s="36" t="n">
        <v>36.8462631683032</v>
      </c>
      <c r="AF18" s="36" t="n">
        <v>39.6016364377256</v>
      </c>
      <c r="AG18" s="36" t="n">
        <v>43.6981267367817</v>
      </c>
      <c r="AH18" s="36" t="n">
        <v>36.1008250883512</v>
      </c>
      <c r="AI18" s="36" t="n">
        <v>29.7174106424201</v>
      </c>
      <c r="AJ18" s="36" t="n">
        <v>33.9605014045253</v>
      </c>
      <c r="AK18" s="36" t="n">
        <v>32.5717694249074</v>
      </c>
      <c r="AL18" s="36" t="n">
        <v>29.0633041371524</v>
      </c>
      <c r="AM18" s="36" t="n">
        <v>28.2348721861569</v>
      </c>
      <c r="AN18" s="36" t="n">
        <v>27.5870452256701</v>
      </c>
      <c r="AO18" s="36" t="n">
        <v>23.9910995407609</v>
      </c>
      <c r="AP18" s="36" t="n">
        <v>33.0344276785656</v>
      </c>
      <c r="AQ18" s="36" t="n">
        <v>37.6066145480837</v>
      </c>
      <c r="AR18" s="36" t="n">
        <v>40.551972341978</v>
      </c>
      <c r="AS18" s="36" t="n">
        <v>44.7728721480239</v>
      </c>
      <c r="AT18" s="36" t="n">
        <v>36.8201999106796</v>
      </c>
      <c r="AU18" s="36" t="n">
        <v>30.2258753818781</v>
      </c>
      <c r="AV18" s="36" t="n">
        <v>34.8409546964681</v>
      </c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7"/>
      <c r="CC18" s="37"/>
      <c r="CD18" s="37"/>
      <c r="CE18" s="37"/>
      <c r="CF18" s="37"/>
      <c r="CH18" s="38"/>
      <c r="CJ18" s="38"/>
      <c r="CL18" s="38"/>
      <c r="CN18" s="39"/>
    </row>
    <row r="19" customFormat="false" ht="15" hidden="false" customHeight="true" outlineLevel="0" collapsed="false">
      <c r="A19" s="23" t="s">
        <v>24</v>
      </c>
      <c r="B19" s="29" t="s">
        <v>25</v>
      </c>
      <c r="D19" s="40"/>
      <c r="E19" s="40"/>
      <c r="F19" s="40"/>
      <c r="G19" s="40"/>
      <c r="H19" s="40"/>
      <c r="I19" s="41" t="e">
        <f aca="false">/1000000</f>
        <v>#NAME?</v>
      </c>
      <c r="J19" s="41"/>
      <c r="K19" s="41" t="e">
        <f aca="false">/1000000</f>
        <v>#NAME?</v>
      </c>
      <c r="M19" s="41" t="n">
        <v>38.1682771366784</v>
      </c>
      <c r="N19" s="41" t="n">
        <v>34.2751318253153</v>
      </c>
      <c r="O19" s="41" t="n">
        <v>31.0819760544244</v>
      </c>
      <c r="P19" s="41" t="n">
        <v>27.3430094921568</v>
      </c>
      <c r="Q19" s="41" t="n">
        <v>22.9976590991075</v>
      </c>
      <c r="R19" s="41" t="n">
        <v>35.8715683793972</v>
      </c>
      <c r="S19" s="41" t="n">
        <v>54.77070530593</v>
      </c>
      <c r="T19" s="41" t="n">
        <v>79.2300470171206</v>
      </c>
      <c r="U19" s="41" t="n">
        <v>80.5040624586595</v>
      </c>
      <c r="V19" s="41" t="n">
        <v>37.9895740069444</v>
      </c>
      <c r="W19" s="41" t="n">
        <v>28.7783640766408</v>
      </c>
      <c r="X19" s="41" t="n">
        <v>33.1205844480867</v>
      </c>
      <c r="Y19" s="41" t="n">
        <v>31.6703765199029</v>
      </c>
      <c r="Z19" s="41" t="n">
        <v>28.1992937159237</v>
      </c>
      <c r="AA19" s="41" t="n">
        <v>27.3663157741891</v>
      </c>
      <c r="AB19" s="41" t="n">
        <v>26.8460161418856</v>
      </c>
      <c r="AC19" s="41" t="n">
        <v>23.3502135512544</v>
      </c>
      <c r="AD19" s="41" t="n">
        <v>38.3500966912515</v>
      </c>
      <c r="AE19" s="41" t="n">
        <v>58.1477891996459</v>
      </c>
      <c r="AF19" s="41" t="n">
        <v>81.7313002695313</v>
      </c>
      <c r="AG19" s="41" t="n">
        <v>83.1310393266281</v>
      </c>
      <c r="AH19" s="41" t="n">
        <v>41.3371815426186</v>
      </c>
      <c r="AI19" s="41" t="n">
        <v>29.7174106424201</v>
      </c>
      <c r="AJ19" s="41" t="n">
        <v>33.9605014045253</v>
      </c>
      <c r="AK19" s="41" t="n">
        <v>32.5717694249074</v>
      </c>
      <c r="AL19" s="41" t="n">
        <v>29.0633041371524</v>
      </c>
      <c r="AM19" s="41" t="n">
        <v>28.2348721861569</v>
      </c>
      <c r="AN19" s="41" t="n">
        <v>27.5870452256701</v>
      </c>
      <c r="AO19" s="41" t="n">
        <v>23.9910995407609</v>
      </c>
      <c r="AP19" s="41" t="n">
        <v>37.7361470440765</v>
      </c>
      <c r="AQ19" s="41" t="n">
        <v>58.1607233783222</v>
      </c>
      <c r="AR19" s="41" t="n">
        <v>84.9538386305508</v>
      </c>
      <c r="AS19" s="41" t="n">
        <v>86.3783095489194</v>
      </c>
      <c r="AT19" s="41" t="n">
        <v>40.1802499354148</v>
      </c>
      <c r="AU19" s="41" t="n">
        <v>30.2258753818781</v>
      </c>
      <c r="AV19" s="41" t="n">
        <v>34.8409546964681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37"/>
      <c r="CC19" s="37"/>
      <c r="CD19" s="37"/>
      <c r="CE19" s="37"/>
      <c r="CF19" s="37"/>
      <c r="CH19" s="38"/>
      <c r="CJ19" s="38"/>
      <c r="CL19" s="38"/>
    </row>
    <row r="20" customFormat="false" ht="6" hidden="false" customHeight="true" outlineLevel="0" collapsed="false">
      <c r="A20" s="23"/>
      <c r="B20" s="29"/>
      <c r="D20" s="40"/>
      <c r="E20" s="40"/>
      <c r="F20" s="40"/>
      <c r="G20" s="40"/>
      <c r="H20" s="40"/>
      <c r="I20" s="41"/>
      <c r="J20" s="41"/>
      <c r="K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37"/>
      <c r="CC20" s="37"/>
      <c r="CD20" s="37"/>
      <c r="CE20" s="37"/>
      <c r="CF20" s="37"/>
      <c r="CH20" s="42"/>
      <c r="CI20" s="43"/>
      <c r="CJ20" s="42"/>
      <c r="CK20" s="43"/>
      <c r="CL20" s="42"/>
      <c r="CM20" s="43"/>
      <c r="CN20" s="44"/>
    </row>
    <row r="21" customFormat="false" ht="15" hidden="false" customHeight="true" outlineLevel="0" collapsed="false">
      <c r="A21" s="23" t="s">
        <v>26</v>
      </c>
      <c r="B21" s="29" t="s">
        <v>27</v>
      </c>
      <c r="D21" s="40"/>
      <c r="E21" s="40"/>
      <c r="F21" s="40"/>
      <c r="G21" s="40"/>
      <c r="H21" s="40"/>
      <c r="I21" s="41" t="e">
        <f aca="false">/1000000</f>
        <v>#NAME?</v>
      </c>
      <c r="J21" s="41"/>
      <c r="K21" s="41" t="e">
        <f aca="false">/1000000</f>
        <v>#NAME?</v>
      </c>
      <c r="M21" s="41" t="n">
        <v>10.962257323492</v>
      </c>
      <c r="N21" s="41" t="n">
        <v>10.8932149341025</v>
      </c>
      <c r="O21" s="41" t="n">
        <v>10.9268788066615</v>
      </c>
      <c r="P21" s="41" t="n">
        <v>10.7510148220294</v>
      </c>
      <c r="Q21" s="41" t="n">
        <v>9.14758986980978</v>
      </c>
      <c r="R21" s="41" t="n">
        <v>11.8272290145129</v>
      </c>
      <c r="S21" s="41" t="n">
        <v>13.151183793296</v>
      </c>
      <c r="T21" s="41" t="n">
        <v>13.0517970012025</v>
      </c>
      <c r="U21" s="41" t="n">
        <v>13.8767339998914</v>
      </c>
      <c r="V21" s="41" t="n">
        <v>12.3430633834323</v>
      </c>
      <c r="W21" s="41" t="n">
        <v>11.0095059841747</v>
      </c>
      <c r="X21" s="41" t="n">
        <v>10.8228486430803</v>
      </c>
      <c r="Y21" s="41" t="n">
        <v>9.75243179257629</v>
      </c>
      <c r="Z21" s="41" t="n">
        <v>9.66775522411577</v>
      </c>
      <c r="AA21" s="41" t="n">
        <v>9.83194839031914</v>
      </c>
      <c r="AB21" s="41" t="n">
        <v>9.98179326512201</v>
      </c>
      <c r="AC21" s="41" t="n">
        <v>9.39806360375986</v>
      </c>
      <c r="AD21" s="41" t="n">
        <v>12.1687734701416</v>
      </c>
      <c r="AE21" s="41" t="n">
        <v>13.5295783556173</v>
      </c>
      <c r="AF21" s="41" t="n">
        <v>13.4457482278433</v>
      </c>
      <c r="AG21" s="41" t="n">
        <v>14.3096269624484</v>
      </c>
      <c r="AH21" s="41" t="n">
        <v>12.6906792926974</v>
      </c>
      <c r="AI21" s="41" t="n">
        <v>11.4098385212288</v>
      </c>
      <c r="AJ21" s="41" t="n">
        <v>11.1377127621503</v>
      </c>
      <c r="AK21" s="41" t="n">
        <v>10.0808962322405</v>
      </c>
      <c r="AL21" s="41" t="n">
        <v>10.0038817389491</v>
      </c>
      <c r="AM21" s="41" t="n">
        <v>10.1779738946919</v>
      </c>
      <c r="AN21" s="41" t="n">
        <v>10.3424445947619</v>
      </c>
      <c r="AO21" s="41" t="n">
        <v>9.72889993757507</v>
      </c>
      <c r="AP21" s="41" t="n">
        <v>12.5296508676871</v>
      </c>
      <c r="AQ21" s="41" t="n">
        <v>13.9322991481306</v>
      </c>
      <c r="AR21" s="41" t="n">
        <v>13.8488929804411</v>
      </c>
      <c r="AS21" s="41" t="n">
        <v>14.7357683528126</v>
      </c>
      <c r="AT21" s="41" t="n">
        <v>13.0539388477884</v>
      </c>
      <c r="AU21" s="41" t="n">
        <v>11.7279540559138</v>
      </c>
      <c r="AV21" s="41" t="n">
        <v>11.5426277310633</v>
      </c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37"/>
      <c r="CC21" s="37"/>
      <c r="CD21" s="37"/>
      <c r="CE21" s="37"/>
      <c r="CF21" s="37"/>
      <c r="CH21" s="38"/>
      <c r="CJ21" s="38"/>
      <c r="CL21" s="38"/>
    </row>
    <row r="22" customFormat="false" ht="15" hidden="false" customHeight="true" outlineLevel="0" collapsed="false">
      <c r="A22" s="23" t="s">
        <v>28</v>
      </c>
      <c r="B22" s="29" t="s">
        <v>29</v>
      </c>
      <c r="D22" s="40"/>
      <c r="E22" s="40"/>
      <c r="F22" s="40"/>
      <c r="G22" s="40"/>
      <c r="H22" s="40"/>
      <c r="I22" s="41" t="e">
        <f aca="false">/1000000</f>
        <v>#NAME?</v>
      </c>
      <c r="J22" s="41"/>
      <c r="K22" s="41" t="e">
        <f aca="false">/1000000</f>
        <v>#NAME?</v>
      </c>
      <c r="M22" s="41" t="n">
        <v>11.3229931363623</v>
      </c>
      <c r="N22" s="41" t="n">
        <v>11.3120509128935</v>
      </c>
      <c r="O22" s="41" t="n">
        <v>10.8193604363451</v>
      </c>
      <c r="P22" s="41" t="n">
        <v>10.0069286000102</v>
      </c>
      <c r="Q22" s="41" t="n">
        <v>9.14758986980978</v>
      </c>
      <c r="R22" s="41" t="n">
        <v>14.2608385902896</v>
      </c>
      <c r="S22" s="41" t="n">
        <v>21.0356750759135</v>
      </c>
      <c r="T22" s="41" t="n">
        <v>27.8348874156017</v>
      </c>
      <c r="U22" s="41" t="n">
        <v>27.387986891984</v>
      </c>
      <c r="V22" s="41" t="n">
        <v>14.2714382526775</v>
      </c>
      <c r="W22" s="41" t="n">
        <v>11.0095059841747</v>
      </c>
      <c r="X22" s="41" t="n">
        <v>10.8228486430803</v>
      </c>
      <c r="Y22" s="41" t="n">
        <v>9.75243179257629</v>
      </c>
      <c r="Z22" s="41" t="n">
        <v>9.66775522411577</v>
      </c>
      <c r="AA22" s="41" t="n">
        <v>9.83194839031914</v>
      </c>
      <c r="AB22" s="41" t="n">
        <v>9.98179326512201</v>
      </c>
      <c r="AC22" s="41" t="n">
        <v>9.39806360375986</v>
      </c>
      <c r="AD22" s="41" t="n">
        <v>15.3790774240635</v>
      </c>
      <c r="AE22" s="41" t="n">
        <v>22.392021907617</v>
      </c>
      <c r="AF22" s="41" t="n">
        <v>28.7841134488972</v>
      </c>
      <c r="AG22" s="41" t="n">
        <v>28.323284168396</v>
      </c>
      <c r="AH22" s="41" t="n">
        <v>15.507644440183</v>
      </c>
      <c r="AI22" s="41" t="n">
        <v>11.4098385212288</v>
      </c>
      <c r="AJ22" s="41" t="n">
        <v>11.1377127621503</v>
      </c>
      <c r="AK22" s="41" t="n">
        <v>10.0808962322405</v>
      </c>
      <c r="AL22" s="41" t="n">
        <v>10.0038817389491</v>
      </c>
      <c r="AM22" s="41" t="n">
        <v>10.1779738946919</v>
      </c>
      <c r="AN22" s="41" t="n">
        <v>10.3424445947619</v>
      </c>
      <c r="AO22" s="41" t="n">
        <v>9.72889993757507</v>
      </c>
      <c r="AP22" s="41" t="n">
        <v>15.2767885474938</v>
      </c>
      <c r="AQ22" s="41" t="n">
        <v>22.6187917181708</v>
      </c>
      <c r="AR22" s="41" t="n">
        <v>30.0778616493771</v>
      </c>
      <c r="AS22" s="41" t="n">
        <v>29.5625826873318</v>
      </c>
      <c r="AT22" s="41" t="n">
        <v>15.2493332209352</v>
      </c>
      <c r="AU22" s="41" t="n">
        <v>11.7279540559138</v>
      </c>
      <c r="AV22" s="41" t="n">
        <v>11.5426277310633</v>
      </c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37"/>
      <c r="CC22" s="37"/>
      <c r="CD22" s="37"/>
      <c r="CE22" s="37"/>
      <c r="CF22" s="37"/>
      <c r="CH22" s="38"/>
      <c r="CJ22" s="38"/>
      <c r="CL22" s="38"/>
    </row>
    <row r="23" customFormat="false" ht="7.15" hidden="false" customHeight="true" outlineLevel="0" collapsed="false">
      <c r="A23" s="23"/>
      <c r="B23" s="29"/>
      <c r="D23" s="40"/>
      <c r="E23" s="40"/>
      <c r="F23" s="40"/>
      <c r="G23" s="40"/>
      <c r="H23" s="40"/>
      <c r="I23" s="41"/>
      <c r="J23" s="41"/>
      <c r="K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37"/>
      <c r="CC23" s="37"/>
      <c r="CD23" s="37"/>
      <c r="CE23" s="37"/>
      <c r="CF23" s="37"/>
      <c r="CH23" s="42"/>
      <c r="CI23" s="43"/>
      <c r="CJ23" s="42"/>
      <c r="CK23" s="43"/>
      <c r="CL23" s="42"/>
      <c r="CM23" s="43"/>
      <c r="CN23" s="44"/>
    </row>
    <row r="24" customFormat="false" ht="15" hidden="false" customHeight="true" outlineLevel="0" collapsed="false">
      <c r="A24" s="23" t="s">
        <v>30</v>
      </c>
      <c r="B24" s="29" t="s">
        <v>31</v>
      </c>
      <c r="D24" s="40"/>
      <c r="E24" s="40"/>
      <c r="F24" s="40"/>
      <c r="G24" s="40"/>
      <c r="H24" s="40"/>
      <c r="I24" s="41" t="e">
        <f aca="false">/1000000</f>
        <v>#NAME?</v>
      </c>
      <c r="J24" s="41"/>
      <c r="K24" s="41" t="e">
        <f aca="false">/1000000</f>
        <v>#NAME?</v>
      </c>
      <c r="M24" s="41" t="n">
        <v>13.6638177753678</v>
      </c>
      <c r="N24" s="41" t="n">
        <v>13.5538794926659</v>
      </c>
      <c r="O24" s="41" t="n">
        <v>13.5718110058513</v>
      </c>
      <c r="P24" s="41" t="n">
        <v>13.7769166331577</v>
      </c>
      <c r="Q24" s="41" t="n">
        <v>10.6218655396558</v>
      </c>
      <c r="R24" s="41" t="n">
        <v>15.1024376559249</v>
      </c>
      <c r="S24" s="41" t="n">
        <v>16.075676876675</v>
      </c>
      <c r="T24" s="41" t="n">
        <v>15.9258289958844</v>
      </c>
      <c r="U24" s="41" t="n">
        <v>16.902266334789</v>
      </c>
      <c r="V24" s="41" t="n">
        <v>15.6024545676365</v>
      </c>
      <c r="W24" s="41" t="n">
        <v>12.757532377551</v>
      </c>
      <c r="X24" s="41" t="n">
        <v>12.542632039392</v>
      </c>
      <c r="Y24" s="41" t="n">
        <v>10.8876957362728</v>
      </c>
      <c r="Z24" s="41" t="n">
        <v>10.7805611481715</v>
      </c>
      <c r="AA24" s="41" t="n">
        <v>10.9686117243518</v>
      </c>
      <c r="AB24" s="41" t="n">
        <v>11.5422354684109</v>
      </c>
      <c r="AC24" s="41" t="n">
        <v>10.7728472702248</v>
      </c>
      <c r="AD24" s="41" t="n">
        <v>15.3531278762194</v>
      </c>
      <c r="AE24" s="41" t="n">
        <v>16.346203356614</v>
      </c>
      <c r="AF24" s="41" t="n">
        <v>16.2302481146565</v>
      </c>
      <c r="AG24" s="41" t="n">
        <v>17.2574129106821</v>
      </c>
      <c r="AH24" s="41" t="n">
        <v>15.9140258765461</v>
      </c>
      <c r="AI24" s="41" t="n">
        <v>13.135700495422</v>
      </c>
      <c r="AJ24" s="41" t="n">
        <v>12.8261335135816</v>
      </c>
      <c r="AK24" s="41" t="n">
        <v>11.2045826476333</v>
      </c>
      <c r="AL24" s="41" t="n">
        <v>11.0656344869358</v>
      </c>
      <c r="AM24" s="41" t="n">
        <v>11.2217072112857</v>
      </c>
      <c r="AN24" s="41" t="n">
        <v>11.7872687779503</v>
      </c>
      <c r="AO24" s="41" t="n">
        <v>10.9500007897204</v>
      </c>
      <c r="AP24" s="41" t="n">
        <v>15.4552864445379</v>
      </c>
      <c r="AQ24" s="41" t="n">
        <v>16.3624159692117</v>
      </c>
      <c r="AR24" s="41" t="n">
        <v>16.1885391846677</v>
      </c>
      <c r="AS24" s="41" t="n">
        <v>17.1444595072549</v>
      </c>
      <c r="AT24" s="41" t="n">
        <v>15.7462398000742</v>
      </c>
      <c r="AU24" s="41" t="n">
        <v>12.9374131173265</v>
      </c>
      <c r="AV24" s="41" t="n">
        <v>12.6969189088821</v>
      </c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37"/>
      <c r="CC24" s="37"/>
      <c r="CD24" s="37"/>
      <c r="CE24" s="37"/>
      <c r="CF24" s="37"/>
      <c r="CH24" s="38"/>
      <c r="CJ24" s="38"/>
      <c r="CL24" s="38"/>
    </row>
    <row r="25" customFormat="false" ht="15" hidden="false" customHeight="true" outlineLevel="0" collapsed="false">
      <c r="A25" s="23" t="s">
        <v>32</v>
      </c>
      <c r="B25" s="29" t="s">
        <v>33</v>
      </c>
      <c r="D25" s="40"/>
      <c r="E25" s="40"/>
      <c r="F25" s="40"/>
      <c r="G25" s="40"/>
      <c r="H25" s="40"/>
      <c r="I25" s="41" t="e">
        <f aca="false">/1000000</f>
        <v>#NAME?</v>
      </c>
      <c r="J25" s="41"/>
      <c r="K25" s="41" t="e">
        <f aca="false">/1000000</f>
        <v>#NAME?</v>
      </c>
      <c r="M25" s="41" t="n">
        <v>13.062391132126</v>
      </c>
      <c r="N25" s="41" t="n">
        <v>13.0324099218381</v>
      </c>
      <c r="O25" s="41" t="n">
        <v>12.394281553176</v>
      </c>
      <c r="P25" s="41" t="n">
        <v>11.7636425403954</v>
      </c>
      <c r="Q25" s="41" t="n">
        <v>10.6218655396558</v>
      </c>
      <c r="R25" s="41" t="n">
        <v>17.0482389698009</v>
      </c>
      <c r="S25" s="41" t="n">
        <v>24.4768905323645</v>
      </c>
      <c r="T25" s="41" t="n">
        <v>32.739121933616</v>
      </c>
      <c r="U25" s="41" t="n">
        <v>32.0591916979023</v>
      </c>
      <c r="V25" s="41" t="n">
        <v>16.839860082188</v>
      </c>
      <c r="W25" s="41" t="n">
        <v>12.757532377551</v>
      </c>
      <c r="X25" s="41" t="n">
        <v>12.542632039392</v>
      </c>
      <c r="Y25" s="41" t="n">
        <v>10.8876957362728</v>
      </c>
      <c r="Z25" s="41" t="n">
        <v>10.7805611481715</v>
      </c>
      <c r="AA25" s="41" t="n">
        <v>10.9686117243518</v>
      </c>
      <c r="AB25" s="41" t="n">
        <v>11.5422354684109</v>
      </c>
      <c r="AC25" s="41" t="n">
        <v>10.7728472702248</v>
      </c>
      <c r="AD25" s="41" t="n">
        <v>18.222502184467</v>
      </c>
      <c r="AE25" s="41" t="n">
        <v>25.7962546338374</v>
      </c>
      <c r="AF25" s="41" t="n">
        <v>33.4965774506304</v>
      </c>
      <c r="AG25" s="41" t="n">
        <v>32.8303929364141</v>
      </c>
      <c r="AH25" s="41" t="n">
        <v>18.22232525497</v>
      </c>
      <c r="AI25" s="41" t="n">
        <v>13.135700495422</v>
      </c>
      <c r="AJ25" s="41" t="n">
        <v>12.8261335135816</v>
      </c>
      <c r="AK25" s="41" t="n">
        <v>11.2045826476333</v>
      </c>
      <c r="AL25" s="41" t="n">
        <v>11.0656344869358</v>
      </c>
      <c r="AM25" s="41" t="n">
        <v>11.2217072112857</v>
      </c>
      <c r="AN25" s="41" t="n">
        <v>11.7872687779503</v>
      </c>
      <c r="AO25" s="41" t="n">
        <v>10.9500007897204</v>
      </c>
      <c r="AP25" s="41" t="n">
        <v>17.6550042747624</v>
      </c>
      <c r="AQ25" s="41" t="n">
        <v>25.3053873745957</v>
      </c>
      <c r="AR25" s="41" t="n">
        <v>33.9139742442309</v>
      </c>
      <c r="AS25" s="41" t="n">
        <v>33.0760426865297</v>
      </c>
      <c r="AT25" s="41" t="n">
        <v>17.1831726129887</v>
      </c>
      <c r="AU25" s="41" t="n">
        <v>12.9374131173265</v>
      </c>
      <c r="AV25" s="41" t="n">
        <v>12.6969189088821</v>
      </c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37"/>
      <c r="CC25" s="37"/>
      <c r="CD25" s="37"/>
      <c r="CE25" s="37"/>
      <c r="CF25" s="37"/>
      <c r="CH25" s="38"/>
      <c r="CJ25" s="38"/>
      <c r="CL25" s="38"/>
    </row>
    <row r="26" customFormat="false" ht="7.9" hidden="false" customHeight="true" outlineLevel="0" collapsed="false">
      <c r="A26" s="23"/>
      <c r="B26" s="29"/>
      <c r="D26" s="30"/>
      <c r="E26" s="30"/>
      <c r="F26" s="30"/>
      <c r="G26" s="30"/>
      <c r="H26" s="30"/>
      <c r="CH26" s="42"/>
      <c r="CI26" s="43"/>
      <c r="CJ26" s="42"/>
      <c r="CK26" s="43"/>
      <c r="CL26" s="42"/>
      <c r="CM26" s="43"/>
      <c r="CN26" s="44"/>
    </row>
    <row r="27" customFormat="false" ht="15" hidden="false" customHeight="true" outlineLevel="0" collapsed="false">
      <c r="A27" s="23" t="s">
        <v>34</v>
      </c>
      <c r="B27" s="29" t="s">
        <v>35</v>
      </c>
      <c r="C27" s="45"/>
      <c r="D27" s="46"/>
      <c r="E27" s="46"/>
      <c r="F27" s="46"/>
      <c r="G27" s="46"/>
      <c r="H27" s="46"/>
      <c r="I27" s="47" t="e">
        <f aca="false">(I18-I19)+(I21-I22)+(I24-I25)-237</f>
        <v>#NAME?</v>
      </c>
      <c r="J27" s="47"/>
      <c r="K27" s="47" t="e">
        <f aca="false">(K18-K19)+(K21-K22)+(K24-K25)</f>
        <v>#NAME?</v>
      </c>
      <c r="L27" s="45"/>
      <c r="M27" s="47" t="n">
        <v>1.99805811209219</v>
      </c>
      <c r="N27" s="47" t="n">
        <v>-22.5259056888629</v>
      </c>
      <c r="O27" s="47" t="n">
        <v>4.23801787570557</v>
      </c>
      <c r="P27" s="47" t="n">
        <v>7.43694594820089</v>
      </c>
      <c r="Q27" s="47" t="n">
        <v>0</v>
      </c>
      <c r="R27" s="47" t="n">
        <v>-8.47361352296091</v>
      </c>
      <c r="S27" s="47" t="n">
        <v>-35.0846776566557</v>
      </c>
      <c r="T27" s="47" t="n">
        <v>-72.2852568249802</v>
      </c>
      <c r="U27" s="47" t="n">
        <v>-66.7288404706278</v>
      </c>
      <c r="V27" s="47" t="n">
        <v>-5.95728269689379</v>
      </c>
      <c r="W27" s="47" t="n">
        <v>0</v>
      </c>
      <c r="X27" s="47" t="n">
        <v>0</v>
      </c>
      <c r="Y27" s="47" t="n">
        <v>0</v>
      </c>
      <c r="Z27" s="47" t="n">
        <v>0</v>
      </c>
      <c r="AA27" s="47" t="n">
        <v>0</v>
      </c>
      <c r="AB27" s="47" t="n">
        <v>0</v>
      </c>
      <c r="AC27" s="47" t="n">
        <v>0</v>
      </c>
      <c r="AD27" s="47" t="n">
        <v>-12.1184088959067</v>
      </c>
      <c r="AE27" s="47" t="n">
        <v>-39.6140208605658</v>
      </c>
      <c r="AF27" s="47" t="n">
        <v>-74.7343583888335</v>
      </c>
      <c r="AG27" s="47" t="n">
        <v>-69.019549821526</v>
      </c>
      <c r="AH27" s="47" t="n">
        <v>-10.3616209801768</v>
      </c>
      <c r="AI27" s="47" t="n">
        <v>0</v>
      </c>
      <c r="AJ27" s="47" t="n">
        <v>0</v>
      </c>
      <c r="AK27" s="47" t="n">
        <v>0</v>
      </c>
      <c r="AL27" s="47" t="n">
        <v>0</v>
      </c>
      <c r="AM27" s="47" t="n">
        <v>0</v>
      </c>
      <c r="AN27" s="47" t="n">
        <v>0</v>
      </c>
      <c r="AO27" s="47" t="n">
        <v>0</v>
      </c>
      <c r="AP27" s="47" t="n">
        <v>-9.64857487554206</v>
      </c>
      <c r="AQ27" s="47" t="n">
        <v>-38.1835728056627</v>
      </c>
      <c r="AR27" s="47" t="n">
        <v>-78.356270017072</v>
      </c>
      <c r="AS27" s="47" t="n">
        <v>-72.3638349146895</v>
      </c>
      <c r="AT27" s="47" t="n">
        <v>-6.99237721079656</v>
      </c>
      <c r="AU27" s="47" t="n">
        <v>0</v>
      </c>
      <c r="AV27" s="47" t="n">
        <v>0</v>
      </c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5"/>
      <c r="CH27" s="45"/>
      <c r="CI27" s="48"/>
      <c r="CJ27" s="45"/>
      <c r="CK27" s="48"/>
      <c r="CL27" s="45"/>
      <c r="CM27" s="48"/>
      <c r="CN27" s="48"/>
    </row>
    <row r="28" customFormat="false" ht="15" hidden="true" customHeight="true" outlineLevel="0" collapsed="false">
      <c r="A28" s="23"/>
      <c r="B28" s="29" t="s">
        <v>36</v>
      </c>
      <c r="C28" s="36" t="n">
        <f aca="false">0.6*-83</f>
        <v>-49.8</v>
      </c>
      <c r="D28" s="30"/>
      <c r="E28" s="30"/>
      <c r="F28" s="35"/>
      <c r="G28" s="35"/>
      <c r="H28" s="30"/>
      <c r="I28" s="36"/>
      <c r="J28" s="36"/>
      <c r="K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customFormat="false" ht="15" hidden="true" customHeight="true" outlineLevel="0" collapsed="false">
      <c r="A29" s="23"/>
      <c r="B29" s="29" t="s">
        <v>37</v>
      </c>
      <c r="C29" s="36" t="e">
        <f aca="false">-/1000000</f>
        <v>#NAME?</v>
      </c>
      <c r="D29" s="30"/>
      <c r="E29" s="30"/>
      <c r="F29" s="35"/>
      <c r="G29" s="35"/>
      <c r="H29" s="30"/>
      <c r="I29" s="36"/>
      <c r="J29" s="36"/>
      <c r="K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customFormat="false" ht="10.15" hidden="false" customHeight="true" outlineLevel="0" collapsed="false">
      <c r="A30" s="23"/>
      <c r="B30" s="29"/>
      <c r="C30" s="36"/>
      <c r="D30" s="30"/>
      <c r="E30" s="30"/>
      <c r="F30" s="35"/>
      <c r="G30" s="35"/>
      <c r="H30" s="30"/>
      <c r="I30" s="36"/>
      <c r="J30" s="36"/>
      <c r="K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customFormat="false" ht="15" hidden="false" customHeight="true" outlineLevel="0" collapsed="false">
      <c r="A31" s="23" t="s">
        <v>38</v>
      </c>
      <c r="B31" s="29" t="s">
        <v>39</v>
      </c>
      <c r="C31" s="45"/>
      <c r="D31" s="46"/>
      <c r="E31" s="46"/>
      <c r="F31" s="46"/>
      <c r="G31" s="46"/>
      <c r="H31" s="46"/>
      <c r="I31" s="47" t="e">
        <f aca="false">H39+I27</f>
        <v>#NAME?</v>
      </c>
      <c r="J31" s="47"/>
      <c r="K31" s="47" t="e">
        <f aca="false">J39+K27</f>
        <v>#NAME?</v>
      </c>
      <c r="L31" s="45"/>
      <c r="M31" s="47" t="n">
        <v>-305.521941887908</v>
      </c>
      <c r="N31" s="47" t="n">
        <v>-323.330864960305</v>
      </c>
      <c r="O31" s="47" t="n">
        <v>-314.834948546534</v>
      </c>
      <c r="P31" s="47" t="n">
        <v>-303.325704076137</v>
      </c>
      <c r="Q31" s="47" t="n">
        <v>-299.407808262613</v>
      </c>
      <c r="R31" s="47" t="n">
        <v>-304.043369100517</v>
      </c>
      <c r="S31" s="47" t="n">
        <v>-334.968492148406</v>
      </c>
      <c r="T31" s="47" t="n">
        <v>-402.535567949413</v>
      </c>
      <c r="U31" s="47" t="n">
        <v>-464.572700362948</v>
      </c>
      <c r="V31" s="47" t="n">
        <v>-465.620323601822</v>
      </c>
      <c r="W31" s="47" t="n">
        <v>-461.89596842937</v>
      </c>
      <c r="X31" s="47" t="n">
        <v>-458.507256904236</v>
      </c>
      <c r="Y31" s="47" t="n">
        <v>-454.776336005814</v>
      </c>
      <c r="Z31" s="47" t="n">
        <v>-450.780109127165</v>
      </c>
      <c r="AA31" s="47" t="n">
        <v>-447.214309047957</v>
      </c>
      <c r="AB31" s="47" t="n">
        <v>-443.784997055289</v>
      </c>
      <c r="AC31" s="47" t="n">
        <v>-440.512017250601</v>
      </c>
      <c r="AD31" s="47" t="n">
        <v>-449.458223266131</v>
      </c>
      <c r="AE31" s="47" t="n">
        <v>-485.57766318729</v>
      </c>
      <c r="AF31" s="47" t="n">
        <v>-556.244120141348</v>
      </c>
      <c r="AG31" s="47" t="n">
        <v>-621.221219082835</v>
      </c>
      <c r="AH31" s="47" t="n">
        <v>-627.310527761463</v>
      </c>
      <c r="AI31" s="47" t="n">
        <v>-624.294021687963</v>
      </c>
      <c r="AJ31" s="47" t="n">
        <v>-621.636346516988</v>
      </c>
      <c r="AK31" s="47" t="n">
        <v>-618.622679980969</v>
      </c>
      <c r="AL31" s="47" t="n">
        <v>-615.371740273857</v>
      </c>
      <c r="AM31" s="47" t="n">
        <v>-612.559030736567</v>
      </c>
      <c r="AN31" s="47" t="n">
        <v>-609.888669448134</v>
      </c>
      <c r="AO31" s="47" t="n">
        <v>-607.399865213682</v>
      </c>
      <c r="AP31" s="47" t="n">
        <v>-614.665350292115</v>
      </c>
      <c r="AQ31" s="47" t="n">
        <v>-650.133731102546</v>
      </c>
      <c r="AR31" s="47" t="n">
        <v>-725.193677840708</v>
      </c>
      <c r="AS31" s="47" t="n">
        <v>-794.282044001858</v>
      </c>
      <c r="AT31" s="47" t="n">
        <v>-797.782660712994</v>
      </c>
      <c r="AU31" s="47" t="n">
        <v>-795.598554806306</v>
      </c>
      <c r="AV31" s="47" t="n">
        <v>-793.786877832042</v>
      </c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5"/>
      <c r="CH31" s="45"/>
      <c r="CI31" s="45"/>
      <c r="CJ31" s="45"/>
      <c r="CK31" s="45"/>
      <c r="CL31" s="45"/>
      <c r="CM31" s="45"/>
    </row>
    <row r="32" customFormat="false" ht="15" hidden="false" customHeight="true" outlineLevel="0" collapsed="false">
      <c r="A32" s="23" t="s">
        <v>40</v>
      </c>
      <c r="B32" s="29" t="s">
        <v>41</v>
      </c>
      <c r="D32" s="49"/>
      <c r="E32" s="49"/>
      <c r="F32" s="49"/>
      <c r="G32" s="49"/>
      <c r="H32" s="49"/>
      <c r="I32" s="50" t="e">
        <f aca="false">(H39+0.5*(I27+#REF!))*$C$58+0.4</f>
        <v>#REF!</v>
      </c>
      <c r="J32" s="50"/>
      <c r="K32" s="50" t="e">
        <f aca="false">(J39+0.5*(K27+K36+K37))*$C$58</f>
        <v>#NAME?</v>
      </c>
      <c r="M32" s="50" t="n">
        <v>-1.66693591559855</v>
      </c>
      <c r="N32" s="50" t="n">
        <v>-1.67430148223932</v>
      </c>
      <c r="O32" s="50" t="n">
        <v>-1.70119738495855</v>
      </c>
      <c r="P32" s="50" t="n">
        <v>-1.64808143730114</v>
      </c>
      <c r="Q32" s="50" t="n">
        <v>-1.60704515477295</v>
      </c>
      <c r="R32" s="50" t="n">
        <v>-1.60833085620216</v>
      </c>
      <c r="S32" s="50" t="n">
        <v>-1.70200366362152</v>
      </c>
      <c r="T32" s="50" t="n">
        <v>-1.96659551697856</v>
      </c>
      <c r="U32" s="50" t="n">
        <v>-2.31614163938588</v>
      </c>
      <c r="V32" s="50" t="n">
        <v>-2.48914754235319</v>
      </c>
      <c r="W32" s="50" t="n">
        <v>-2.48602574887531</v>
      </c>
      <c r="X32" s="50" t="n">
        <v>-2.4667954930045</v>
      </c>
      <c r="Y32" s="50" t="n">
        <v>-2.44592432718237</v>
      </c>
      <c r="Z32" s="50" t="n">
        <v>-2.42549915567766</v>
      </c>
      <c r="AA32" s="50" t="n">
        <v>-2.40660523152757</v>
      </c>
      <c r="AB32" s="50" t="n">
        <v>-2.38850222023199</v>
      </c>
      <c r="AC32" s="50" t="n">
        <v>-2.37109366529622</v>
      </c>
      <c r="AD32" s="50" t="n">
        <v>-2.38581860317065</v>
      </c>
      <c r="AE32" s="50" t="n">
        <v>-2.50512242946813</v>
      </c>
      <c r="AF32" s="50" t="n">
        <v>-2.79207326058169</v>
      </c>
      <c r="AG32" s="50" t="n">
        <v>-3.15789683950836</v>
      </c>
      <c r="AH32" s="50" t="n">
        <v>-3.35261958655729</v>
      </c>
      <c r="AI32" s="50" t="n">
        <v>-3.36528044601379</v>
      </c>
      <c r="AJ32" s="50" t="n">
        <v>-3.34996204954778</v>
      </c>
      <c r="AK32" s="50" t="n">
        <v>-3.33304123484578</v>
      </c>
      <c r="AL32" s="50" t="n">
        <v>-3.31666320862986</v>
      </c>
      <c r="AM32" s="50" t="n">
        <v>-3.30185333521735</v>
      </c>
      <c r="AN32" s="50" t="n">
        <v>-3.28791833588274</v>
      </c>
      <c r="AO32" s="50" t="n">
        <v>-3.27475926203892</v>
      </c>
      <c r="AP32" s="50" t="n">
        <v>-3.28704968590794</v>
      </c>
      <c r="AQ32" s="50" t="n">
        <v>-3.40000796999101</v>
      </c>
      <c r="AR32" s="50" t="n">
        <v>-3.6970336629629</v>
      </c>
      <c r="AS32" s="50" t="n">
        <v>-4.08585298226922</v>
      </c>
      <c r="AT32" s="50" t="n">
        <v>-4.28486492790579</v>
      </c>
      <c r="AU32" s="50" t="n">
        <v>-4.29295878335727</v>
      </c>
      <c r="AV32" s="50" t="n">
        <v>-4.28222416968478</v>
      </c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</row>
    <row r="33" customFormat="false" ht="15" hidden="false" customHeight="true" outlineLevel="0" collapsed="false">
      <c r="A33" s="23" t="s">
        <v>42</v>
      </c>
      <c r="B33" s="29" t="s">
        <v>43</v>
      </c>
      <c r="C33" s="45"/>
      <c r="D33" s="46"/>
      <c r="E33" s="46"/>
      <c r="F33" s="46"/>
      <c r="G33" s="46"/>
      <c r="H33" s="51" t="n">
        <v>-87</v>
      </c>
      <c r="I33" s="47" t="e">
        <f aca="false">I31+I32</f>
        <v>#REF!</v>
      </c>
      <c r="J33" s="52" t="n">
        <v>-357.334</v>
      </c>
      <c r="K33" s="47" t="e">
        <f aca="false">K31+K32</f>
        <v>#NAME?</v>
      </c>
      <c r="L33" s="52" t="n">
        <v>-405.172</v>
      </c>
      <c r="M33" s="47" t="n">
        <v>-307.188877803506</v>
      </c>
      <c r="N33" s="47" t="n">
        <v>-325.005166442544</v>
      </c>
      <c r="O33" s="47" t="n">
        <v>-316.536145931493</v>
      </c>
      <c r="P33" s="47" t="n">
        <v>-304.973785513438</v>
      </c>
      <c r="Q33" s="47" t="n">
        <v>-301.014853417386</v>
      </c>
      <c r="R33" s="47" t="n">
        <v>-305.651699956719</v>
      </c>
      <c r="S33" s="47" t="n">
        <v>-336.670495812027</v>
      </c>
      <c r="T33" s="47" t="n">
        <v>-404.502163466391</v>
      </c>
      <c r="U33" s="47" t="n">
        <v>-466.888842002334</v>
      </c>
      <c r="V33" s="47" t="n">
        <v>-468.109471144175</v>
      </c>
      <c r="W33" s="47" t="n">
        <v>-464.381994178246</v>
      </c>
      <c r="X33" s="47" t="n">
        <v>-460.97405239724</v>
      </c>
      <c r="Y33" s="47" t="n">
        <v>-457.222260332997</v>
      </c>
      <c r="Z33" s="47" t="n">
        <v>-453.205608282843</v>
      </c>
      <c r="AA33" s="47" t="n">
        <v>-449.620914279485</v>
      </c>
      <c r="AB33" s="47" t="n">
        <v>-446.173499275521</v>
      </c>
      <c r="AC33" s="47" t="n">
        <v>-442.883110915897</v>
      </c>
      <c r="AD33" s="47" t="n">
        <v>-451.844041869302</v>
      </c>
      <c r="AE33" s="47" t="n">
        <v>-488.082785616758</v>
      </c>
      <c r="AF33" s="47" t="n">
        <v>-559.036193401929</v>
      </c>
      <c r="AG33" s="47" t="n">
        <v>-624.379115922343</v>
      </c>
      <c r="AH33" s="47" t="n">
        <v>-630.663147348021</v>
      </c>
      <c r="AI33" s="47" t="n">
        <v>-627.659302133977</v>
      </c>
      <c r="AJ33" s="47" t="n">
        <v>-624.986308566536</v>
      </c>
      <c r="AK33" s="47" t="n">
        <v>-621.955721215815</v>
      </c>
      <c r="AL33" s="47" t="n">
        <v>-618.688403482487</v>
      </c>
      <c r="AM33" s="47" t="n">
        <v>-615.860884071785</v>
      </c>
      <c r="AN33" s="47" t="n">
        <v>-613.176587784017</v>
      </c>
      <c r="AO33" s="47" t="n">
        <v>-610.674624475721</v>
      </c>
      <c r="AP33" s="47" t="n">
        <v>-617.952399978023</v>
      </c>
      <c r="AQ33" s="47" t="n">
        <v>-653.533739072537</v>
      </c>
      <c r="AR33" s="47" t="n">
        <v>-728.890711503671</v>
      </c>
      <c r="AS33" s="47" t="n">
        <v>-798.367896984127</v>
      </c>
      <c r="AT33" s="47" t="n">
        <v>-802.067525640899</v>
      </c>
      <c r="AU33" s="47" t="n">
        <v>-799.891513589664</v>
      </c>
      <c r="AV33" s="47" t="n">
        <v>-798.069102001727</v>
      </c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5"/>
      <c r="CH33" s="45"/>
      <c r="CI33" s="45"/>
      <c r="CJ33" s="45"/>
      <c r="CK33" s="45"/>
      <c r="CL33" s="45"/>
      <c r="CM33" s="45"/>
    </row>
    <row r="34" customFormat="false" ht="5.45" hidden="false" customHeight="true" outlineLevel="0" collapsed="false">
      <c r="A34" s="23"/>
      <c r="B34" s="19"/>
      <c r="D34" s="30"/>
      <c r="E34" s="30"/>
      <c r="F34" s="35"/>
      <c r="G34" s="35"/>
      <c r="H34" s="51"/>
      <c r="I34" s="36"/>
      <c r="J34" s="36"/>
      <c r="K34" s="36"/>
      <c r="L34" s="52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</row>
    <row r="35" customFormat="false" ht="15" hidden="false" customHeight="true" outlineLevel="0" collapsed="false">
      <c r="A35" s="23" t="s">
        <v>44</v>
      </c>
      <c r="B35" s="29" t="s">
        <v>45</v>
      </c>
      <c r="D35" s="30"/>
      <c r="E35" s="30"/>
      <c r="F35" s="35"/>
      <c r="G35" s="35"/>
      <c r="H35" s="51" t="n">
        <v>83</v>
      </c>
      <c r="I35" s="36"/>
      <c r="J35" s="52" t="n">
        <v>89.71</v>
      </c>
      <c r="K35" s="36"/>
      <c r="L35" s="52" t="n">
        <v>97.652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</row>
    <row r="36" customFormat="false" ht="7.9" hidden="false" customHeight="true" outlineLevel="0" collapsed="false">
      <c r="A36" s="23"/>
      <c r="B36" s="29"/>
      <c r="D36" s="30"/>
      <c r="E36" s="30"/>
      <c r="F36" s="35"/>
      <c r="G36" s="30"/>
      <c r="H36" s="35"/>
      <c r="I36" s="36" t="e">
        <f aca="false">-0.6*/1000</f>
        <v>#NAME?</v>
      </c>
      <c r="J36" s="52"/>
      <c r="K36" s="36" t="e">
        <f aca="false">-0.6*/1000</f>
        <v>#NAME?</v>
      </c>
      <c r="L36" s="52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</row>
    <row r="37" customFormat="false" ht="17" hidden="false" customHeight="false" outlineLevel="0" collapsed="false">
      <c r="A37" s="23" t="s">
        <v>46</v>
      </c>
      <c r="B37" s="29" t="s">
        <v>47</v>
      </c>
      <c r="D37" s="30"/>
      <c r="E37" s="30"/>
      <c r="F37" s="30"/>
      <c r="G37" s="30"/>
      <c r="H37" s="35"/>
      <c r="I37" s="37" t="e">
        <f aca="false"/>
        <v>#NAME?</v>
      </c>
      <c r="J37" s="37"/>
      <c r="K37" s="37" t="e">
        <f aca="false"/>
        <v>#NAME?</v>
      </c>
      <c r="L37" s="52"/>
      <c r="M37" s="37" t="n">
        <v>6.38391853206437</v>
      </c>
      <c r="N37" s="37" t="n">
        <v>5.93220002030486</v>
      </c>
      <c r="O37" s="37" t="n">
        <v>5.77349590715461</v>
      </c>
      <c r="P37" s="47" t="n">
        <v>5.5659772508251</v>
      </c>
      <c r="Q37" s="47" t="n">
        <v>5.44509783982969</v>
      </c>
      <c r="R37" s="37" t="n">
        <v>5.7678854649694</v>
      </c>
      <c r="S37" s="37" t="n">
        <v>6.42018468759468</v>
      </c>
      <c r="T37" s="37" t="n">
        <v>6.65830357407097</v>
      </c>
      <c r="U37" s="37" t="n">
        <v>7.22580109740547</v>
      </c>
      <c r="V37" s="37" t="n">
        <v>6.21350271480496</v>
      </c>
      <c r="W37" s="37" t="n">
        <v>5.87473727401022</v>
      </c>
      <c r="X37" s="37" t="n">
        <v>6.19771639142566</v>
      </c>
      <c r="Y37" s="37" t="n">
        <v>6.44215120583153</v>
      </c>
      <c r="Z37" s="37" t="n">
        <v>5.9912992348856</v>
      </c>
      <c r="AA37" s="37" t="n">
        <v>5.8359172241953</v>
      </c>
      <c r="AB37" s="37" t="n">
        <v>5.66148202492096</v>
      </c>
      <c r="AC37" s="37" t="n">
        <v>5.54329654567217</v>
      </c>
      <c r="AD37" s="37" t="n">
        <v>5.88039954257794</v>
      </c>
      <c r="AE37" s="37" t="n">
        <v>6.5730238642437</v>
      </c>
      <c r="AF37" s="37" t="n">
        <v>6.83452414062086</v>
      </c>
      <c r="AG37" s="37" t="n">
        <v>7.43020914105653</v>
      </c>
      <c r="AH37" s="37" t="n">
        <v>6.36912566005767</v>
      </c>
      <c r="AI37" s="37" t="n">
        <v>6.02295561698848</v>
      </c>
      <c r="AJ37" s="47" t="n">
        <v>6.363628585567</v>
      </c>
      <c r="AK37" s="37" t="n">
        <v>6.58398094195766</v>
      </c>
      <c r="AL37" s="37" t="n">
        <v>6.12937274591966</v>
      </c>
      <c r="AM37" s="37" t="n">
        <v>5.97221462365082</v>
      </c>
      <c r="AN37" s="37" t="n">
        <v>5.7767225703346</v>
      </c>
      <c r="AO37" s="37" t="n">
        <v>5.65784905914817</v>
      </c>
      <c r="AP37" s="37" t="n">
        <v>6.00224168113935</v>
      </c>
      <c r="AQ37" s="37" t="n">
        <v>6.69633124890155</v>
      </c>
      <c r="AR37" s="37" t="n">
        <v>6.97250241650236</v>
      </c>
      <c r="AS37" s="37" t="n">
        <v>7.57761348193</v>
      </c>
      <c r="AT37" s="37" t="n">
        <v>6.46897083459289</v>
      </c>
      <c r="AU37" s="37" t="n">
        <v>6.10463575762143</v>
      </c>
      <c r="AV37" s="47" t="n">
        <v>6.44483147277984</v>
      </c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37"/>
      <c r="CC37" s="37"/>
      <c r="CD37" s="37"/>
      <c r="CE37" s="37"/>
      <c r="CF37" s="37"/>
    </row>
    <row r="38" customFormat="false" ht="14.65" hidden="false" customHeight="false" outlineLevel="0" collapsed="false">
      <c r="A38" s="23"/>
      <c r="I38" s="36"/>
      <c r="J38" s="36"/>
      <c r="K38" s="36"/>
      <c r="L38" s="52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7"/>
      <c r="CC38" s="37"/>
      <c r="CD38" s="37"/>
      <c r="CE38" s="37"/>
      <c r="CF38" s="37"/>
    </row>
    <row r="39" customFormat="false" ht="18.6" hidden="false" customHeight="true" outlineLevel="0" collapsed="false">
      <c r="A39" s="23" t="s">
        <v>48</v>
      </c>
      <c r="B39" s="19" t="s">
        <v>49</v>
      </c>
      <c r="C39" s="13"/>
      <c r="D39" s="51"/>
      <c r="E39" s="51"/>
      <c r="F39" s="51"/>
      <c r="G39" s="51"/>
      <c r="H39" s="52" t="e">
        <f aca="false">H33+H35+#REF!+#REF!</f>
        <v>#REF!</v>
      </c>
      <c r="I39" s="52" t="e">
        <f aca="false">I33+I35+#REF!+#REF!+I38</f>
        <v>#REF!</v>
      </c>
      <c r="J39" s="52" t="n">
        <f aca="false">J33+J35</f>
        <v>-267.624</v>
      </c>
      <c r="K39" s="53" t="e">
        <f aca="false">K33+K36+K37</f>
        <v>#NAME?</v>
      </c>
      <c r="L39" s="52" t="n">
        <v>-307.52</v>
      </c>
      <c r="M39" s="52" t="n">
        <v>-300.804959271442</v>
      </c>
      <c r="N39" s="52" t="n">
        <v>-319.07296642224</v>
      </c>
      <c r="O39" s="52" t="n">
        <v>-310.762650024338</v>
      </c>
      <c r="P39" s="52" t="n">
        <v>-299.407808262613</v>
      </c>
      <c r="Q39" s="52" t="n">
        <v>-295.569755577556</v>
      </c>
      <c r="R39" s="52" t="n">
        <v>-299.88381449175</v>
      </c>
      <c r="S39" s="52" t="n">
        <v>-330.250311124433</v>
      </c>
      <c r="T39" s="52" t="n">
        <v>-397.84385989232</v>
      </c>
      <c r="U39" s="52" t="n">
        <v>-459.663040904928</v>
      </c>
      <c r="V39" s="52" t="n">
        <v>-461.89596842937</v>
      </c>
      <c r="W39" s="52" t="n">
        <v>-458.507256904236</v>
      </c>
      <c r="X39" s="54" t="n">
        <v>-454.776336005814</v>
      </c>
      <c r="Y39" s="52" t="n">
        <v>-450.780109127165</v>
      </c>
      <c r="Z39" s="52" t="n">
        <v>-447.214309047957</v>
      </c>
      <c r="AA39" s="52" t="n">
        <v>-443.784997055289</v>
      </c>
      <c r="AB39" s="52" t="n">
        <v>-440.512017250601</v>
      </c>
      <c r="AC39" s="52" t="n">
        <v>-437.339814370225</v>
      </c>
      <c r="AD39" s="52" t="n">
        <v>-445.963642326724</v>
      </c>
      <c r="AE39" s="52" t="n">
        <v>-481.509761752514</v>
      </c>
      <c r="AF39" s="52" t="n">
        <v>-552.201669261309</v>
      </c>
      <c r="AG39" s="52" t="n">
        <v>-616.948906781287</v>
      </c>
      <c r="AH39" s="52" t="n">
        <v>-624.294021687963</v>
      </c>
      <c r="AI39" s="52" t="n">
        <v>-621.636346516988</v>
      </c>
      <c r="AJ39" s="54" t="n">
        <v>-618.622679980969</v>
      </c>
      <c r="AK39" s="52" t="n">
        <v>-615.371740273857</v>
      </c>
      <c r="AL39" s="52" t="n">
        <v>-612.559030736567</v>
      </c>
      <c r="AM39" s="52" t="n">
        <v>-609.888669448134</v>
      </c>
      <c r="AN39" s="52" t="n">
        <v>-607.399865213682</v>
      </c>
      <c r="AO39" s="52" t="n">
        <v>-605.016775416573</v>
      </c>
      <c r="AP39" s="52" t="n">
        <v>-611.950158296884</v>
      </c>
      <c r="AQ39" s="52" t="n">
        <v>-646.837407823636</v>
      </c>
      <c r="AR39" s="52" t="n">
        <v>-721.918209087168</v>
      </c>
      <c r="AS39" s="52" t="n">
        <v>-790.790283502197</v>
      </c>
      <c r="AT39" s="52" t="n">
        <v>-795.598554806306</v>
      </c>
      <c r="AU39" s="52" t="n">
        <v>-793.786877832042</v>
      </c>
      <c r="AV39" s="54" t="n">
        <v>-791.624270528947</v>
      </c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4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4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13"/>
      <c r="CH39" s="13"/>
      <c r="CI39" s="13"/>
      <c r="CJ39" s="13"/>
      <c r="CK39" s="13"/>
      <c r="CL39" s="13"/>
      <c r="CM39" s="13"/>
    </row>
    <row r="40" customFormat="false" ht="18.6" hidden="false" customHeight="true" outlineLevel="0" collapsed="false">
      <c r="B40" s="19"/>
      <c r="H40" s="36"/>
      <c r="P40" s="52"/>
      <c r="Q40" s="55"/>
      <c r="AJ40" s="52"/>
      <c r="AV40" s="52"/>
    </row>
    <row r="41" customFormat="false" ht="18.6" hidden="true" customHeight="true" outlineLevel="0" collapsed="false">
      <c r="B41" s="19" t="s">
        <v>50</v>
      </c>
      <c r="H41" s="36"/>
      <c r="I41" s="56" t="n">
        <v>-319.75945274533</v>
      </c>
      <c r="J41" s="56"/>
      <c r="K41" s="56"/>
      <c r="L41" s="56" t="n">
        <v>-376.083809372592</v>
      </c>
      <c r="M41" s="56" t="n">
        <v>-386.523604703474</v>
      </c>
      <c r="N41" s="56" t="n">
        <v>-388.210881879165</v>
      </c>
      <c r="O41" s="56" t="n">
        <v>-386.140850823091</v>
      </c>
      <c r="P41" s="56" t="n">
        <v>-385.152170380906</v>
      </c>
      <c r="Q41" s="56" t="n">
        <v>-385.841440881146</v>
      </c>
      <c r="R41" s="56" t="n">
        <v>-405.523480598302</v>
      </c>
      <c r="S41" s="56" t="n">
        <v>-444.9106276193</v>
      </c>
      <c r="T41" s="56" t="n">
        <v>-504.283935863411</v>
      </c>
      <c r="U41" s="56" t="n">
        <v>-549.150872913179</v>
      </c>
      <c r="V41" s="56" t="n">
        <v>-558.350408304643</v>
      </c>
      <c r="W41" s="56" t="n">
        <v>-557.292811828407</v>
      </c>
      <c r="X41" s="56" t="n">
        <v>-555.482848266288</v>
      </c>
      <c r="Y41" s="56" t="n">
        <v>-554.644664825296</v>
      </c>
      <c r="Z41" s="56" t="n">
        <v>-554.442032441829</v>
      </c>
      <c r="AA41" s="56" t="n">
        <v>-553.98696565668</v>
      </c>
      <c r="AB41" s="56" t="n">
        <v>-553.969959300662</v>
      </c>
      <c r="AC41" s="56" t="n">
        <v>-556.301292276862</v>
      </c>
      <c r="AD41" s="56" t="n">
        <v>-580.853324532684</v>
      </c>
      <c r="AE41" s="56" t="n">
        <v>-623.795908886877</v>
      </c>
      <c r="AF41" s="56" t="n">
        <v>-686.197901374484</v>
      </c>
      <c r="AG41" s="56" t="n">
        <v>-733.785974344766</v>
      </c>
      <c r="AH41" s="56" t="n">
        <v>-746.966251540984</v>
      </c>
      <c r="AI41" s="56" t="n">
        <v>-748.013008523904</v>
      </c>
      <c r="AJ41" s="57" t="n">
        <v>-748.068010733668</v>
      </c>
      <c r="AK41" s="56" t="n">
        <v>-748.159617914949</v>
      </c>
      <c r="AL41" s="56" t="n">
        <v>-748.891363970111</v>
      </c>
      <c r="AM41" s="56" t="n">
        <v>-749.380436836165</v>
      </c>
      <c r="AN41" s="56" t="n">
        <v>-750.329355495163</v>
      </c>
      <c r="AO41" s="56" t="n">
        <v>-753.544156352065</v>
      </c>
      <c r="AP41" s="56" t="n">
        <v>-777.041098262444</v>
      </c>
      <c r="AQ41" s="56" t="n">
        <v>-821.072475264474</v>
      </c>
      <c r="AR41" s="56" t="n">
        <v>-886.634850600173</v>
      </c>
      <c r="AS41" s="56" t="n">
        <v>-936.90830504545</v>
      </c>
      <c r="AT41" s="56" t="n">
        <v>-949.614876646485</v>
      </c>
      <c r="AU41" s="56" t="n">
        <v>-951.488631276787</v>
      </c>
      <c r="AV41" s="57" t="n">
        <v>-952.620405268546</v>
      </c>
    </row>
    <row r="42" customFormat="false" ht="18.6" hidden="false" customHeight="true" outlineLevel="0" collapsed="false">
      <c r="B42" s="19"/>
      <c r="H42" s="36"/>
      <c r="I42" s="36"/>
      <c r="J42" s="36"/>
      <c r="K42" s="36"/>
      <c r="P42" s="52"/>
      <c r="Q42" s="55"/>
      <c r="AJ42" s="52"/>
      <c r="AV42" s="52"/>
    </row>
    <row r="43" customFormat="false" ht="18.6" hidden="true" customHeight="true" outlineLevel="0" collapsed="false">
      <c r="B43" s="19" t="s">
        <v>51</v>
      </c>
      <c r="H43" s="36"/>
      <c r="I43" s="56" t="e">
        <f aca="false">I39-I41</f>
        <v>#REF!</v>
      </c>
      <c r="J43" s="56"/>
      <c r="K43" s="56"/>
      <c r="L43" s="56" t="e">
        <f aca="false">K39-L41</f>
        <v>#NAME?</v>
      </c>
      <c r="M43" s="56" t="n">
        <f aca="false">M39-M41</f>
        <v>85.7186454320319</v>
      </c>
      <c r="N43" s="56" t="n">
        <f aca="false">N39-N41</f>
        <v>69.137915456925</v>
      </c>
      <c r="O43" s="56" t="n">
        <f aca="false">O39-O41</f>
        <v>75.3782007987535</v>
      </c>
      <c r="P43" s="56" t="n">
        <f aca="false">P39-P41</f>
        <v>85.7443621182929</v>
      </c>
      <c r="Q43" s="56" t="n">
        <f aca="false">Q39-Q41</f>
        <v>90.2716853035896</v>
      </c>
      <c r="R43" s="56" t="n">
        <f aca="false">R39-R41</f>
        <v>105.639666106552</v>
      </c>
      <c r="S43" s="56" t="n">
        <f aca="false">S39-S41</f>
        <v>114.660316494868</v>
      </c>
      <c r="T43" s="56" t="n">
        <f aca="false">T39-T41</f>
        <v>106.440075971091</v>
      </c>
      <c r="U43" s="56" t="n">
        <f aca="false">U39-U41</f>
        <v>89.4878320082506</v>
      </c>
      <c r="V43" s="56" t="n">
        <f aca="false">V39-V41</f>
        <v>96.4544398752729</v>
      </c>
      <c r="W43" s="56" t="n">
        <f aca="false">W39-W41</f>
        <v>98.7855549241712</v>
      </c>
      <c r="X43" s="56" t="n">
        <f aca="false">X39-X41</f>
        <v>100.706512260473</v>
      </c>
      <c r="Y43" s="56" t="n">
        <f aca="false">Y39-Y41</f>
        <v>103.864555698131</v>
      </c>
      <c r="Z43" s="56" t="n">
        <f aca="false">Z39-Z41</f>
        <v>107.227723393871</v>
      </c>
      <c r="AA43" s="56" t="n">
        <f aca="false">AA39-AA41</f>
        <v>110.20196860139</v>
      </c>
      <c r="AB43" s="56" t="n">
        <f aca="false">AB39-AB41</f>
        <v>113.457942050061</v>
      </c>
      <c r="AC43" s="56" t="n">
        <f aca="false">AC39-AC41</f>
        <v>118.961477906638</v>
      </c>
      <c r="AD43" s="56" t="n">
        <f aca="false">AD39-AD41</f>
        <v>134.88968220596</v>
      </c>
      <c r="AE43" s="56" t="n">
        <f aca="false">AE39-AE41</f>
        <v>142.286147134363</v>
      </c>
      <c r="AF43" s="56" t="n">
        <f aca="false">AF39-AF41</f>
        <v>133.996232113175</v>
      </c>
      <c r="AG43" s="56" t="n">
        <f aca="false">AG39-AG41</f>
        <v>116.837067563479</v>
      </c>
      <c r="AH43" s="56" t="n">
        <f aca="false">AH39-AH41</f>
        <v>122.672229853022</v>
      </c>
      <c r="AI43" s="56" t="n">
        <f aca="false">AI39-AI41</f>
        <v>126.376662006916</v>
      </c>
      <c r="AJ43" s="57" t="n">
        <f aca="false">AJ39-AJ41</f>
        <v>129.445330752699</v>
      </c>
      <c r="AK43" s="56" t="n">
        <f aca="false">AK39-AK41</f>
        <v>132.787877641092</v>
      </c>
      <c r="AL43" s="56" t="n">
        <f aca="false">AL39-AL41</f>
        <v>136.332333233544</v>
      </c>
      <c r="AM43" s="56" t="n">
        <f aca="false">AM39-AM41</f>
        <v>139.491767388031</v>
      </c>
      <c r="AN43" s="56" t="n">
        <f aca="false">AN39-AN41</f>
        <v>142.929490281481</v>
      </c>
      <c r="AO43" s="56" t="n">
        <f aca="false">AO39-AO41</f>
        <v>148.527380935492</v>
      </c>
      <c r="AP43" s="56" t="n">
        <f aca="false">AP39-AP41</f>
        <v>165.09093996556</v>
      </c>
      <c r="AQ43" s="56" t="n">
        <f aca="false">AQ39-AQ41</f>
        <v>174.235067440838</v>
      </c>
      <c r="AR43" s="56" t="n">
        <f aca="false">AR39-AR41</f>
        <v>164.716641513004</v>
      </c>
      <c r="AS43" s="56" t="n">
        <f aca="false">AS39-AS41</f>
        <v>146.118021543253</v>
      </c>
      <c r="AT43" s="56" t="n">
        <f aca="false">AT39-AT41</f>
        <v>154.016321840179</v>
      </c>
      <c r="AU43" s="56" t="n">
        <f aca="false">AU39-AU41</f>
        <v>157.701753444744</v>
      </c>
      <c r="AV43" s="57" t="n">
        <f aca="false">AV39-AV41</f>
        <v>160.996134739599</v>
      </c>
    </row>
    <row r="44" customFormat="false" ht="18.6" hidden="false" customHeight="true" outlineLevel="0" collapsed="false">
      <c r="M44" s="37"/>
    </row>
    <row r="45" customFormat="false" ht="15.8" hidden="false" customHeight="false" outlineLevel="0" collapsed="false">
      <c r="H45" s="58" t="s">
        <v>52</v>
      </c>
    </row>
    <row r="46" customFormat="false" ht="15.8" hidden="false" customHeight="false" outlineLevel="0" collapsed="false">
      <c r="H46" s="59" t="s">
        <v>53</v>
      </c>
    </row>
    <row r="47" customFormat="false" ht="15.8" hidden="false" customHeight="false" outlineLevel="0" collapsed="false">
      <c r="E47" s="39"/>
      <c r="F47" s="60"/>
      <c r="H47" s="59" t="s">
        <v>54</v>
      </c>
    </row>
    <row r="48" customFormat="false" ht="15.8" hidden="false" customHeight="false" outlineLevel="0" collapsed="false">
      <c r="H48" s="59"/>
      <c r="AW48" s="61"/>
    </row>
    <row r="49" customFormat="false" ht="15.8" hidden="false" customHeight="false" outlineLevel="0" collapsed="false">
      <c r="H49" s="59" t="s">
        <v>55</v>
      </c>
    </row>
    <row r="50" customFormat="false" ht="15.8" hidden="false" customHeight="false" outlineLevel="0" collapsed="false">
      <c r="H50" s="59"/>
      <c r="AX50" s="50"/>
    </row>
    <row r="51" customFormat="false" ht="15.8" hidden="false" customHeight="false" outlineLevel="0" collapsed="false">
      <c r="H51" s="62" t="s">
        <v>57</v>
      </c>
    </row>
    <row r="52" customFormat="false" ht="15.8" hidden="false" customHeight="false" outlineLevel="0" collapsed="false">
      <c r="H52" s="63" t="s">
        <v>58</v>
      </c>
    </row>
    <row r="53" customFormat="false" ht="14.65" hidden="false" customHeight="false" outlineLevel="0" collapsed="false">
      <c r="E53" s="22"/>
      <c r="F53" s="22"/>
      <c r="G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customFormat="false" ht="14.65" hidden="false" customHeight="false" outlineLevel="0" collapsed="false">
      <c r="B54" s="39"/>
      <c r="F54" s="36"/>
      <c r="G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</row>
    <row r="56" customFormat="false" ht="17" hidden="false" customHeight="false" outlineLevel="0" collapsed="false">
      <c r="D56" s="29"/>
    </row>
    <row r="57" customFormat="false" ht="17" hidden="false" customHeight="false" outlineLevel="0" collapsed="false">
      <c r="D57" s="29"/>
    </row>
    <row r="58" customFormat="false" ht="14.65" hidden="false" customHeight="false" outlineLevel="0" collapsed="false">
      <c r="C58" s="64" t="n">
        <f aca="false">0.065/12</f>
        <v>0.00541666666666667</v>
      </c>
    </row>
  </sheetData>
  <printOptions headings="false" gridLines="false" gridLinesSet="true" horizontalCentered="true" verticalCentered="true"/>
  <pageMargins left="0.329861111111111" right="0.279861111111111" top="0.984027777777778" bottom="0.984027777777778" header="0.5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&amp;C&amp;"Arial,Bold"&amp;16Exhibit____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W58"/>
  <sheetViews>
    <sheetView showFormulas="false" showGridLines="true" showRowColHeaders="true" showZeros="true" rightToLeft="false" tabSelected="false" showOutlineSymbols="true" defaultGridColor="true" view="normal" topLeftCell="AE6" colorId="64" zoomScale="75" zoomScaleNormal="75" zoomScalePageLayoutView="100" workbookViewId="0">
      <selection pane="topLeft" activeCell="AB18" activeCellId="0" sqref="AB18 AB18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66.41"/>
    <col collapsed="false" customWidth="true" hidden="false" outlineLevel="0" max="3" min="3" style="0" width="2.28"/>
    <col collapsed="false" customWidth="true" hidden="true" outlineLevel="0" max="4" min="4" style="0" width="0.13"/>
    <col collapsed="false" customWidth="true" hidden="true" outlineLevel="0" max="6" min="5" style="0" width="12.7"/>
    <col collapsed="false" customWidth="true" hidden="true" outlineLevel="0" max="7" min="7" style="0" width="0.13"/>
    <col collapsed="false" customWidth="true" hidden="true" outlineLevel="0" max="8" min="8" style="0" width="7.28"/>
    <col collapsed="false" customWidth="true" hidden="true" outlineLevel="0" max="9" min="9" style="0" width="6.7"/>
    <col collapsed="false" customWidth="true" hidden="true" outlineLevel="0" max="10" min="10" style="0" width="9.7"/>
    <col collapsed="false" customWidth="true" hidden="true" outlineLevel="0" max="11" min="11" style="0" width="1.7"/>
    <col collapsed="false" customWidth="true" hidden="false" outlineLevel="0" max="12" min="12" style="0" width="10.28"/>
    <col collapsed="false" customWidth="true" hidden="false" outlineLevel="0" max="13" min="13" style="0" width="6.41"/>
    <col collapsed="false" customWidth="true" hidden="false" outlineLevel="0" max="17" min="14" style="0" width="6.7"/>
    <col collapsed="false" customWidth="true" hidden="false" outlineLevel="0" max="18" min="18" style="0" width="6.99"/>
    <col collapsed="false" customWidth="true" hidden="false" outlineLevel="0" max="19" min="19" style="0" width="6.41"/>
    <col collapsed="false" customWidth="true" hidden="false" outlineLevel="0" max="20" min="20" style="0" width="6.85"/>
    <col collapsed="false" customWidth="true" hidden="false" outlineLevel="0" max="21" min="21" style="0" width="7.14"/>
    <col collapsed="false" customWidth="true" hidden="false" outlineLevel="0" max="22" min="22" style="0" width="6.7"/>
    <col collapsed="false" customWidth="true" hidden="false" outlineLevel="0" max="23" min="23" style="0" width="6.85"/>
    <col collapsed="false" customWidth="true" hidden="false" outlineLevel="0" max="24" min="24" style="0" width="7.42"/>
    <col collapsed="false" customWidth="true" hidden="false" outlineLevel="0" max="25" min="25" style="0" width="6.85"/>
    <col collapsed="false" customWidth="true" hidden="false" outlineLevel="0" max="26" min="26" style="0" width="7.28"/>
    <col collapsed="false" customWidth="true" hidden="false" outlineLevel="0" max="27" min="27" style="0" width="6.41"/>
    <col collapsed="false" customWidth="true" hidden="false" outlineLevel="0" max="28" min="28" style="0" width="6.7"/>
    <col collapsed="false" customWidth="true" hidden="false" outlineLevel="0" max="29" min="29" style="0" width="7.56"/>
    <col collapsed="false" customWidth="true" hidden="false" outlineLevel="0" max="32" min="30" style="0" width="7.14"/>
    <col collapsed="false" customWidth="true" hidden="false" outlineLevel="0" max="33" min="33" style="0" width="7.42"/>
    <col collapsed="false" customWidth="true" hidden="false" outlineLevel="0" max="35" min="34" style="0" width="7.14"/>
    <col collapsed="false" customWidth="true" hidden="false" outlineLevel="0" max="36" min="36" style="0" width="7.7"/>
    <col collapsed="false" customWidth="true" hidden="false" outlineLevel="0" max="47" min="37" style="0" width="7.14"/>
    <col collapsed="false" customWidth="true" hidden="false" outlineLevel="0" max="48" min="48" style="0" width="7.99"/>
    <col collapsed="false" customWidth="true" hidden="false" outlineLevel="0" max="49" min="49" style="0" width="7.14"/>
    <col collapsed="false" customWidth="true" hidden="false" outlineLevel="0" max="52" min="50" style="0" width="7.56"/>
    <col collapsed="false" customWidth="true" hidden="false" outlineLevel="0" max="53" min="53" style="0" width="7.7"/>
    <col collapsed="false" customWidth="true" hidden="false" outlineLevel="0" max="54" min="54" style="0" width="7.42"/>
    <col collapsed="false" customWidth="true" hidden="false" outlineLevel="0" max="55" min="55" style="0" width="7.7"/>
    <col collapsed="false" customWidth="true" hidden="false" outlineLevel="0" max="56" min="56" style="0" width="7.85"/>
    <col collapsed="false" customWidth="true" hidden="false" outlineLevel="0" max="57" min="57" style="0" width="7.99"/>
    <col collapsed="false" customWidth="true" hidden="false" outlineLevel="0" max="58" min="58" style="0" width="7.7"/>
    <col collapsed="false" customWidth="true" hidden="false" outlineLevel="0" max="72" min="59" style="0" width="7.85"/>
    <col collapsed="false" customWidth="true" hidden="false" outlineLevel="0" max="73" min="73" style="0" width="7.28"/>
    <col collapsed="false" customWidth="true" hidden="false" outlineLevel="0" max="74" min="74" style="0" width="7.99"/>
    <col collapsed="false" customWidth="true" hidden="false" outlineLevel="0" max="75" min="75" style="0" width="8.14"/>
    <col collapsed="false" customWidth="true" hidden="false" outlineLevel="0" max="76" min="76" style="0" width="7.7"/>
    <col collapsed="false" customWidth="true" hidden="false" outlineLevel="0" max="77" min="77" style="0" width="8.14"/>
    <col collapsed="false" customWidth="true" hidden="false" outlineLevel="0" max="79" min="78" style="0" width="7.85"/>
    <col collapsed="false" customWidth="true" hidden="false" outlineLevel="0" max="87" min="87" style="0" width="8.56"/>
    <col collapsed="false" customWidth="true" hidden="false" outlineLevel="0" max="88" min="88" style="0" width="9.41"/>
    <col collapsed="false" customWidth="true" hidden="false" outlineLevel="0" max="89" min="89" style="0" width="8.99"/>
    <col collapsed="false" customWidth="true" hidden="false" outlineLevel="0" max="91" min="91" style="0" width="7.14"/>
  </cols>
  <sheetData>
    <row r="1" customFormat="false" ht="22.15" hidden="false" customHeight="true" outlineLevel="0" collapsed="false">
      <c r="B1" s="15" t="s">
        <v>4</v>
      </c>
    </row>
    <row r="2" customFormat="false" ht="22.15" hidden="false" customHeight="true" outlineLevel="0" collapsed="false">
      <c r="B2" s="15"/>
    </row>
    <row r="3" customFormat="false" ht="22.9" hidden="false" customHeight="true" outlineLevel="0" collapsed="false">
      <c r="B3" s="15"/>
      <c r="C3" s="16"/>
      <c r="D3" s="16"/>
      <c r="F3" s="15" t="e">
        <f aca="false"/>
        <v>#NAME?</v>
      </c>
      <c r="G3" s="17" t="s">
        <v>8</v>
      </c>
      <c r="H3" s="18"/>
      <c r="P3" s="15"/>
    </row>
    <row r="4" customFormat="false" ht="15.6" hidden="false" customHeight="true" outlineLevel="0" collapsed="false">
      <c r="B4" s="19" t="s">
        <v>9</v>
      </c>
      <c r="C4" s="16"/>
      <c r="D4" s="16"/>
      <c r="F4" s="15"/>
      <c r="G4" s="17"/>
      <c r="H4" s="18"/>
      <c r="P4" s="15"/>
    </row>
    <row r="5" customFormat="false" ht="17" hidden="false" customHeight="false" outlineLevel="0" collapsed="false">
      <c r="B5" s="19" t="s">
        <v>61</v>
      </c>
      <c r="H5" s="2" t="s">
        <v>11</v>
      </c>
      <c r="J5" s="2" t="s">
        <v>12</v>
      </c>
      <c r="L5" s="2" t="s">
        <v>12</v>
      </c>
    </row>
    <row r="6" customFormat="false" ht="15" hidden="false" customHeight="true" outlineLevel="0" collapsed="false">
      <c r="D6" s="20" t="n">
        <f aca="false">E6-30</f>
        <v>36679</v>
      </c>
      <c r="E6" s="20" t="n">
        <f aca="false">F6-30</f>
        <v>36709</v>
      </c>
      <c r="F6" s="20" t="n">
        <v>36739</v>
      </c>
      <c r="G6" s="20" t="n">
        <f aca="false">F6+31</f>
        <v>36770</v>
      </c>
      <c r="H6" s="21" t="n">
        <v>36800</v>
      </c>
      <c r="I6" s="22" t="n">
        <v>36831</v>
      </c>
      <c r="J6" s="21" t="n">
        <v>36831</v>
      </c>
      <c r="K6" s="22" t="n">
        <f aca="false">I6+31</f>
        <v>36862</v>
      </c>
      <c r="L6" s="21" t="n">
        <v>36861</v>
      </c>
      <c r="M6" s="22" t="n">
        <f aca="false">K6+31</f>
        <v>36893</v>
      </c>
      <c r="N6" s="22" t="n">
        <f aca="false">M6+31</f>
        <v>36924</v>
      </c>
      <c r="O6" s="22" t="n">
        <f aca="false">N6+31</f>
        <v>36955</v>
      </c>
      <c r="P6" s="22" t="n">
        <f aca="false">O6+31</f>
        <v>36986</v>
      </c>
      <c r="Q6" s="22" t="n">
        <f aca="false">P6+31</f>
        <v>37017</v>
      </c>
      <c r="R6" s="22" t="n">
        <f aca="false">Q6+31</f>
        <v>37048</v>
      </c>
      <c r="S6" s="22" t="n">
        <f aca="false">R6+31</f>
        <v>37079</v>
      </c>
      <c r="T6" s="22" t="n">
        <f aca="false">S6+31</f>
        <v>37110</v>
      </c>
      <c r="U6" s="22" t="n">
        <f aca="false">T6+31</f>
        <v>37141</v>
      </c>
      <c r="V6" s="22" t="n">
        <f aca="false">U6+31</f>
        <v>37172</v>
      </c>
      <c r="W6" s="22" t="n">
        <f aca="false">V6+31</f>
        <v>37203</v>
      </c>
      <c r="X6" s="22" t="n">
        <f aca="false">W6+31</f>
        <v>37234</v>
      </c>
      <c r="Y6" s="22" t="n">
        <f aca="false">X6+31</f>
        <v>37265</v>
      </c>
      <c r="Z6" s="22" t="n">
        <f aca="false">Y6+31</f>
        <v>37296</v>
      </c>
      <c r="AA6" s="22" t="n">
        <f aca="false">Z6+31</f>
        <v>37327</v>
      </c>
      <c r="AB6" s="22" t="n">
        <f aca="false">AA6+31</f>
        <v>37358</v>
      </c>
      <c r="AC6" s="22" t="n">
        <f aca="false">AB6+31</f>
        <v>37389</v>
      </c>
      <c r="AD6" s="22" t="n">
        <f aca="false">AC6+31</f>
        <v>37420</v>
      </c>
      <c r="AE6" s="22" t="n">
        <f aca="false">AD6+31</f>
        <v>37451</v>
      </c>
      <c r="AF6" s="22" t="n">
        <f aca="false">AE6+31</f>
        <v>37482</v>
      </c>
      <c r="AG6" s="22" t="n">
        <f aca="false">AF6+31</f>
        <v>37513</v>
      </c>
      <c r="AH6" s="22" t="n">
        <f aca="false">AG6+31</f>
        <v>37544</v>
      </c>
      <c r="AI6" s="22" t="n">
        <f aca="false">AH6+31</f>
        <v>37575</v>
      </c>
      <c r="AJ6" s="22" t="n">
        <f aca="false">AI6+31</f>
        <v>37606</v>
      </c>
      <c r="AK6" s="22" t="n">
        <f aca="false">AJ6+31</f>
        <v>37637</v>
      </c>
      <c r="AL6" s="22" t="n">
        <f aca="false">AK6+31</f>
        <v>37668</v>
      </c>
      <c r="AM6" s="22" t="n">
        <f aca="false">AL6+31</f>
        <v>37699</v>
      </c>
      <c r="AN6" s="22" t="n">
        <f aca="false">AM6+31</f>
        <v>37730</v>
      </c>
      <c r="AO6" s="22" t="n">
        <f aca="false">AN6+31</f>
        <v>37761</v>
      </c>
      <c r="AP6" s="22" t="n">
        <f aca="false">AO6+31</f>
        <v>37792</v>
      </c>
      <c r="AQ6" s="22" t="n">
        <f aca="false">AP6+31</f>
        <v>37823</v>
      </c>
      <c r="AR6" s="22" t="n">
        <f aca="false">AQ6+31</f>
        <v>37854</v>
      </c>
      <c r="AS6" s="22" t="n">
        <f aca="false">AR6+31</f>
        <v>37885</v>
      </c>
      <c r="AT6" s="22" t="n">
        <f aca="false">AS6+31</f>
        <v>37916</v>
      </c>
      <c r="AU6" s="22" t="n">
        <f aca="false">AT6+31</f>
        <v>37947</v>
      </c>
      <c r="AV6" s="22" t="n">
        <f aca="false">AU6+31</f>
        <v>37978</v>
      </c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</row>
    <row r="7" customFormat="false" ht="7.9" hidden="false" customHeight="true" outlineLevel="0" collapsed="false">
      <c r="D7" s="20"/>
      <c r="E7" s="20"/>
      <c r="F7" s="20"/>
      <c r="G7" s="20"/>
      <c r="H7" s="21"/>
      <c r="I7" s="22"/>
      <c r="J7" s="22"/>
      <c r="K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</row>
    <row r="8" customFormat="false" ht="15" hidden="false" customHeight="true" outlineLevel="0" collapsed="false">
      <c r="A8" s="23" t="s">
        <v>13</v>
      </c>
      <c r="B8" s="19" t="s">
        <v>14</v>
      </c>
      <c r="C8" s="13"/>
      <c r="D8" s="24" t="e">
        <f aca="false"/>
        <v>#NAME?</v>
      </c>
      <c r="E8" s="24" t="e">
        <f aca="false"/>
        <v>#NAME?</v>
      </c>
      <c r="F8" s="24" t="e">
        <f aca="false"/>
        <v>#NAME?</v>
      </c>
      <c r="G8" s="24" t="e">
        <f aca="false"/>
        <v>#NAME?</v>
      </c>
      <c r="H8" s="24" t="e">
        <f aca="false"/>
        <v>#NAME?</v>
      </c>
      <c r="I8" s="25" t="e">
        <f aca="false"/>
        <v>#NAME?</v>
      </c>
      <c r="J8" s="25"/>
      <c r="K8" s="25" t="e">
        <f aca="false"/>
        <v>#NAME?</v>
      </c>
      <c r="L8" s="13"/>
      <c r="M8" s="25" t="n">
        <v>0.0621389598095203</v>
      </c>
      <c r="N8" s="25" t="n">
        <v>0.0624992014557787</v>
      </c>
      <c r="O8" s="25" t="n">
        <v>0.0593604125940971</v>
      </c>
      <c r="P8" s="25" t="n">
        <v>0.0555012986930182</v>
      </c>
      <c r="Q8" s="25" t="n">
        <v>0.0491930128222779</v>
      </c>
      <c r="R8" s="25" t="n">
        <v>0.0733746139718261</v>
      </c>
      <c r="S8" s="25" t="n">
        <v>0.0989692624956996</v>
      </c>
      <c r="T8" s="25" t="n">
        <v>0.133622113249801</v>
      </c>
      <c r="U8" s="25" t="n">
        <v>0.123288050199196</v>
      </c>
      <c r="V8" s="25" t="n">
        <v>0.0701550451947919</v>
      </c>
      <c r="W8" s="25" t="n">
        <v>0.0562329895180771</v>
      </c>
      <c r="X8" s="25" t="n">
        <v>0.057573493719945</v>
      </c>
      <c r="Y8" s="25" t="n">
        <v>0.0513485438905456</v>
      </c>
      <c r="Z8" s="25" t="n">
        <v>0.0511930986758736</v>
      </c>
      <c r="AA8" s="25" t="n">
        <v>0.0519822426126135</v>
      </c>
      <c r="AB8" s="25" t="n">
        <v>0.0537173970619044</v>
      </c>
      <c r="AC8" s="25" t="n">
        <v>0.0491809760011954</v>
      </c>
      <c r="AD8" s="25" t="n">
        <v>0.0771479695564169</v>
      </c>
      <c r="AE8" s="25" t="n">
        <v>0.102577737142918</v>
      </c>
      <c r="AF8" s="25" t="n">
        <v>0.134149368445256</v>
      </c>
      <c r="AG8" s="25" t="n">
        <v>0.123655588002187</v>
      </c>
      <c r="AH8" s="25" t="n">
        <v>0.0744281271603736</v>
      </c>
      <c r="AI8" s="25" t="n">
        <v>0.0566584184222454</v>
      </c>
      <c r="AJ8" s="25" t="n">
        <v>0.0575068154500069</v>
      </c>
      <c r="AK8" s="25" t="n">
        <v>0.051735471258857</v>
      </c>
      <c r="AL8" s="25" t="n">
        <v>0.0515842037101053</v>
      </c>
      <c r="AM8" s="25" t="n">
        <v>0.0523689092404614</v>
      </c>
      <c r="AN8" s="25" t="n">
        <v>0.0541368416404269</v>
      </c>
      <c r="AO8" s="25" t="n">
        <v>0.0494881144919907</v>
      </c>
      <c r="AP8" s="25" t="n">
        <v>0.0742513108364369</v>
      </c>
      <c r="AQ8" s="25" t="n">
        <v>0.100526119275035</v>
      </c>
      <c r="AR8" s="25" t="n">
        <v>0.136170923190082</v>
      </c>
      <c r="AS8" s="25" t="n">
        <v>0.125401607073974</v>
      </c>
      <c r="AT8" s="25" t="n">
        <v>0.0709316150411352</v>
      </c>
      <c r="AU8" s="25" t="n">
        <v>0.0566243356239782</v>
      </c>
      <c r="AV8" s="25" t="n">
        <v>0.058004518238047</v>
      </c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</row>
    <row r="9" customFormat="false" ht="15" hidden="true" customHeight="true" outlineLevel="0" collapsed="false">
      <c r="A9" s="23"/>
      <c r="B9" s="19" t="s">
        <v>15</v>
      </c>
      <c r="C9" s="13"/>
      <c r="D9" s="24" t="e">
        <f aca="false"/>
        <v>#NAME?</v>
      </c>
      <c r="E9" s="24" t="e">
        <f aca="false"/>
        <v>#NAME?</v>
      </c>
      <c r="F9" s="24" t="e">
        <f aca="false"/>
        <v>#NAME?</v>
      </c>
      <c r="G9" s="24" t="e">
        <f aca="false"/>
        <v>#NAME?</v>
      </c>
      <c r="H9" s="24" t="e">
        <f aca="false">H8+0.01</f>
        <v>#NAME?</v>
      </c>
      <c r="I9" s="25" t="n">
        <v>0.1309</v>
      </c>
      <c r="J9" s="25"/>
      <c r="K9" s="25" t="e">
        <f aca="false">K8+0.01</f>
        <v>#NAME?</v>
      </c>
      <c r="L9" s="13"/>
      <c r="M9" s="25" t="n">
        <v>0.0721389598095203</v>
      </c>
      <c r="N9" s="25" t="n">
        <v>0.0724992014557787</v>
      </c>
      <c r="O9" s="25" t="n">
        <v>0.0693604125940971</v>
      </c>
      <c r="P9" s="25" t="n">
        <v>0.0655012986930182</v>
      </c>
      <c r="Q9" s="25" t="n">
        <v>0.0591930128222779</v>
      </c>
      <c r="R9" s="25" t="n">
        <v>0.0833746139718261</v>
      </c>
      <c r="S9" s="25" t="n">
        <v>0.1089692624957</v>
      </c>
      <c r="T9" s="25" t="n">
        <v>0.143622113249801</v>
      </c>
      <c r="U9" s="25" t="n">
        <v>0.133288050199196</v>
      </c>
      <c r="V9" s="25" t="n">
        <v>0.0801550451947919</v>
      </c>
      <c r="W9" s="25" t="n">
        <v>0.0662329895180771</v>
      </c>
      <c r="X9" s="25" t="n">
        <v>0.067573493719945</v>
      </c>
      <c r="Y9" s="25" t="n">
        <v>0.0613485438905456</v>
      </c>
      <c r="Z9" s="25" t="n">
        <v>0.0611930986758736</v>
      </c>
      <c r="AA9" s="25" t="n">
        <v>0.0619822426126135</v>
      </c>
      <c r="AB9" s="25" t="n">
        <v>0.0637173970619044</v>
      </c>
      <c r="AC9" s="25" t="n">
        <v>0.0591809760011954</v>
      </c>
      <c r="AD9" s="25" t="n">
        <v>0.0871479695564169</v>
      </c>
      <c r="AE9" s="25" t="n">
        <v>0.112577737142918</v>
      </c>
      <c r="AF9" s="25" t="n">
        <v>0.144149368445256</v>
      </c>
      <c r="AG9" s="25" t="n">
        <v>0.133655588002187</v>
      </c>
      <c r="AH9" s="25" t="n">
        <v>0.0844281271603736</v>
      </c>
      <c r="AI9" s="25" t="n">
        <v>0.0666584184222454</v>
      </c>
      <c r="AJ9" s="25" t="n">
        <v>0.0675068154500069</v>
      </c>
      <c r="AK9" s="25" t="n">
        <v>0.061735471258857</v>
      </c>
      <c r="AL9" s="25" t="n">
        <v>0.0615842037101053</v>
      </c>
      <c r="AM9" s="25" t="n">
        <v>0.0623689092404614</v>
      </c>
      <c r="AN9" s="25" t="n">
        <v>0.0641368416404269</v>
      </c>
      <c r="AO9" s="25" t="n">
        <v>0.0594881144919907</v>
      </c>
      <c r="AP9" s="25" t="n">
        <v>0.0842513108364369</v>
      </c>
      <c r="AQ9" s="25" t="n">
        <v>0.110526119275035</v>
      </c>
      <c r="AR9" s="25" t="n">
        <v>0.146170923190082</v>
      </c>
      <c r="AS9" s="25" t="n">
        <v>0.135401607073974</v>
      </c>
      <c r="AT9" s="25" t="n">
        <v>0.0809316150411352</v>
      </c>
      <c r="AU9" s="25" t="n">
        <v>0.0666243356239782</v>
      </c>
      <c r="AV9" s="25" t="n">
        <v>0.068004518238047</v>
      </c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</row>
    <row r="10" customFormat="false" ht="5.45" hidden="false" customHeight="true" outlineLevel="0" collapsed="false">
      <c r="A10" s="23"/>
      <c r="B10" s="19"/>
      <c r="C10" s="13"/>
      <c r="D10" s="24"/>
      <c r="E10" s="24"/>
      <c r="F10" s="24"/>
      <c r="G10" s="24"/>
      <c r="H10" s="24"/>
      <c r="I10" s="25"/>
      <c r="J10" s="25"/>
      <c r="K10" s="25"/>
      <c r="L10" s="13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</row>
    <row r="11" customFormat="false" ht="15" hidden="false" customHeight="true" outlineLevel="0" collapsed="false">
      <c r="A11" s="23" t="s">
        <v>16</v>
      </c>
      <c r="B11" s="19" t="s">
        <v>17</v>
      </c>
      <c r="C11" s="13"/>
      <c r="D11" s="24"/>
      <c r="E11" s="24"/>
      <c r="F11" s="24"/>
      <c r="G11" s="24"/>
      <c r="H11" s="24"/>
      <c r="I11" s="25"/>
      <c r="J11" s="25"/>
      <c r="K11" s="25"/>
      <c r="L11" s="13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6"/>
      <c r="CH11" s="27"/>
      <c r="CI11" s="27"/>
      <c r="CJ11" s="25"/>
      <c r="CK11" s="25"/>
      <c r="CL11" s="25"/>
      <c r="CM11" s="25"/>
      <c r="CN11" s="26"/>
      <c r="CO11" s="26"/>
      <c r="CP11" s="26"/>
      <c r="CQ11" s="26"/>
      <c r="CR11" s="26"/>
      <c r="CS11" s="26"/>
      <c r="CT11" s="26"/>
      <c r="CU11" s="26"/>
      <c r="CV11" s="26"/>
      <c r="CW11" s="26"/>
    </row>
    <row r="12" customFormat="false" ht="4.9" hidden="false" customHeight="true" outlineLevel="0" collapsed="false">
      <c r="A12" s="23"/>
      <c r="B12" s="19"/>
      <c r="C12" s="13"/>
      <c r="D12" s="24"/>
      <c r="E12" s="24"/>
      <c r="F12" s="24"/>
      <c r="G12" s="24"/>
      <c r="H12" s="24"/>
      <c r="I12" s="25"/>
      <c r="J12" s="25"/>
      <c r="K12" s="25"/>
      <c r="L12" s="13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6"/>
      <c r="CH12" s="27"/>
      <c r="CI12" s="27"/>
      <c r="CJ12" s="25"/>
      <c r="CK12" s="25"/>
      <c r="CL12" s="25"/>
      <c r="CM12" s="25"/>
      <c r="CN12" s="26"/>
      <c r="CO12" s="26"/>
      <c r="CP12" s="26"/>
      <c r="CQ12" s="26"/>
      <c r="CR12" s="26"/>
      <c r="CS12" s="26"/>
      <c r="CT12" s="26"/>
      <c r="CU12" s="26"/>
      <c r="CV12" s="26"/>
      <c r="CW12" s="26"/>
    </row>
    <row r="13" customFormat="false" ht="15" hidden="false" customHeight="true" outlineLevel="0" collapsed="false">
      <c r="A13" s="23" t="s">
        <v>18</v>
      </c>
      <c r="B13" s="19" t="s">
        <v>19</v>
      </c>
      <c r="C13" s="13"/>
      <c r="D13" s="24"/>
      <c r="E13" s="24"/>
      <c r="F13" s="24"/>
      <c r="G13" s="24"/>
      <c r="H13" s="24"/>
      <c r="I13" s="25"/>
      <c r="J13" s="25"/>
      <c r="K13" s="25" t="n">
        <v>0.065</v>
      </c>
      <c r="L13" s="13"/>
      <c r="M13" s="25" t="n">
        <v>0.065</v>
      </c>
      <c r="N13" s="25" t="n">
        <v>0.065</v>
      </c>
      <c r="O13" s="25" t="n">
        <v>0.065</v>
      </c>
      <c r="P13" s="25" t="n">
        <v>0.065</v>
      </c>
      <c r="Q13" s="25" t="n">
        <v>0.065</v>
      </c>
      <c r="R13" s="25" t="n">
        <v>0.065</v>
      </c>
      <c r="S13" s="25" t="n">
        <v>0.065</v>
      </c>
      <c r="T13" s="25" t="n">
        <v>0.065</v>
      </c>
      <c r="U13" s="25" t="n">
        <v>0.065</v>
      </c>
      <c r="V13" s="25" t="n">
        <v>0.065</v>
      </c>
      <c r="W13" s="25" t="n">
        <v>0.065</v>
      </c>
      <c r="X13" s="25" t="n">
        <v>0.065</v>
      </c>
      <c r="Y13" s="25" t="n">
        <v>0.065</v>
      </c>
      <c r="Z13" s="25" t="n">
        <v>0.065</v>
      </c>
      <c r="AA13" s="25" t="n">
        <v>0.065</v>
      </c>
      <c r="AB13" s="25" t="n">
        <v>0.065</v>
      </c>
      <c r="AC13" s="25" t="n">
        <v>0.065</v>
      </c>
      <c r="AD13" s="25" t="n">
        <v>0.065</v>
      </c>
      <c r="AE13" s="25" t="n">
        <v>0.065</v>
      </c>
      <c r="AF13" s="25" t="n">
        <v>0.065</v>
      </c>
      <c r="AG13" s="25" t="n">
        <v>0.065</v>
      </c>
      <c r="AH13" s="25" t="n">
        <v>0.065</v>
      </c>
      <c r="AI13" s="25" t="n">
        <v>0.065</v>
      </c>
      <c r="AJ13" s="25" t="n">
        <v>0.065</v>
      </c>
      <c r="AK13" s="25" t="n">
        <v>0.065</v>
      </c>
      <c r="AL13" s="25" t="n">
        <v>0.065</v>
      </c>
      <c r="AM13" s="25" t="n">
        <v>0.065</v>
      </c>
      <c r="AN13" s="25" t="n">
        <v>0.065</v>
      </c>
      <c r="AO13" s="25" t="n">
        <v>0.065</v>
      </c>
      <c r="AP13" s="25" t="n">
        <v>0.065</v>
      </c>
      <c r="AQ13" s="25" t="n">
        <v>0.065</v>
      </c>
      <c r="AR13" s="25" t="n">
        <v>0.065</v>
      </c>
      <c r="AS13" s="25" t="n">
        <v>0.065</v>
      </c>
      <c r="AT13" s="25" t="n">
        <v>0.065</v>
      </c>
      <c r="AU13" s="25" t="n">
        <v>0.065</v>
      </c>
      <c r="AV13" s="25" t="n">
        <v>0.065</v>
      </c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6"/>
      <c r="CH13" s="27"/>
      <c r="CI13" s="27"/>
      <c r="CJ13" s="25"/>
      <c r="CK13" s="25"/>
      <c r="CL13" s="25"/>
      <c r="CM13" s="25"/>
      <c r="CN13" s="26"/>
      <c r="CO13" s="26"/>
      <c r="CP13" s="26"/>
      <c r="CQ13" s="26"/>
      <c r="CR13" s="26"/>
      <c r="CS13" s="26"/>
      <c r="CT13" s="26"/>
      <c r="CU13" s="26"/>
      <c r="CV13" s="26"/>
      <c r="CW13" s="26"/>
    </row>
    <row r="14" customFormat="false" ht="5.45" hidden="false" customHeight="true" outlineLevel="0" collapsed="false">
      <c r="A14" s="23"/>
      <c r="B14" s="19"/>
      <c r="C14" s="13"/>
      <c r="D14" s="24"/>
      <c r="E14" s="24"/>
      <c r="F14" s="24"/>
      <c r="G14" s="24"/>
      <c r="H14" s="24"/>
      <c r="I14" s="25"/>
      <c r="J14" s="25"/>
      <c r="K14" s="25"/>
      <c r="L14" s="13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6"/>
      <c r="CH14" s="27"/>
      <c r="CI14" s="27"/>
      <c r="CJ14" s="25"/>
      <c r="CK14" s="25"/>
      <c r="CL14" s="25"/>
      <c r="CM14" s="25"/>
      <c r="CN14" s="26"/>
      <c r="CO14" s="26"/>
      <c r="CP14" s="26"/>
      <c r="CQ14" s="26"/>
      <c r="CR14" s="26"/>
      <c r="CS14" s="26"/>
      <c r="CT14" s="26"/>
      <c r="CU14" s="26"/>
      <c r="CV14" s="26"/>
      <c r="CW14" s="26"/>
    </row>
    <row r="15" customFormat="false" ht="18" hidden="false" customHeight="true" outlineLevel="0" collapsed="false">
      <c r="A15" s="23" t="s">
        <v>20</v>
      </c>
      <c r="B15" s="19" t="s">
        <v>21</v>
      </c>
      <c r="C15" s="8"/>
      <c r="D15" s="28"/>
      <c r="E15" s="28"/>
      <c r="F15" s="28"/>
      <c r="G15" s="28"/>
      <c r="H15" s="28"/>
      <c r="I15" s="26" t="e">
        <f aca="false"/>
        <v>#NAME?</v>
      </c>
      <c r="J15" s="26"/>
      <c r="K15" s="26" t="e">
        <f aca="false"/>
        <v>#NAME?</v>
      </c>
      <c r="L15" s="13"/>
      <c r="M15" s="26" t="n">
        <v>0.065</v>
      </c>
      <c r="N15" s="26" t="n">
        <v>0.065</v>
      </c>
      <c r="O15" s="26" t="n">
        <v>0.065</v>
      </c>
      <c r="P15" s="26" t="n">
        <v>0.065</v>
      </c>
      <c r="Q15" s="26" t="n">
        <v>0.065</v>
      </c>
      <c r="R15" s="26" t="n">
        <v>0.065</v>
      </c>
      <c r="S15" s="26" t="n">
        <v>0.065</v>
      </c>
      <c r="T15" s="26" t="n">
        <v>0.065</v>
      </c>
      <c r="U15" s="26" t="n">
        <v>0.065</v>
      </c>
      <c r="V15" s="26" t="n">
        <v>0.065</v>
      </c>
      <c r="W15" s="26" t="n">
        <v>0.065</v>
      </c>
      <c r="X15" s="26" t="n">
        <v>0.065</v>
      </c>
      <c r="Y15" s="26" t="n">
        <v>0.065</v>
      </c>
      <c r="Z15" s="26" t="n">
        <v>0.065</v>
      </c>
      <c r="AA15" s="26" t="n">
        <v>0.065</v>
      </c>
      <c r="AB15" s="26" t="n">
        <v>0.065</v>
      </c>
      <c r="AC15" s="26" t="n">
        <v>0.065</v>
      </c>
      <c r="AD15" s="26" t="n">
        <v>0.065</v>
      </c>
      <c r="AE15" s="26" t="n">
        <v>0.065</v>
      </c>
      <c r="AF15" s="26" t="n">
        <v>0.065</v>
      </c>
      <c r="AG15" s="26" t="n">
        <v>0.065</v>
      </c>
      <c r="AH15" s="26" t="n">
        <v>0.065</v>
      </c>
      <c r="AI15" s="26" t="n">
        <v>0.065</v>
      </c>
      <c r="AJ15" s="26" t="n">
        <v>0.065</v>
      </c>
      <c r="AK15" s="26" t="n">
        <v>0.065</v>
      </c>
      <c r="AL15" s="26" t="n">
        <v>0.065</v>
      </c>
      <c r="AM15" s="26" t="n">
        <v>0.065</v>
      </c>
      <c r="AN15" s="26" t="n">
        <v>0.065</v>
      </c>
      <c r="AO15" s="26" t="n">
        <v>0.065</v>
      </c>
      <c r="AP15" s="26" t="n">
        <v>0.065</v>
      </c>
      <c r="AQ15" s="26" t="n">
        <v>0.065</v>
      </c>
      <c r="AR15" s="26" t="n">
        <v>0.065</v>
      </c>
      <c r="AS15" s="26" t="n">
        <v>0.065</v>
      </c>
      <c r="AT15" s="26" t="n">
        <v>0.065</v>
      </c>
      <c r="AU15" s="26" t="n">
        <v>0.065</v>
      </c>
      <c r="AV15" s="26" t="n">
        <v>0.065</v>
      </c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5"/>
      <c r="CI15" s="25"/>
      <c r="CJ15" s="25"/>
      <c r="CK15" s="25"/>
      <c r="CL15" s="25"/>
      <c r="CM15" s="25"/>
      <c r="CN15" s="26"/>
      <c r="CO15" s="26"/>
      <c r="CP15" s="26"/>
      <c r="CQ15" s="26"/>
      <c r="CR15" s="26"/>
      <c r="CS15" s="26"/>
      <c r="CT15" s="26"/>
      <c r="CU15" s="26"/>
      <c r="CV15" s="26"/>
      <c r="CW15" s="26"/>
    </row>
    <row r="16" customFormat="false" ht="15" hidden="false" customHeight="true" outlineLevel="0" collapsed="false">
      <c r="A16" s="23"/>
      <c r="B16" s="19"/>
      <c r="C16" s="8"/>
      <c r="D16" s="28"/>
      <c r="E16" s="28"/>
      <c r="F16" s="28"/>
      <c r="G16" s="28"/>
      <c r="H16" s="28"/>
      <c r="I16" s="26"/>
      <c r="J16" s="26"/>
      <c r="K16" s="26"/>
      <c r="L16" s="13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5"/>
      <c r="CI16" s="25"/>
      <c r="CJ16" s="25"/>
      <c r="CK16" s="25"/>
      <c r="CL16" s="25"/>
      <c r="CM16" s="25"/>
      <c r="CN16" s="26"/>
      <c r="CO16" s="26"/>
      <c r="CP16" s="26"/>
      <c r="CQ16" s="26"/>
      <c r="CR16" s="26"/>
      <c r="CS16" s="26"/>
      <c r="CT16" s="26"/>
      <c r="CU16" s="26"/>
      <c r="CV16" s="26"/>
      <c r="CW16" s="26"/>
    </row>
    <row r="17" customFormat="false" ht="7.9" hidden="false" customHeight="true" outlineLevel="0" collapsed="false">
      <c r="A17" s="23"/>
      <c r="B17" s="29"/>
      <c r="D17" s="30"/>
      <c r="E17" s="30"/>
      <c r="F17" s="31"/>
      <c r="G17" s="31"/>
      <c r="H17" s="31"/>
      <c r="I17" s="32"/>
      <c r="J17" s="32"/>
      <c r="K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CB17" s="32"/>
      <c r="CC17" s="32"/>
      <c r="CD17" s="32"/>
      <c r="CE17" s="32"/>
      <c r="CF17" s="32"/>
      <c r="CH17" s="33"/>
      <c r="CI17" s="33"/>
      <c r="CJ17" s="34"/>
      <c r="CK17" s="34"/>
      <c r="CL17" s="34"/>
      <c r="CM17" s="34"/>
    </row>
    <row r="18" customFormat="false" ht="15" hidden="false" customHeight="true" outlineLevel="0" collapsed="false">
      <c r="A18" s="23" t="s">
        <v>22</v>
      </c>
      <c r="B18" s="29" t="s">
        <v>23</v>
      </c>
      <c r="D18" s="35"/>
      <c r="E18" s="35"/>
      <c r="F18" s="35"/>
      <c r="G18" s="35"/>
      <c r="H18" s="35"/>
      <c r="I18" s="36" t="e">
        <f aca="false">/1000000</f>
        <v>#NAME?</v>
      </c>
      <c r="J18" s="36"/>
      <c r="K18" s="36" t="e">
        <f aca="false">/1000000</f>
        <v>#NAME?</v>
      </c>
      <c r="M18" s="36" t="n">
        <v>39.9256444183991</v>
      </c>
      <c r="N18" s="36" t="n">
        <v>35.6465925444157</v>
      </c>
      <c r="O18" s="36" t="n">
        <v>34.0349461071383</v>
      </c>
      <c r="P18" s="36" t="n">
        <v>32.0225951255761</v>
      </c>
      <c r="Q18" s="36" t="n">
        <v>30.3874016995564</v>
      </c>
      <c r="R18" s="36" t="n">
        <v>31.7773657460891</v>
      </c>
      <c r="S18" s="36" t="n">
        <v>35.9717325875814</v>
      </c>
      <c r="T18" s="36" t="n">
        <v>38.5411735442711</v>
      </c>
      <c r="U18" s="36" t="n">
        <v>42.4434002432377</v>
      </c>
      <c r="V18" s="36" t="n">
        <v>35.1980716938473</v>
      </c>
      <c r="W18" s="36" t="n">
        <v>33.2650581271394</v>
      </c>
      <c r="X18" s="36" t="n">
        <v>37.3928669258408</v>
      </c>
      <c r="Y18" s="36" t="n">
        <v>40.0902210232434</v>
      </c>
      <c r="Z18" s="36" t="n">
        <v>35.8047107704944</v>
      </c>
      <c r="AA18" s="36" t="n">
        <v>34.2195803012674</v>
      </c>
      <c r="AB18" s="36" t="n">
        <v>32.4846538489499</v>
      </c>
      <c r="AC18" s="36" t="n">
        <v>30.8607922053976</v>
      </c>
      <c r="AD18" s="36" t="n">
        <v>32.3113660575142</v>
      </c>
      <c r="AE18" s="36" t="n">
        <v>36.8462631683032</v>
      </c>
      <c r="AF18" s="36" t="n">
        <v>39.6016364377256</v>
      </c>
      <c r="AG18" s="36" t="n">
        <v>43.6981267367817</v>
      </c>
      <c r="AH18" s="36" t="n">
        <v>36.1008250883512</v>
      </c>
      <c r="AI18" s="36" t="n">
        <v>34.0925805122527</v>
      </c>
      <c r="AJ18" s="36" t="n">
        <v>38.385582196134</v>
      </c>
      <c r="AK18" s="36" t="n">
        <v>40.92289025504</v>
      </c>
      <c r="AL18" s="36" t="n">
        <v>36.6219624040611</v>
      </c>
      <c r="AM18" s="36" t="n">
        <v>35.0449669225158</v>
      </c>
      <c r="AN18" s="36" t="n">
        <v>33.1226921507277</v>
      </c>
      <c r="AO18" s="36" t="n">
        <v>31.5110301969949</v>
      </c>
      <c r="AP18" s="36" t="n">
        <v>33.0344276785656</v>
      </c>
      <c r="AQ18" s="36" t="n">
        <v>37.6066145480837</v>
      </c>
      <c r="AR18" s="36" t="n">
        <v>40.551972341978</v>
      </c>
      <c r="AS18" s="36" t="n">
        <v>44.7728721480239</v>
      </c>
      <c r="AT18" s="36" t="n">
        <v>36.8201999106796</v>
      </c>
      <c r="AU18" s="36" t="n">
        <v>34.6967761859286</v>
      </c>
      <c r="AV18" s="36" t="n">
        <v>39.0428560405655</v>
      </c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7"/>
      <c r="CC18" s="37"/>
      <c r="CD18" s="37"/>
      <c r="CE18" s="37"/>
      <c r="CF18" s="37"/>
      <c r="CH18" s="38"/>
      <c r="CJ18" s="38"/>
      <c r="CL18" s="38"/>
      <c r="CN18" s="39"/>
    </row>
    <row r="19" customFormat="false" ht="15" hidden="false" customHeight="true" outlineLevel="0" collapsed="false">
      <c r="A19" s="23" t="s">
        <v>24</v>
      </c>
      <c r="B19" s="29" t="s">
        <v>25</v>
      </c>
      <c r="D19" s="40"/>
      <c r="E19" s="40"/>
      <c r="F19" s="40"/>
      <c r="G19" s="40"/>
      <c r="H19" s="40"/>
      <c r="I19" s="41" t="e">
        <f aca="false">/1000000</f>
        <v>#NAME?</v>
      </c>
      <c r="J19" s="41"/>
      <c r="K19" s="41" t="e">
        <f aca="false">/1000000</f>
        <v>#NAME?</v>
      </c>
      <c r="M19" s="41" t="n">
        <v>38.1682771366784</v>
      </c>
      <c r="N19" s="41" t="n">
        <v>34.2751318253153</v>
      </c>
      <c r="O19" s="41" t="n">
        <v>31.0819760544244</v>
      </c>
      <c r="P19" s="41" t="n">
        <v>27.3430094921568</v>
      </c>
      <c r="Q19" s="41" t="n">
        <v>22.9976590991075</v>
      </c>
      <c r="R19" s="41" t="n">
        <v>35.8715683793972</v>
      </c>
      <c r="S19" s="41" t="n">
        <v>54.77070530593</v>
      </c>
      <c r="T19" s="41" t="n">
        <v>79.2300470171206</v>
      </c>
      <c r="U19" s="41" t="n">
        <v>80.5040624586595</v>
      </c>
      <c r="V19" s="41" t="n">
        <v>37.9895740069444</v>
      </c>
      <c r="W19" s="41" t="n">
        <v>28.7783640766408</v>
      </c>
      <c r="X19" s="41" t="n">
        <v>33.1205844480867</v>
      </c>
      <c r="Y19" s="41" t="n">
        <v>31.6703765199029</v>
      </c>
      <c r="Z19" s="41" t="n">
        <v>28.1992937159237</v>
      </c>
      <c r="AA19" s="41" t="n">
        <v>27.3663157741891</v>
      </c>
      <c r="AB19" s="41" t="n">
        <v>26.8460161418856</v>
      </c>
      <c r="AC19" s="41" t="n">
        <v>23.3502135512544</v>
      </c>
      <c r="AD19" s="41" t="n">
        <v>38.3500966912515</v>
      </c>
      <c r="AE19" s="41" t="n">
        <v>58.1477891996459</v>
      </c>
      <c r="AF19" s="41" t="n">
        <v>81.7313002695313</v>
      </c>
      <c r="AG19" s="41" t="n">
        <v>83.1310393266281</v>
      </c>
      <c r="AH19" s="41" t="n">
        <v>41.3371815426186</v>
      </c>
      <c r="AI19" s="41" t="n">
        <v>29.7174106424201</v>
      </c>
      <c r="AJ19" s="41" t="n">
        <v>33.9605014045253</v>
      </c>
      <c r="AK19" s="41" t="n">
        <v>32.5717694249074</v>
      </c>
      <c r="AL19" s="41" t="n">
        <v>29.0633041371524</v>
      </c>
      <c r="AM19" s="41" t="n">
        <v>28.2348721861569</v>
      </c>
      <c r="AN19" s="41" t="n">
        <v>27.5870452256701</v>
      </c>
      <c r="AO19" s="41" t="n">
        <v>23.9910995407609</v>
      </c>
      <c r="AP19" s="41" t="n">
        <v>37.7361470440765</v>
      </c>
      <c r="AQ19" s="41" t="n">
        <v>58.1607233783222</v>
      </c>
      <c r="AR19" s="41" t="n">
        <v>84.9538386305508</v>
      </c>
      <c r="AS19" s="41" t="n">
        <v>86.3783095489194</v>
      </c>
      <c r="AT19" s="41" t="n">
        <v>40.1802499354148</v>
      </c>
      <c r="AU19" s="41" t="n">
        <v>30.2258753818781</v>
      </c>
      <c r="AV19" s="41" t="n">
        <v>34.8409546964681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37"/>
      <c r="CC19" s="37"/>
      <c r="CD19" s="37"/>
      <c r="CE19" s="37"/>
      <c r="CF19" s="37"/>
      <c r="CH19" s="38"/>
      <c r="CJ19" s="38"/>
      <c r="CL19" s="38"/>
    </row>
    <row r="20" customFormat="false" ht="6" hidden="false" customHeight="true" outlineLevel="0" collapsed="false">
      <c r="A20" s="23"/>
      <c r="B20" s="29"/>
      <c r="D20" s="40"/>
      <c r="E20" s="40"/>
      <c r="F20" s="40"/>
      <c r="G20" s="40"/>
      <c r="H20" s="40"/>
      <c r="I20" s="41"/>
      <c r="J20" s="41"/>
      <c r="K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37"/>
      <c r="CC20" s="37"/>
      <c r="CD20" s="37"/>
      <c r="CE20" s="37"/>
      <c r="CF20" s="37"/>
      <c r="CH20" s="42"/>
      <c r="CI20" s="43"/>
      <c r="CJ20" s="42"/>
      <c r="CK20" s="43"/>
      <c r="CL20" s="42"/>
      <c r="CM20" s="43"/>
      <c r="CN20" s="44"/>
    </row>
    <row r="21" customFormat="false" ht="15" hidden="false" customHeight="true" outlineLevel="0" collapsed="false">
      <c r="A21" s="23" t="s">
        <v>26</v>
      </c>
      <c r="B21" s="29" t="s">
        <v>27</v>
      </c>
      <c r="D21" s="40"/>
      <c r="E21" s="40"/>
      <c r="F21" s="40"/>
      <c r="G21" s="40"/>
      <c r="H21" s="40"/>
      <c r="I21" s="41" t="e">
        <f aca="false">/1000000</f>
        <v>#NAME?</v>
      </c>
      <c r="J21" s="41"/>
      <c r="K21" s="41" t="e">
        <f aca="false">/1000000</f>
        <v>#NAME?</v>
      </c>
      <c r="M21" s="41" t="n">
        <v>10.962257323492</v>
      </c>
      <c r="N21" s="41" t="n">
        <v>10.8932149341025</v>
      </c>
      <c r="O21" s="41" t="n">
        <v>10.9268788066615</v>
      </c>
      <c r="P21" s="41" t="n">
        <v>10.7510148220294</v>
      </c>
      <c r="Q21" s="41" t="n">
        <v>10.9717712777395</v>
      </c>
      <c r="R21" s="41" t="n">
        <v>11.8272290145129</v>
      </c>
      <c r="S21" s="41" t="n">
        <v>13.151183793296</v>
      </c>
      <c r="T21" s="41" t="n">
        <v>13.0517970012025</v>
      </c>
      <c r="U21" s="41" t="n">
        <v>13.8767339998914</v>
      </c>
      <c r="V21" s="41" t="n">
        <v>12.3430633834323</v>
      </c>
      <c r="W21" s="41" t="n">
        <v>11.6868030550769</v>
      </c>
      <c r="X21" s="41" t="n">
        <v>11.2425424884976</v>
      </c>
      <c r="Y21" s="41" t="n">
        <v>11.249768365777</v>
      </c>
      <c r="Z21" s="41" t="n">
        <v>11.1829406880053</v>
      </c>
      <c r="AA21" s="41" t="n">
        <v>11.2153649289556</v>
      </c>
      <c r="AB21" s="41" t="n">
        <v>11.0498181918537</v>
      </c>
      <c r="AC21" s="41" t="n">
        <v>11.2746978613105</v>
      </c>
      <c r="AD21" s="41" t="n">
        <v>12.1687734701416</v>
      </c>
      <c r="AE21" s="41" t="n">
        <v>13.5295783556173</v>
      </c>
      <c r="AF21" s="41" t="n">
        <v>13.4457482278433</v>
      </c>
      <c r="AG21" s="41" t="n">
        <v>14.3096269624484</v>
      </c>
      <c r="AH21" s="41" t="n">
        <v>12.6906792926974</v>
      </c>
      <c r="AI21" s="41" t="n">
        <v>12.0281953844651</v>
      </c>
      <c r="AJ21" s="41" t="n">
        <v>11.5819582925127</v>
      </c>
      <c r="AK21" s="41" t="n">
        <v>11.5493577572662</v>
      </c>
      <c r="AL21" s="41" t="n">
        <v>11.4917639623082</v>
      </c>
      <c r="AM21" s="41" t="n">
        <v>11.5318264180693</v>
      </c>
      <c r="AN21" s="41" t="n">
        <v>11.3678525942778</v>
      </c>
      <c r="AO21" s="41" t="n">
        <v>11.6058061806366</v>
      </c>
      <c r="AP21" s="41" t="n">
        <v>12.5296508676871</v>
      </c>
      <c r="AQ21" s="41" t="n">
        <v>13.9322991481306</v>
      </c>
      <c r="AR21" s="41" t="n">
        <v>13.8488929804411</v>
      </c>
      <c r="AS21" s="41" t="n">
        <v>14.7357683528126</v>
      </c>
      <c r="AT21" s="41" t="n">
        <v>13.0539388477884</v>
      </c>
      <c r="AU21" s="41" t="n">
        <v>12.3703891638838</v>
      </c>
      <c r="AV21" s="41" t="n">
        <v>11.9082063239402</v>
      </c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37"/>
      <c r="CC21" s="37"/>
      <c r="CD21" s="37"/>
      <c r="CE21" s="37"/>
      <c r="CF21" s="37"/>
      <c r="CH21" s="38"/>
      <c r="CJ21" s="38"/>
      <c r="CL21" s="38"/>
    </row>
    <row r="22" customFormat="false" ht="15" hidden="false" customHeight="true" outlineLevel="0" collapsed="false">
      <c r="A22" s="23" t="s">
        <v>28</v>
      </c>
      <c r="B22" s="29" t="s">
        <v>29</v>
      </c>
      <c r="D22" s="40"/>
      <c r="E22" s="40"/>
      <c r="F22" s="40"/>
      <c r="G22" s="40"/>
      <c r="H22" s="40"/>
      <c r="I22" s="41" t="e">
        <f aca="false">/1000000</f>
        <v>#NAME?</v>
      </c>
      <c r="J22" s="41"/>
      <c r="K22" s="41" t="e">
        <f aca="false">/1000000</f>
        <v>#NAME?</v>
      </c>
      <c r="M22" s="41" t="n">
        <v>11.3229931363623</v>
      </c>
      <c r="N22" s="41" t="n">
        <v>11.3120509128935</v>
      </c>
      <c r="O22" s="41" t="n">
        <v>10.8193604363451</v>
      </c>
      <c r="P22" s="41" t="n">
        <v>10.0069286000102</v>
      </c>
      <c r="Q22" s="41" t="n">
        <v>9.14758986980978</v>
      </c>
      <c r="R22" s="41" t="n">
        <v>14.2608385902896</v>
      </c>
      <c r="S22" s="41" t="n">
        <v>21.0356750759135</v>
      </c>
      <c r="T22" s="41" t="n">
        <v>27.8348874156017</v>
      </c>
      <c r="U22" s="41" t="n">
        <v>27.387986891984</v>
      </c>
      <c r="V22" s="41" t="n">
        <v>14.2714382526775</v>
      </c>
      <c r="W22" s="41" t="n">
        <v>11.0095059841747</v>
      </c>
      <c r="X22" s="41" t="n">
        <v>10.8228486430803</v>
      </c>
      <c r="Y22" s="41" t="n">
        <v>9.75243179257629</v>
      </c>
      <c r="Z22" s="41" t="n">
        <v>9.66775522411577</v>
      </c>
      <c r="AA22" s="41" t="n">
        <v>9.83194839031914</v>
      </c>
      <c r="AB22" s="41" t="n">
        <v>9.98179326512201</v>
      </c>
      <c r="AC22" s="41" t="n">
        <v>9.39806360375986</v>
      </c>
      <c r="AD22" s="41" t="n">
        <v>15.3790774240635</v>
      </c>
      <c r="AE22" s="41" t="n">
        <v>22.392021907617</v>
      </c>
      <c r="AF22" s="41" t="n">
        <v>28.7841134488972</v>
      </c>
      <c r="AG22" s="41" t="n">
        <v>28.323284168396</v>
      </c>
      <c r="AH22" s="41" t="n">
        <v>15.507644440183</v>
      </c>
      <c r="AI22" s="41" t="n">
        <v>11.4098385212288</v>
      </c>
      <c r="AJ22" s="41" t="n">
        <v>11.1377127621503</v>
      </c>
      <c r="AK22" s="41" t="n">
        <v>10.0808962322405</v>
      </c>
      <c r="AL22" s="41" t="n">
        <v>10.0038817389491</v>
      </c>
      <c r="AM22" s="41" t="n">
        <v>10.1779738946919</v>
      </c>
      <c r="AN22" s="41" t="n">
        <v>10.3424445947619</v>
      </c>
      <c r="AO22" s="41" t="n">
        <v>9.72889993757507</v>
      </c>
      <c r="AP22" s="41" t="n">
        <v>15.2767885474938</v>
      </c>
      <c r="AQ22" s="41" t="n">
        <v>22.6187917181708</v>
      </c>
      <c r="AR22" s="41" t="n">
        <v>30.0778616493771</v>
      </c>
      <c r="AS22" s="41" t="n">
        <v>29.5625826873318</v>
      </c>
      <c r="AT22" s="41" t="n">
        <v>15.2493332209352</v>
      </c>
      <c r="AU22" s="41" t="n">
        <v>11.7279540559138</v>
      </c>
      <c r="AV22" s="41" t="n">
        <v>11.5426277310633</v>
      </c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37"/>
      <c r="CC22" s="37"/>
      <c r="CD22" s="37"/>
      <c r="CE22" s="37"/>
      <c r="CF22" s="37"/>
      <c r="CH22" s="38"/>
      <c r="CJ22" s="38"/>
      <c r="CL22" s="38"/>
    </row>
    <row r="23" customFormat="false" ht="7.15" hidden="false" customHeight="true" outlineLevel="0" collapsed="false">
      <c r="A23" s="23"/>
      <c r="B23" s="29"/>
      <c r="D23" s="40"/>
      <c r="E23" s="40"/>
      <c r="F23" s="40"/>
      <c r="G23" s="40"/>
      <c r="H23" s="40"/>
      <c r="I23" s="41"/>
      <c r="J23" s="41"/>
      <c r="K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37"/>
      <c r="CC23" s="37"/>
      <c r="CD23" s="37"/>
      <c r="CE23" s="37"/>
      <c r="CF23" s="37"/>
      <c r="CH23" s="42"/>
      <c r="CI23" s="43"/>
      <c r="CJ23" s="42"/>
      <c r="CK23" s="43"/>
      <c r="CL23" s="42"/>
      <c r="CM23" s="43"/>
      <c r="CN23" s="44"/>
    </row>
    <row r="24" customFormat="false" ht="15" hidden="false" customHeight="true" outlineLevel="0" collapsed="false">
      <c r="A24" s="23" t="s">
        <v>30</v>
      </c>
      <c r="B24" s="29" t="s">
        <v>31</v>
      </c>
      <c r="D24" s="40"/>
      <c r="E24" s="40"/>
      <c r="F24" s="40"/>
      <c r="G24" s="40"/>
      <c r="H24" s="40"/>
      <c r="I24" s="41" t="e">
        <f aca="false">/1000000</f>
        <v>#NAME?</v>
      </c>
      <c r="J24" s="41"/>
      <c r="K24" s="41" t="e">
        <f aca="false">/1000000</f>
        <v>#NAME?</v>
      </c>
      <c r="M24" s="41" t="n">
        <v>13.6638177753678</v>
      </c>
      <c r="N24" s="41" t="n">
        <v>13.5538794926659</v>
      </c>
      <c r="O24" s="41" t="n">
        <v>13.5718110058513</v>
      </c>
      <c r="P24" s="41" t="n">
        <v>13.7769166331577</v>
      </c>
      <c r="Q24" s="41" t="n">
        <v>14.0349456247363</v>
      </c>
      <c r="R24" s="41" t="n">
        <v>15.1024376559249</v>
      </c>
      <c r="S24" s="41" t="n">
        <v>16.075676876675</v>
      </c>
      <c r="T24" s="41" t="n">
        <v>15.9258289958844</v>
      </c>
      <c r="U24" s="41" t="n">
        <v>16.902266334789</v>
      </c>
      <c r="V24" s="41" t="n">
        <v>15.6024545676365</v>
      </c>
      <c r="W24" s="41" t="n">
        <v>14.7464968810567</v>
      </c>
      <c r="X24" s="41" t="n">
        <v>14.1605282202641</v>
      </c>
      <c r="Y24" s="41" t="n">
        <v>13.7822841552482</v>
      </c>
      <c r="Z24" s="41" t="n">
        <v>13.6881043100716</v>
      </c>
      <c r="AA24" s="41" t="n">
        <v>13.7154483194587</v>
      </c>
      <c r="AB24" s="41" t="n">
        <v>13.9665238168952</v>
      </c>
      <c r="AC24" s="41" t="n">
        <v>14.2379255049268</v>
      </c>
      <c r="AD24" s="41" t="n">
        <v>15.3531278762194</v>
      </c>
      <c r="AE24" s="41" t="n">
        <v>16.346203356614</v>
      </c>
      <c r="AF24" s="41" t="n">
        <v>16.2302481146565</v>
      </c>
      <c r="AG24" s="41" t="n">
        <v>17.2574129106821</v>
      </c>
      <c r="AH24" s="41" t="n">
        <v>15.9140258765461</v>
      </c>
      <c r="AI24" s="41" t="n">
        <v>15.069614648248</v>
      </c>
      <c r="AJ24" s="41" t="n">
        <v>14.4973890809095</v>
      </c>
      <c r="AK24" s="41" t="n">
        <v>14.0773410268585</v>
      </c>
      <c r="AL24" s="41" t="n">
        <v>13.9435367790688</v>
      </c>
      <c r="AM24" s="41" t="n">
        <v>13.9283208169249</v>
      </c>
      <c r="AN24" s="41" t="n">
        <v>14.1525151329594</v>
      </c>
      <c r="AO24" s="41" t="n">
        <v>14.3822422542895</v>
      </c>
      <c r="AP24" s="41" t="n">
        <v>15.4552864445379</v>
      </c>
      <c r="AQ24" s="41" t="n">
        <v>16.3624159692117</v>
      </c>
      <c r="AR24" s="41" t="n">
        <v>16.1885391846677</v>
      </c>
      <c r="AS24" s="41" t="n">
        <v>17.1444595072549</v>
      </c>
      <c r="AT24" s="41" t="n">
        <v>15.7462398000742</v>
      </c>
      <c r="AU24" s="41" t="n">
        <v>14.8510678908544</v>
      </c>
      <c r="AV24" s="41" t="n">
        <v>14.228197287845</v>
      </c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37"/>
      <c r="CC24" s="37"/>
      <c r="CD24" s="37"/>
      <c r="CE24" s="37"/>
      <c r="CF24" s="37"/>
      <c r="CH24" s="38"/>
      <c r="CJ24" s="38"/>
      <c r="CL24" s="38"/>
    </row>
    <row r="25" customFormat="false" ht="15" hidden="false" customHeight="true" outlineLevel="0" collapsed="false">
      <c r="A25" s="23" t="s">
        <v>32</v>
      </c>
      <c r="B25" s="29" t="s">
        <v>33</v>
      </c>
      <c r="D25" s="40"/>
      <c r="E25" s="40"/>
      <c r="F25" s="40"/>
      <c r="G25" s="40"/>
      <c r="H25" s="40"/>
      <c r="I25" s="41" t="e">
        <f aca="false">/1000000</f>
        <v>#NAME?</v>
      </c>
      <c r="J25" s="41"/>
      <c r="K25" s="41" t="e">
        <f aca="false">/1000000</f>
        <v>#NAME?</v>
      </c>
      <c r="M25" s="41" t="n">
        <v>13.062391132126</v>
      </c>
      <c r="N25" s="41" t="n">
        <v>13.0324099218381</v>
      </c>
      <c r="O25" s="41" t="n">
        <v>12.394281553176</v>
      </c>
      <c r="P25" s="41" t="n">
        <v>11.7636425403954</v>
      </c>
      <c r="Q25" s="41" t="n">
        <v>10.6218655396558</v>
      </c>
      <c r="R25" s="41" t="n">
        <v>17.0482389698009</v>
      </c>
      <c r="S25" s="41" t="n">
        <v>24.4768905323645</v>
      </c>
      <c r="T25" s="41" t="n">
        <v>32.739121933616</v>
      </c>
      <c r="U25" s="41" t="n">
        <v>32.0591916979023</v>
      </c>
      <c r="V25" s="41" t="n">
        <v>16.839860082188</v>
      </c>
      <c r="W25" s="41" t="n">
        <v>12.757532377551</v>
      </c>
      <c r="X25" s="41" t="n">
        <v>12.542632039392</v>
      </c>
      <c r="Y25" s="41" t="n">
        <v>10.8876957362728</v>
      </c>
      <c r="Z25" s="41" t="n">
        <v>10.7805611481715</v>
      </c>
      <c r="AA25" s="41" t="n">
        <v>10.9686117243518</v>
      </c>
      <c r="AB25" s="41" t="n">
        <v>11.5422354684109</v>
      </c>
      <c r="AC25" s="41" t="n">
        <v>10.7728472702248</v>
      </c>
      <c r="AD25" s="41" t="n">
        <v>18.222502184467</v>
      </c>
      <c r="AE25" s="41" t="n">
        <v>25.7962546338374</v>
      </c>
      <c r="AF25" s="41" t="n">
        <v>33.4965774506304</v>
      </c>
      <c r="AG25" s="41" t="n">
        <v>32.8303929364141</v>
      </c>
      <c r="AH25" s="41" t="n">
        <v>18.22232525497</v>
      </c>
      <c r="AI25" s="41" t="n">
        <v>13.135700495422</v>
      </c>
      <c r="AJ25" s="41" t="n">
        <v>12.8261335135816</v>
      </c>
      <c r="AK25" s="41" t="n">
        <v>11.2045826476333</v>
      </c>
      <c r="AL25" s="41" t="n">
        <v>11.0656344869358</v>
      </c>
      <c r="AM25" s="41" t="n">
        <v>11.2217072112857</v>
      </c>
      <c r="AN25" s="41" t="n">
        <v>11.7872687779503</v>
      </c>
      <c r="AO25" s="41" t="n">
        <v>10.9500007897204</v>
      </c>
      <c r="AP25" s="41" t="n">
        <v>17.6550042747624</v>
      </c>
      <c r="AQ25" s="41" t="n">
        <v>25.3053873745957</v>
      </c>
      <c r="AR25" s="41" t="n">
        <v>33.9139742442309</v>
      </c>
      <c r="AS25" s="41" t="n">
        <v>33.0760426865297</v>
      </c>
      <c r="AT25" s="41" t="n">
        <v>17.1831726129887</v>
      </c>
      <c r="AU25" s="41" t="n">
        <v>12.9374131173265</v>
      </c>
      <c r="AV25" s="41" t="n">
        <v>12.6969189088821</v>
      </c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37"/>
      <c r="CC25" s="37"/>
      <c r="CD25" s="37"/>
      <c r="CE25" s="37"/>
      <c r="CF25" s="37"/>
      <c r="CH25" s="38"/>
      <c r="CJ25" s="38"/>
      <c r="CL25" s="38"/>
    </row>
    <row r="26" customFormat="false" ht="7.9" hidden="false" customHeight="true" outlineLevel="0" collapsed="false">
      <c r="A26" s="23"/>
      <c r="B26" s="29"/>
      <c r="D26" s="30"/>
      <c r="E26" s="30"/>
      <c r="F26" s="30"/>
      <c r="G26" s="30"/>
      <c r="H26" s="30"/>
      <c r="CH26" s="42"/>
      <c r="CI26" s="43"/>
      <c r="CJ26" s="42"/>
      <c r="CK26" s="43"/>
      <c r="CL26" s="42"/>
      <c r="CM26" s="43"/>
      <c r="CN26" s="44"/>
    </row>
    <row r="27" customFormat="false" ht="15" hidden="false" customHeight="true" outlineLevel="0" collapsed="false">
      <c r="A27" s="23" t="s">
        <v>34</v>
      </c>
      <c r="B27" s="29" t="s">
        <v>35</v>
      </c>
      <c r="C27" s="45"/>
      <c r="D27" s="46"/>
      <c r="E27" s="46"/>
      <c r="F27" s="46"/>
      <c r="G27" s="46"/>
      <c r="H27" s="46"/>
      <c r="I27" s="47" t="e">
        <f aca="false">(I18-I19)+(I21-I22)+(I24-I25)-237</f>
        <v>#NAME?</v>
      </c>
      <c r="J27" s="47"/>
      <c r="K27" s="47" t="e">
        <f aca="false">(K18-K19)+(K21-K22)+(K24-K25)</f>
        <v>#NAME?</v>
      </c>
      <c r="L27" s="45"/>
      <c r="M27" s="47" t="n">
        <v>1.99805811209219</v>
      </c>
      <c r="N27" s="47" t="n">
        <v>-22.5259056888629</v>
      </c>
      <c r="O27" s="47" t="n">
        <v>4.23801787570557</v>
      </c>
      <c r="P27" s="47" t="n">
        <v>7.43694594820089</v>
      </c>
      <c r="Q27" s="47" t="n">
        <v>12.6270040934591</v>
      </c>
      <c r="R27" s="47" t="n">
        <v>-8.47361352296091</v>
      </c>
      <c r="S27" s="47" t="n">
        <v>-35.0846776566557</v>
      </c>
      <c r="T27" s="47" t="n">
        <v>-72.2852568249802</v>
      </c>
      <c r="U27" s="47" t="n">
        <v>-66.7288404706278</v>
      </c>
      <c r="V27" s="47" t="n">
        <v>-5.95728269689379</v>
      </c>
      <c r="W27" s="47" t="n">
        <v>7.15295562490639</v>
      </c>
      <c r="X27" s="47" t="n">
        <v>6.30987250404353</v>
      </c>
      <c r="Y27" s="47" t="n">
        <v>12.8117694955167</v>
      </c>
      <c r="Z27" s="47" t="n">
        <v>12.0281456803605</v>
      </c>
      <c r="AA27" s="47" t="n">
        <v>10.9835176608217</v>
      </c>
      <c r="AB27" s="47" t="n">
        <v>9.13095098228041</v>
      </c>
      <c r="AC27" s="47" t="n">
        <v>12.8522911463958</v>
      </c>
      <c r="AD27" s="47" t="n">
        <v>-12.1184088959067</v>
      </c>
      <c r="AE27" s="47" t="n">
        <v>-39.6140208605658</v>
      </c>
      <c r="AF27" s="47" t="n">
        <v>-74.7343583888335</v>
      </c>
      <c r="AG27" s="47" t="n">
        <v>-69.019549821526</v>
      </c>
      <c r="AH27" s="47" t="n">
        <v>-10.3616209801768</v>
      </c>
      <c r="AI27" s="47" t="n">
        <v>6.92744088589497</v>
      </c>
      <c r="AJ27" s="47" t="n">
        <v>6.54058188929894</v>
      </c>
      <c r="AK27" s="47" t="n">
        <v>12.6923407343835</v>
      </c>
      <c r="AL27" s="47" t="n">
        <v>11.9244427824007</v>
      </c>
      <c r="AM27" s="47" t="n">
        <v>10.8705608653755</v>
      </c>
      <c r="AN27" s="47" t="n">
        <v>8.92630127958262</v>
      </c>
      <c r="AO27" s="47" t="n">
        <v>12.8290783638646</v>
      </c>
      <c r="AP27" s="47" t="n">
        <v>-9.64857487554206</v>
      </c>
      <c r="AQ27" s="47" t="n">
        <v>-38.1835728056627</v>
      </c>
      <c r="AR27" s="47" t="n">
        <v>-78.356270017072</v>
      </c>
      <c r="AS27" s="47" t="n">
        <v>-72.3638349146895</v>
      </c>
      <c r="AT27" s="47" t="n">
        <v>-6.99237721079656</v>
      </c>
      <c r="AU27" s="47" t="n">
        <v>7.02699068554833</v>
      </c>
      <c r="AV27" s="47" t="n">
        <v>6.0987583159372</v>
      </c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5"/>
      <c r="CH27" s="45"/>
      <c r="CI27" s="48"/>
      <c r="CJ27" s="45"/>
      <c r="CK27" s="48"/>
      <c r="CL27" s="45"/>
      <c r="CM27" s="48"/>
      <c r="CN27" s="48"/>
    </row>
    <row r="28" customFormat="false" ht="15" hidden="true" customHeight="true" outlineLevel="0" collapsed="false">
      <c r="A28" s="23"/>
      <c r="B28" s="29" t="s">
        <v>36</v>
      </c>
      <c r="C28" s="36" t="n">
        <f aca="false">0.6*-83</f>
        <v>-49.8</v>
      </c>
      <c r="D28" s="30"/>
      <c r="E28" s="30"/>
      <c r="F28" s="35"/>
      <c r="G28" s="35"/>
      <c r="H28" s="30"/>
      <c r="I28" s="36"/>
      <c r="J28" s="36"/>
      <c r="K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customFormat="false" ht="15" hidden="true" customHeight="true" outlineLevel="0" collapsed="false">
      <c r="A29" s="23"/>
      <c r="B29" s="29" t="s">
        <v>37</v>
      </c>
      <c r="C29" s="36" t="e">
        <f aca="false">-/1000000</f>
        <v>#NAME?</v>
      </c>
      <c r="D29" s="30"/>
      <c r="E29" s="30"/>
      <c r="F29" s="35"/>
      <c r="G29" s="35"/>
      <c r="H29" s="30"/>
      <c r="I29" s="36"/>
      <c r="J29" s="36"/>
      <c r="K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customFormat="false" ht="10.15" hidden="false" customHeight="true" outlineLevel="0" collapsed="false">
      <c r="A30" s="23"/>
      <c r="B30" s="29"/>
      <c r="C30" s="36"/>
      <c r="D30" s="30"/>
      <c r="E30" s="30"/>
      <c r="F30" s="35"/>
      <c r="G30" s="35"/>
      <c r="H30" s="30"/>
      <c r="I30" s="36"/>
      <c r="J30" s="36"/>
      <c r="K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customFormat="false" ht="15" hidden="false" customHeight="true" outlineLevel="0" collapsed="false">
      <c r="A31" s="23" t="s">
        <v>38</v>
      </c>
      <c r="B31" s="29" t="s">
        <v>39</v>
      </c>
      <c r="C31" s="45"/>
      <c r="D31" s="46"/>
      <c r="E31" s="46"/>
      <c r="F31" s="46"/>
      <c r="G31" s="46"/>
      <c r="H31" s="46"/>
      <c r="I31" s="47" t="e">
        <f aca="false">H39+I27</f>
        <v>#NAME?</v>
      </c>
      <c r="J31" s="47"/>
      <c r="K31" s="47" t="e">
        <f aca="false">J39+K27</f>
        <v>#NAME?</v>
      </c>
      <c r="L31" s="45"/>
      <c r="M31" s="47" t="n">
        <v>-305.521941887908</v>
      </c>
      <c r="N31" s="47" t="n">
        <v>-323.330864960305</v>
      </c>
      <c r="O31" s="47" t="n">
        <v>-314.834948546534</v>
      </c>
      <c r="P31" s="47" t="n">
        <v>-303.325704076137</v>
      </c>
      <c r="Q31" s="47" t="n">
        <v>-286.780804169154</v>
      </c>
      <c r="R31" s="47" t="n">
        <v>-291.382166870972</v>
      </c>
      <c r="S31" s="47" t="n">
        <v>-322.238708406783</v>
      </c>
      <c r="T31" s="47" t="n">
        <v>-389.736831212523</v>
      </c>
      <c r="U31" s="47" t="n">
        <v>-451.704637135401</v>
      </c>
      <c r="V31" s="47" t="n">
        <v>-452.682558365126</v>
      </c>
      <c r="W31" s="47" t="n">
        <v>-441.735168006069</v>
      </c>
      <c r="X31" s="47" t="n">
        <v>-431.946752229415</v>
      </c>
      <c r="Y31" s="47" t="n">
        <v>-415.277281673187</v>
      </c>
      <c r="Z31" s="47" t="n">
        <v>-399.073654445592</v>
      </c>
      <c r="AA31" s="47" t="n">
        <v>-384.276836303922</v>
      </c>
      <c r="AB31" s="47" t="n">
        <v>-371.405409045275</v>
      </c>
      <c r="AC31" s="47" t="n">
        <v>-354.91281165138</v>
      </c>
      <c r="AD31" s="47" t="n">
        <v>-363.430163591769</v>
      </c>
      <c r="AE31" s="47" t="n">
        <v>-399.083618189692</v>
      </c>
      <c r="AF31" s="47" t="n">
        <v>-469.281565733346</v>
      </c>
      <c r="AG31" s="47" t="n">
        <v>-533.787617505123</v>
      </c>
      <c r="AH31" s="47" t="n">
        <v>-539.403327508539</v>
      </c>
      <c r="AI31" s="47" t="n">
        <v>-528.983216547774</v>
      </c>
      <c r="AJ31" s="47" t="n">
        <v>-519.28745444539</v>
      </c>
      <c r="AK31" s="47" t="n">
        <v>-503.044771418883</v>
      </c>
      <c r="AL31" s="47" t="n">
        <v>-487.277717014148</v>
      </c>
      <c r="AM31" s="47" t="n">
        <v>-472.932899351362</v>
      </c>
      <c r="AN31" s="47" t="n">
        <v>-460.60936967402</v>
      </c>
      <c r="AO31" s="47" t="n">
        <v>-444.507066267892</v>
      </c>
      <c r="AP31" s="47" t="n">
        <v>-450.924960772604</v>
      </c>
      <c r="AQ31" s="47" t="n">
        <v>-485.506414473138</v>
      </c>
      <c r="AR31" s="47" t="n">
        <v>-559.67462991289</v>
      </c>
      <c r="AS31" s="47" t="n">
        <v>-627.866434564431</v>
      </c>
      <c r="AT31" s="47" t="n">
        <v>-630.465633391114</v>
      </c>
      <c r="AU31" s="47" t="n">
        <v>-620.348236234219</v>
      </c>
      <c r="AV31" s="47" t="n">
        <v>-611.507559818192</v>
      </c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5"/>
      <c r="CH31" s="45"/>
      <c r="CI31" s="45"/>
      <c r="CJ31" s="45"/>
      <c r="CK31" s="45"/>
      <c r="CL31" s="45"/>
      <c r="CM31" s="45"/>
    </row>
    <row r="32" customFormat="false" ht="15" hidden="false" customHeight="true" outlineLevel="0" collapsed="false">
      <c r="A32" s="23" t="s">
        <v>40</v>
      </c>
      <c r="B32" s="29" t="s">
        <v>41</v>
      </c>
      <c r="D32" s="49"/>
      <c r="E32" s="49"/>
      <c r="F32" s="49"/>
      <c r="G32" s="49"/>
      <c r="H32" s="49"/>
      <c r="I32" s="50" t="e">
        <f aca="false">(H39+0.5*(I27+#REF!))*$C$58+0.4</f>
        <v>#REF!</v>
      </c>
      <c r="J32" s="50"/>
      <c r="K32" s="50" t="e">
        <f aca="false">(J39+0.5*(K27+K36+K37))*$C$58</f>
        <v>#NAME?</v>
      </c>
      <c r="M32" s="50" t="n">
        <v>-1.66693591559855</v>
      </c>
      <c r="N32" s="50" t="n">
        <v>-1.67430148223932</v>
      </c>
      <c r="O32" s="50" t="n">
        <v>-1.70119738495855</v>
      </c>
      <c r="P32" s="50" t="n">
        <v>-1.64808143730114</v>
      </c>
      <c r="Q32" s="50" t="n">
        <v>-1.5728470186865</v>
      </c>
      <c r="R32" s="50" t="n">
        <v>-1.53974934412545</v>
      </c>
      <c r="S32" s="50" t="n">
        <v>-1.6330506683544</v>
      </c>
      <c r="T32" s="50" t="n">
        <v>-1.8972690263204</v>
      </c>
      <c r="U32" s="50" t="n">
        <v>-2.24643963023666</v>
      </c>
      <c r="V32" s="50" t="n">
        <v>-2.41906798065441</v>
      </c>
      <c r="W32" s="50" t="n">
        <v>-2.39619400139988</v>
      </c>
      <c r="X32" s="50" t="n">
        <v>-2.34001533071434</v>
      </c>
      <c r="Y32" s="50" t="n">
        <v>-2.26666965859766</v>
      </c>
      <c r="Z32" s="50" t="n">
        <v>-2.17799875403679</v>
      </c>
      <c r="AA32" s="50" t="n">
        <v>-2.09544094782877</v>
      </c>
      <c r="AB32" s="50" t="n">
        <v>-2.02117577742142</v>
      </c>
      <c r="AC32" s="50" t="n">
        <v>-1.94223959015527</v>
      </c>
      <c r="AD32" s="50" t="n">
        <v>-1.91983327993452</v>
      </c>
      <c r="AE32" s="50" t="n">
        <v>-2.03661301906447</v>
      </c>
      <c r="AF32" s="50" t="n">
        <v>-2.32102609087168</v>
      </c>
      <c r="AG32" s="50" t="n">
        <v>-2.68429816429575</v>
      </c>
      <c r="AH32" s="50" t="n">
        <v>-2.87645558518728</v>
      </c>
      <c r="AI32" s="50" t="n">
        <v>-2.86777540390373</v>
      </c>
      <c r="AJ32" s="50" t="n">
        <v>-2.81328629344347</v>
      </c>
      <c r="AK32" s="50" t="n">
        <v>-2.74136931962344</v>
      </c>
      <c r="AL32" s="50" t="n">
        <v>-2.65511594850877</v>
      </c>
      <c r="AM32" s="50" t="n">
        <v>-2.57498622589121</v>
      </c>
      <c r="AN32" s="50" t="n">
        <v>-2.50349752807182</v>
      </c>
      <c r="AO32" s="50" t="n">
        <v>-2.42716868831802</v>
      </c>
      <c r="AP32" s="50" t="n">
        <v>-2.40012257601059</v>
      </c>
      <c r="AQ32" s="50" t="n">
        <v>-2.50827667158172</v>
      </c>
      <c r="AR32" s="50" t="n">
        <v>-2.80047215335389</v>
      </c>
      <c r="AS32" s="50" t="n">
        <v>-3.18443509781649</v>
      </c>
      <c r="AT32" s="50" t="n">
        <v>-3.37856436324561</v>
      </c>
      <c r="AU32" s="50" t="n">
        <v>-3.36271765753182</v>
      </c>
      <c r="AV32" s="50" t="n">
        <v>-3.31139533421542</v>
      </c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</row>
    <row r="33" customFormat="false" ht="15" hidden="false" customHeight="true" outlineLevel="0" collapsed="false">
      <c r="A33" s="23" t="s">
        <v>42</v>
      </c>
      <c r="B33" s="29" t="s">
        <v>43</v>
      </c>
      <c r="C33" s="45"/>
      <c r="D33" s="46"/>
      <c r="E33" s="46"/>
      <c r="F33" s="46"/>
      <c r="G33" s="46"/>
      <c r="H33" s="51" t="n">
        <v>-87</v>
      </c>
      <c r="I33" s="47" t="e">
        <f aca="false">I31+I32</f>
        <v>#REF!</v>
      </c>
      <c r="J33" s="52" t="n">
        <v>-357.334</v>
      </c>
      <c r="K33" s="47" t="e">
        <f aca="false">K31+K32</f>
        <v>#NAME?</v>
      </c>
      <c r="L33" s="52" t="n">
        <v>-405.172</v>
      </c>
      <c r="M33" s="47" t="n">
        <v>-307.188877803506</v>
      </c>
      <c r="N33" s="47" t="n">
        <v>-325.005166442544</v>
      </c>
      <c r="O33" s="47" t="n">
        <v>-316.536145931493</v>
      </c>
      <c r="P33" s="47" t="n">
        <v>-304.973785513438</v>
      </c>
      <c r="Q33" s="47" t="n">
        <v>-288.35365118784</v>
      </c>
      <c r="R33" s="47" t="n">
        <v>-292.921916215097</v>
      </c>
      <c r="S33" s="47" t="n">
        <v>-323.871759075138</v>
      </c>
      <c r="T33" s="47" t="n">
        <v>-391.634100238844</v>
      </c>
      <c r="U33" s="47" t="n">
        <v>-453.951076765637</v>
      </c>
      <c r="V33" s="47" t="n">
        <v>-455.10162634578</v>
      </c>
      <c r="W33" s="47" t="n">
        <v>-444.131362007468</v>
      </c>
      <c r="X33" s="47" t="n">
        <v>-434.286767560129</v>
      </c>
      <c r="Y33" s="47" t="n">
        <v>-417.543951331784</v>
      </c>
      <c r="Z33" s="47" t="n">
        <v>-401.251653199629</v>
      </c>
      <c r="AA33" s="47" t="n">
        <v>-386.372277251751</v>
      </c>
      <c r="AB33" s="47" t="n">
        <v>-373.426584822696</v>
      </c>
      <c r="AC33" s="47" t="n">
        <v>-356.855051241535</v>
      </c>
      <c r="AD33" s="47" t="n">
        <v>-365.349996871704</v>
      </c>
      <c r="AE33" s="47" t="n">
        <v>-401.120231208756</v>
      </c>
      <c r="AF33" s="47" t="n">
        <v>-471.602591824218</v>
      </c>
      <c r="AG33" s="47" t="n">
        <v>-536.471915669419</v>
      </c>
      <c r="AH33" s="47" t="n">
        <v>-542.279783093726</v>
      </c>
      <c r="AI33" s="47" t="n">
        <v>-531.850991951677</v>
      </c>
      <c r="AJ33" s="47" t="n">
        <v>-522.100740738834</v>
      </c>
      <c r="AK33" s="47" t="n">
        <v>-505.786140738507</v>
      </c>
      <c r="AL33" s="47" t="n">
        <v>-489.932832962657</v>
      </c>
      <c r="AM33" s="47" t="n">
        <v>-475.507885577253</v>
      </c>
      <c r="AN33" s="47" t="n">
        <v>-463.112867202091</v>
      </c>
      <c r="AO33" s="47" t="n">
        <v>-446.93423495621</v>
      </c>
      <c r="AP33" s="47" t="n">
        <v>-453.325083348615</v>
      </c>
      <c r="AQ33" s="47" t="n">
        <v>-488.01469114472</v>
      </c>
      <c r="AR33" s="47" t="n">
        <v>-562.475102066244</v>
      </c>
      <c r="AS33" s="47" t="n">
        <v>-631.050869662248</v>
      </c>
      <c r="AT33" s="47" t="n">
        <v>-633.84419775436</v>
      </c>
      <c r="AU33" s="47" t="n">
        <v>-623.71095389175</v>
      </c>
      <c r="AV33" s="47" t="n">
        <v>-614.818955152407</v>
      </c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5"/>
      <c r="CH33" s="45"/>
      <c r="CI33" s="45"/>
      <c r="CJ33" s="45"/>
      <c r="CK33" s="45"/>
      <c r="CL33" s="45"/>
      <c r="CM33" s="45"/>
    </row>
    <row r="34" customFormat="false" ht="5.45" hidden="false" customHeight="true" outlineLevel="0" collapsed="false">
      <c r="A34" s="23"/>
      <c r="B34" s="19"/>
      <c r="D34" s="30"/>
      <c r="E34" s="30"/>
      <c r="F34" s="35"/>
      <c r="G34" s="35"/>
      <c r="H34" s="51"/>
      <c r="I34" s="36"/>
      <c r="J34" s="36"/>
      <c r="K34" s="36"/>
      <c r="L34" s="52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</row>
    <row r="35" customFormat="false" ht="15" hidden="false" customHeight="true" outlineLevel="0" collapsed="false">
      <c r="A35" s="23" t="s">
        <v>44</v>
      </c>
      <c r="B35" s="29" t="s">
        <v>45</v>
      </c>
      <c r="D35" s="30"/>
      <c r="E35" s="30"/>
      <c r="F35" s="35"/>
      <c r="G35" s="35"/>
      <c r="H35" s="51" t="n">
        <v>83</v>
      </c>
      <c r="I35" s="36"/>
      <c r="J35" s="52" t="n">
        <v>89.71</v>
      </c>
      <c r="K35" s="36"/>
      <c r="L35" s="52" t="n">
        <v>97.652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</row>
    <row r="36" customFormat="false" ht="7.9" hidden="false" customHeight="true" outlineLevel="0" collapsed="false">
      <c r="A36" s="23"/>
      <c r="B36" s="29"/>
      <c r="D36" s="30"/>
      <c r="E36" s="30"/>
      <c r="F36" s="35"/>
      <c r="G36" s="30"/>
      <c r="H36" s="35"/>
      <c r="I36" s="36" t="e">
        <f aca="false">-0.6*/1000</f>
        <v>#NAME?</v>
      </c>
      <c r="J36" s="52"/>
      <c r="K36" s="36" t="e">
        <f aca="false">-0.6*/1000</f>
        <v>#NAME?</v>
      </c>
      <c r="L36" s="52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</row>
    <row r="37" customFormat="false" ht="17" hidden="false" customHeight="false" outlineLevel="0" collapsed="false">
      <c r="A37" s="23" t="s">
        <v>46</v>
      </c>
      <c r="B37" s="29" t="s">
        <v>47</v>
      </c>
      <c r="D37" s="30"/>
      <c r="E37" s="30"/>
      <c r="F37" s="30"/>
      <c r="G37" s="30"/>
      <c r="H37" s="35"/>
      <c r="I37" s="37" t="e">
        <f aca="false"/>
        <v>#NAME?</v>
      </c>
      <c r="J37" s="37"/>
      <c r="K37" s="37" t="e">
        <f aca="false"/>
        <v>#NAME?</v>
      </c>
      <c r="L37" s="52"/>
      <c r="M37" s="37" t="n">
        <v>6.38391853206437</v>
      </c>
      <c r="N37" s="37" t="n">
        <v>5.93220002030486</v>
      </c>
      <c r="O37" s="37" t="n">
        <v>5.77349590715461</v>
      </c>
      <c r="P37" s="47" t="n">
        <v>5.5659772508251</v>
      </c>
      <c r="Q37" s="47" t="n">
        <v>5.44509783982969</v>
      </c>
      <c r="R37" s="37" t="n">
        <v>5.7678854649694</v>
      </c>
      <c r="S37" s="37" t="n">
        <v>6.42018468759468</v>
      </c>
      <c r="T37" s="37" t="n">
        <v>6.65830357407097</v>
      </c>
      <c r="U37" s="37" t="n">
        <v>7.22580109740547</v>
      </c>
      <c r="V37" s="37" t="n">
        <v>6.21350271480496</v>
      </c>
      <c r="W37" s="37" t="n">
        <v>5.87473727401022</v>
      </c>
      <c r="X37" s="37" t="n">
        <v>6.19771639142566</v>
      </c>
      <c r="Y37" s="37" t="n">
        <v>6.44215120583153</v>
      </c>
      <c r="Z37" s="37" t="n">
        <v>5.9912992348856</v>
      </c>
      <c r="AA37" s="37" t="n">
        <v>5.8359172241953</v>
      </c>
      <c r="AB37" s="37" t="n">
        <v>5.66148202492096</v>
      </c>
      <c r="AC37" s="37" t="n">
        <v>5.54329654567217</v>
      </c>
      <c r="AD37" s="37" t="n">
        <v>5.88039954257794</v>
      </c>
      <c r="AE37" s="37" t="n">
        <v>6.5730238642437</v>
      </c>
      <c r="AF37" s="37" t="n">
        <v>6.83452414062086</v>
      </c>
      <c r="AG37" s="37" t="n">
        <v>7.43020914105653</v>
      </c>
      <c r="AH37" s="37" t="n">
        <v>6.36912566005767</v>
      </c>
      <c r="AI37" s="37" t="n">
        <v>6.02295561698848</v>
      </c>
      <c r="AJ37" s="47" t="n">
        <v>6.363628585567</v>
      </c>
      <c r="AK37" s="37" t="n">
        <v>6.58398094195766</v>
      </c>
      <c r="AL37" s="37" t="n">
        <v>6.12937274591966</v>
      </c>
      <c r="AM37" s="37" t="n">
        <v>5.97221462365082</v>
      </c>
      <c r="AN37" s="37" t="n">
        <v>5.7767225703346</v>
      </c>
      <c r="AO37" s="37" t="n">
        <v>5.65784905914817</v>
      </c>
      <c r="AP37" s="37" t="n">
        <v>6.00224168113935</v>
      </c>
      <c r="AQ37" s="37" t="n">
        <v>6.69633124890155</v>
      </c>
      <c r="AR37" s="37" t="n">
        <v>6.97250241650236</v>
      </c>
      <c r="AS37" s="37" t="n">
        <v>7.57761348193</v>
      </c>
      <c r="AT37" s="37" t="n">
        <v>6.46897083459289</v>
      </c>
      <c r="AU37" s="37" t="n">
        <v>6.10463575762143</v>
      </c>
      <c r="AV37" s="47" t="n">
        <v>6.44483147277984</v>
      </c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37"/>
      <c r="CC37" s="37"/>
      <c r="CD37" s="37"/>
      <c r="CE37" s="37"/>
      <c r="CF37" s="37"/>
    </row>
    <row r="38" customFormat="false" ht="14.65" hidden="false" customHeight="false" outlineLevel="0" collapsed="false">
      <c r="A38" s="23"/>
      <c r="I38" s="36"/>
      <c r="J38" s="36"/>
      <c r="K38" s="36"/>
      <c r="L38" s="52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7"/>
      <c r="CC38" s="37"/>
      <c r="CD38" s="37"/>
      <c r="CE38" s="37"/>
      <c r="CF38" s="37"/>
    </row>
    <row r="39" customFormat="false" ht="18.6" hidden="false" customHeight="true" outlineLevel="0" collapsed="false">
      <c r="A39" s="23" t="s">
        <v>48</v>
      </c>
      <c r="B39" s="19" t="s">
        <v>49</v>
      </c>
      <c r="C39" s="13"/>
      <c r="D39" s="51"/>
      <c r="E39" s="51"/>
      <c r="F39" s="51"/>
      <c r="G39" s="51"/>
      <c r="H39" s="52" t="e">
        <f aca="false">H33+H35+#REF!+#REF!</f>
        <v>#REF!</v>
      </c>
      <c r="I39" s="52" t="e">
        <f aca="false">I33+I35+#REF!+#REF!+I38</f>
        <v>#REF!</v>
      </c>
      <c r="J39" s="52" t="n">
        <f aca="false">J33+J35</f>
        <v>-267.624</v>
      </c>
      <c r="K39" s="53" t="e">
        <f aca="false">K33+K36+K37</f>
        <v>#NAME?</v>
      </c>
      <c r="L39" s="52" t="n">
        <v>-307.52</v>
      </c>
      <c r="M39" s="52" t="n">
        <v>-300.804959271442</v>
      </c>
      <c r="N39" s="52" t="n">
        <v>-319.07296642224</v>
      </c>
      <c r="O39" s="52" t="n">
        <v>-310.762650024338</v>
      </c>
      <c r="P39" s="52" t="n">
        <v>-299.407808262613</v>
      </c>
      <c r="Q39" s="52" t="n">
        <v>-282.908553348011</v>
      </c>
      <c r="R39" s="52" t="n">
        <v>-287.154030750128</v>
      </c>
      <c r="S39" s="52" t="n">
        <v>-317.451574387543</v>
      </c>
      <c r="T39" s="52" t="n">
        <v>-384.975796664773</v>
      </c>
      <c r="U39" s="52" t="n">
        <v>-446.725275668232</v>
      </c>
      <c r="V39" s="52" t="n">
        <v>-448.888123630975</v>
      </c>
      <c r="W39" s="52" t="n">
        <v>-438.256624733458</v>
      </c>
      <c r="X39" s="54" t="n">
        <v>-428.089051168703</v>
      </c>
      <c r="Y39" s="52" t="n">
        <v>-411.101800125953</v>
      </c>
      <c r="Z39" s="52" t="n">
        <v>-395.260353964743</v>
      </c>
      <c r="AA39" s="52" t="n">
        <v>-380.536360027555</v>
      </c>
      <c r="AB39" s="52" t="n">
        <v>-367.765102797775</v>
      </c>
      <c r="AC39" s="52" t="n">
        <v>-351.311754695863</v>
      </c>
      <c r="AD39" s="52" t="n">
        <v>-359.469597329126</v>
      </c>
      <c r="AE39" s="52" t="n">
        <v>-394.547207344512</v>
      </c>
      <c r="AF39" s="52" t="n">
        <v>-464.768067683597</v>
      </c>
      <c r="AG39" s="52" t="n">
        <v>-529.041706528362</v>
      </c>
      <c r="AH39" s="52" t="n">
        <v>-535.910657433669</v>
      </c>
      <c r="AI39" s="52" t="n">
        <v>-525.828036334689</v>
      </c>
      <c r="AJ39" s="54" t="n">
        <v>-515.737112153267</v>
      </c>
      <c r="AK39" s="52" t="n">
        <v>-499.202159796549</v>
      </c>
      <c r="AL39" s="52" t="n">
        <v>-483.803460216737</v>
      </c>
      <c r="AM39" s="52" t="n">
        <v>-469.535670953602</v>
      </c>
      <c r="AN39" s="52" t="n">
        <v>-457.336144631757</v>
      </c>
      <c r="AO39" s="52" t="n">
        <v>-441.276385897062</v>
      </c>
      <c r="AP39" s="52" t="n">
        <v>-447.322841667475</v>
      </c>
      <c r="AQ39" s="52" t="n">
        <v>-481.318359895818</v>
      </c>
      <c r="AR39" s="52" t="n">
        <v>-555.502599649742</v>
      </c>
      <c r="AS39" s="52" t="n">
        <v>-623.473256180318</v>
      </c>
      <c r="AT39" s="52" t="n">
        <v>-627.375226919767</v>
      </c>
      <c r="AU39" s="52" t="n">
        <v>-617.606318134129</v>
      </c>
      <c r="AV39" s="54" t="n">
        <v>-608.374123679627</v>
      </c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4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4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13"/>
      <c r="CH39" s="13"/>
      <c r="CI39" s="13"/>
      <c r="CJ39" s="13"/>
      <c r="CK39" s="13"/>
      <c r="CL39" s="13"/>
      <c r="CM39" s="13"/>
    </row>
    <row r="40" customFormat="false" ht="18.6" hidden="false" customHeight="true" outlineLevel="0" collapsed="false">
      <c r="B40" s="19"/>
      <c r="H40" s="36"/>
      <c r="P40" s="52"/>
      <c r="Q40" s="55"/>
      <c r="AJ40" s="52"/>
      <c r="AV40" s="52"/>
    </row>
    <row r="41" customFormat="false" ht="18.6" hidden="true" customHeight="true" outlineLevel="0" collapsed="false">
      <c r="B41" s="19" t="s">
        <v>50</v>
      </c>
      <c r="H41" s="36"/>
      <c r="I41" s="56" t="n">
        <v>-319.75945274533</v>
      </c>
      <c r="J41" s="56"/>
      <c r="K41" s="56"/>
      <c r="L41" s="56" t="n">
        <v>-376.083809372592</v>
      </c>
      <c r="M41" s="56" t="n">
        <v>-386.523604703474</v>
      </c>
      <c r="N41" s="56" t="n">
        <v>-388.210881879165</v>
      </c>
      <c r="O41" s="56" t="n">
        <v>-386.140850823091</v>
      </c>
      <c r="P41" s="56" t="n">
        <v>-385.152170380906</v>
      </c>
      <c r="Q41" s="56" t="n">
        <v>-385.841440881146</v>
      </c>
      <c r="R41" s="56" t="n">
        <v>-405.523480598302</v>
      </c>
      <c r="S41" s="56" t="n">
        <v>-444.9106276193</v>
      </c>
      <c r="T41" s="56" t="n">
        <v>-504.283935863411</v>
      </c>
      <c r="U41" s="56" t="n">
        <v>-549.150872913179</v>
      </c>
      <c r="V41" s="56" t="n">
        <v>-558.350408304643</v>
      </c>
      <c r="W41" s="56" t="n">
        <v>-557.292811828407</v>
      </c>
      <c r="X41" s="56" t="n">
        <v>-555.482848266288</v>
      </c>
      <c r="Y41" s="56" t="n">
        <v>-554.644664825296</v>
      </c>
      <c r="Z41" s="56" t="n">
        <v>-554.442032441829</v>
      </c>
      <c r="AA41" s="56" t="n">
        <v>-553.98696565668</v>
      </c>
      <c r="AB41" s="56" t="n">
        <v>-553.969959300662</v>
      </c>
      <c r="AC41" s="56" t="n">
        <v>-556.301292276862</v>
      </c>
      <c r="AD41" s="56" t="n">
        <v>-580.853324532684</v>
      </c>
      <c r="AE41" s="56" t="n">
        <v>-623.795908886877</v>
      </c>
      <c r="AF41" s="56" t="n">
        <v>-686.197901374484</v>
      </c>
      <c r="AG41" s="56" t="n">
        <v>-733.785974344766</v>
      </c>
      <c r="AH41" s="56" t="n">
        <v>-746.966251540984</v>
      </c>
      <c r="AI41" s="56" t="n">
        <v>-748.013008523904</v>
      </c>
      <c r="AJ41" s="57" t="n">
        <v>-748.068010733668</v>
      </c>
      <c r="AK41" s="56" t="n">
        <v>-748.159617914949</v>
      </c>
      <c r="AL41" s="56" t="n">
        <v>-748.891363970111</v>
      </c>
      <c r="AM41" s="56" t="n">
        <v>-749.380436836165</v>
      </c>
      <c r="AN41" s="56" t="n">
        <v>-750.329355495163</v>
      </c>
      <c r="AO41" s="56" t="n">
        <v>-753.544156352065</v>
      </c>
      <c r="AP41" s="56" t="n">
        <v>-777.041098262444</v>
      </c>
      <c r="AQ41" s="56" t="n">
        <v>-821.072475264474</v>
      </c>
      <c r="AR41" s="56" t="n">
        <v>-886.634850600173</v>
      </c>
      <c r="AS41" s="56" t="n">
        <v>-936.90830504545</v>
      </c>
      <c r="AT41" s="56" t="n">
        <v>-949.614876646485</v>
      </c>
      <c r="AU41" s="56" t="n">
        <v>-951.488631276787</v>
      </c>
      <c r="AV41" s="57" t="n">
        <v>-952.620405268546</v>
      </c>
    </row>
    <row r="42" customFormat="false" ht="18.6" hidden="false" customHeight="true" outlineLevel="0" collapsed="false">
      <c r="B42" s="19"/>
      <c r="H42" s="36"/>
      <c r="I42" s="36"/>
      <c r="J42" s="36"/>
      <c r="K42" s="36"/>
      <c r="P42" s="52"/>
      <c r="Q42" s="55"/>
      <c r="AJ42" s="52"/>
      <c r="AV42" s="52"/>
    </row>
    <row r="43" customFormat="false" ht="18.6" hidden="true" customHeight="true" outlineLevel="0" collapsed="false">
      <c r="B43" s="19" t="s">
        <v>51</v>
      </c>
      <c r="H43" s="36"/>
      <c r="I43" s="56" t="e">
        <f aca="false">I39-I41</f>
        <v>#REF!</v>
      </c>
      <c r="J43" s="56"/>
      <c r="K43" s="56"/>
      <c r="L43" s="56" t="e">
        <f aca="false">K39-L41</f>
        <v>#NAME?</v>
      </c>
      <c r="M43" s="56" t="n">
        <f aca="false">M39-M41</f>
        <v>85.7186454320319</v>
      </c>
      <c r="N43" s="56" t="n">
        <f aca="false">N39-N41</f>
        <v>69.137915456925</v>
      </c>
      <c r="O43" s="56" t="n">
        <f aca="false">O39-O41</f>
        <v>75.3782007987535</v>
      </c>
      <c r="P43" s="56" t="n">
        <f aca="false">P39-P41</f>
        <v>85.7443621182929</v>
      </c>
      <c r="Q43" s="56" t="n">
        <f aca="false">Q39-Q41</f>
        <v>102.932887533135</v>
      </c>
      <c r="R43" s="56" t="n">
        <f aca="false">R39-R41</f>
        <v>118.369449848174</v>
      </c>
      <c r="S43" s="56" t="n">
        <f aca="false">S39-S41</f>
        <v>127.459053231757</v>
      </c>
      <c r="T43" s="56" t="n">
        <f aca="false">T39-T41</f>
        <v>119.308139198639</v>
      </c>
      <c r="U43" s="56" t="n">
        <f aca="false">U39-U41</f>
        <v>102.425597244947</v>
      </c>
      <c r="V43" s="56" t="n">
        <f aca="false">V39-V41</f>
        <v>109.462284673668</v>
      </c>
      <c r="W43" s="56" t="n">
        <f aca="false">W39-W41</f>
        <v>119.036187094949</v>
      </c>
      <c r="X43" s="56" t="n">
        <f aca="false">X39-X41</f>
        <v>127.393797097584</v>
      </c>
      <c r="Y43" s="56" t="n">
        <f aca="false">Y39-Y41</f>
        <v>143.542864699343</v>
      </c>
      <c r="Z43" s="56" t="n">
        <f aca="false">Z39-Z41</f>
        <v>159.181678477085</v>
      </c>
      <c r="AA43" s="56" t="n">
        <f aca="false">AA39-AA41</f>
        <v>173.450605629125</v>
      </c>
      <c r="AB43" s="56" t="n">
        <f aca="false">AB39-AB41</f>
        <v>186.204856502887</v>
      </c>
      <c r="AC43" s="56" t="n">
        <f aca="false">AC39-AC41</f>
        <v>204.989537580999</v>
      </c>
      <c r="AD43" s="56" t="n">
        <f aca="false">AD39-AD41</f>
        <v>221.383727203558</v>
      </c>
      <c r="AE43" s="56" t="n">
        <f aca="false">AE39-AE41</f>
        <v>229.248701542365</v>
      </c>
      <c r="AF43" s="56" t="n">
        <f aca="false">AF39-AF41</f>
        <v>221.429833690887</v>
      </c>
      <c r="AG43" s="56" t="n">
        <f aca="false">AG39-AG41</f>
        <v>204.744267816403</v>
      </c>
      <c r="AH43" s="56" t="n">
        <f aca="false">AH39-AH41</f>
        <v>211.055594107316</v>
      </c>
      <c r="AI43" s="56" t="n">
        <f aca="false">AI39-AI41</f>
        <v>222.184972189216</v>
      </c>
      <c r="AJ43" s="57" t="n">
        <f aca="false">AJ39-AJ41</f>
        <v>232.330898580401</v>
      </c>
      <c r="AK43" s="56" t="n">
        <f aca="false">AK39-AK41</f>
        <v>248.9574581184</v>
      </c>
      <c r="AL43" s="56" t="n">
        <f aca="false">AL39-AL41</f>
        <v>265.087903753374</v>
      </c>
      <c r="AM43" s="56" t="n">
        <f aca="false">AM39-AM41</f>
        <v>279.844765882563</v>
      </c>
      <c r="AN43" s="56" t="n">
        <f aca="false">AN39-AN41</f>
        <v>292.993210863406</v>
      </c>
      <c r="AO43" s="56" t="n">
        <f aca="false">AO39-AO41</f>
        <v>312.267770455003</v>
      </c>
      <c r="AP43" s="56" t="n">
        <f aca="false">AP39-AP41</f>
        <v>329.718256594969</v>
      </c>
      <c r="AQ43" s="56" t="n">
        <f aca="false">AQ39-AQ41</f>
        <v>339.754115368656</v>
      </c>
      <c r="AR43" s="56" t="n">
        <f aca="false">AR39-AR41</f>
        <v>331.132250950431</v>
      </c>
      <c r="AS43" s="56" t="n">
        <f aca="false">AS39-AS41</f>
        <v>313.435048865132</v>
      </c>
      <c r="AT43" s="56" t="n">
        <f aca="false">AT39-AT41</f>
        <v>322.239649726718</v>
      </c>
      <c r="AU43" s="56" t="n">
        <f aca="false">AU39-AU41</f>
        <v>333.882313142658</v>
      </c>
      <c r="AV43" s="57" t="n">
        <f aca="false">AV39-AV41</f>
        <v>344.246281588919</v>
      </c>
    </row>
    <row r="44" customFormat="false" ht="18.6" hidden="false" customHeight="true" outlineLevel="0" collapsed="false">
      <c r="M44" s="37"/>
    </row>
    <row r="45" customFormat="false" ht="15.8" hidden="false" customHeight="false" outlineLevel="0" collapsed="false">
      <c r="H45" s="58" t="s">
        <v>52</v>
      </c>
    </row>
    <row r="46" customFormat="false" ht="15.8" hidden="false" customHeight="false" outlineLevel="0" collapsed="false">
      <c r="H46" s="59" t="s">
        <v>53</v>
      </c>
    </row>
    <row r="47" customFormat="false" ht="15.8" hidden="false" customHeight="false" outlineLevel="0" collapsed="false">
      <c r="E47" s="39"/>
      <c r="F47" s="60"/>
      <c r="H47" s="59" t="s">
        <v>54</v>
      </c>
    </row>
    <row r="48" customFormat="false" ht="15.8" hidden="false" customHeight="false" outlineLevel="0" collapsed="false">
      <c r="H48" s="59"/>
      <c r="AW48" s="61"/>
    </row>
    <row r="49" customFormat="false" ht="15.8" hidden="false" customHeight="false" outlineLevel="0" collapsed="false">
      <c r="H49" s="59" t="s">
        <v>55</v>
      </c>
    </row>
    <row r="50" customFormat="false" ht="15.8" hidden="false" customHeight="false" outlineLevel="0" collapsed="false">
      <c r="H50" s="59"/>
      <c r="AX50" s="50"/>
    </row>
    <row r="51" customFormat="false" ht="15.8" hidden="false" customHeight="false" outlineLevel="0" collapsed="false">
      <c r="H51" s="62" t="s">
        <v>57</v>
      </c>
    </row>
    <row r="52" customFormat="false" ht="15.8" hidden="false" customHeight="false" outlineLevel="0" collapsed="false">
      <c r="H52" s="63" t="s">
        <v>58</v>
      </c>
    </row>
    <row r="53" customFormat="false" ht="14.65" hidden="false" customHeight="false" outlineLevel="0" collapsed="false">
      <c r="E53" s="22"/>
      <c r="F53" s="22"/>
      <c r="G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customFormat="false" ht="14.65" hidden="false" customHeight="false" outlineLevel="0" collapsed="false">
      <c r="B54" s="39"/>
      <c r="F54" s="36"/>
      <c r="G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</row>
    <row r="56" customFormat="false" ht="17" hidden="false" customHeight="false" outlineLevel="0" collapsed="false">
      <c r="D56" s="29"/>
    </row>
    <row r="57" customFormat="false" ht="17" hidden="false" customHeight="false" outlineLevel="0" collapsed="false">
      <c r="D57" s="29"/>
    </row>
    <row r="58" customFormat="false" ht="14.65" hidden="false" customHeight="false" outlineLevel="0" collapsed="false">
      <c r="C58" s="64" t="n">
        <f aca="false">0.065/12</f>
        <v>0.00541666666666667</v>
      </c>
    </row>
  </sheetData>
  <printOptions headings="false" gridLines="false" gridLinesSet="true" horizontalCentered="true" verticalCentered="true"/>
  <pageMargins left="0.390277777777778" right="0.279861111111111" top="0.984027777777778" bottom="0.984027777777778" header="0.5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&amp;C&amp;"Arial,Bold"&amp;18Exhibit ____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W58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BU12" activeCellId="0" sqref="BU12 BU12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66.41"/>
    <col collapsed="false" customWidth="true" hidden="false" outlineLevel="0" max="3" min="3" style="0" width="2.28"/>
    <col collapsed="false" customWidth="true" hidden="true" outlineLevel="0" max="4" min="4" style="0" width="0.13"/>
    <col collapsed="false" customWidth="true" hidden="true" outlineLevel="0" max="6" min="5" style="0" width="12.7"/>
    <col collapsed="false" customWidth="true" hidden="true" outlineLevel="0" max="7" min="7" style="0" width="0.13"/>
    <col collapsed="false" customWidth="true" hidden="true" outlineLevel="0" max="8" min="8" style="0" width="7.28"/>
    <col collapsed="false" customWidth="true" hidden="true" outlineLevel="0" max="9" min="9" style="0" width="6.7"/>
    <col collapsed="false" customWidth="true" hidden="true" outlineLevel="0" max="10" min="10" style="0" width="9.7"/>
    <col collapsed="false" customWidth="true" hidden="true" outlineLevel="0" max="11" min="11" style="0" width="1.7"/>
    <col collapsed="false" customWidth="true" hidden="false" outlineLevel="0" max="12" min="12" style="0" width="10.28"/>
    <col collapsed="false" customWidth="true" hidden="false" outlineLevel="0" max="13" min="13" style="0" width="6.41"/>
    <col collapsed="false" customWidth="true" hidden="false" outlineLevel="0" max="16" min="14" style="0" width="6.7"/>
    <col collapsed="false" customWidth="true" hidden="false" outlineLevel="0" max="17" min="17" style="0" width="7.14"/>
    <col collapsed="false" customWidth="true" hidden="false" outlineLevel="0" max="18" min="18" style="0" width="6.99"/>
    <col collapsed="false" customWidth="true" hidden="false" outlineLevel="0" max="19" min="19" style="0" width="6.41"/>
    <col collapsed="false" customWidth="true" hidden="false" outlineLevel="0" max="20" min="20" style="0" width="6.85"/>
    <col collapsed="false" customWidth="true" hidden="false" outlineLevel="0" max="21" min="21" style="0" width="7.14"/>
    <col collapsed="false" customWidth="true" hidden="false" outlineLevel="0" max="22" min="22" style="0" width="6.7"/>
    <col collapsed="false" customWidth="true" hidden="false" outlineLevel="0" max="23" min="23" style="0" width="6.85"/>
    <col collapsed="false" customWidth="true" hidden="false" outlineLevel="0" max="24" min="24" style="0" width="7.42"/>
    <col collapsed="false" customWidth="true" hidden="false" outlineLevel="0" max="25" min="25" style="0" width="6.85"/>
    <col collapsed="false" customWidth="true" hidden="false" outlineLevel="0" max="26" min="26" style="0" width="7.28"/>
    <col collapsed="false" customWidth="true" hidden="false" outlineLevel="0" max="27" min="27" style="0" width="6.85"/>
    <col collapsed="false" customWidth="true" hidden="false" outlineLevel="0" max="28" min="28" style="0" width="6.7"/>
    <col collapsed="false" customWidth="true" hidden="false" outlineLevel="0" max="29" min="29" style="0" width="7.56"/>
    <col collapsed="false" customWidth="true" hidden="false" outlineLevel="0" max="32" min="30" style="0" width="7.14"/>
    <col collapsed="false" customWidth="true" hidden="false" outlineLevel="0" max="33" min="33" style="0" width="7.42"/>
    <col collapsed="false" customWidth="true" hidden="false" outlineLevel="0" max="35" min="34" style="0" width="7.14"/>
    <col collapsed="false" customWidth="true" hidden="false" outlineLevel="0" max="36" min="36" style="0" width="7.7"/>
    <col collapsed="false" customWidth="true" hidden="false" outlineLevel="0" max="47" min="37" style="0" width="7.14"/>
    <col collapsed="false" customWidth="true" hidden="false" outlineLevel="0" max="48" min="48" style="0" width="7.99"/>
    <col collapsed="false" customWidth="true" hidden="false" outlineLevel="0" max="49" min="49" style="0" width="7.14"/>
    <col collapsed="false" customWidth="true" hidden="false" outlineLevel="0" max="52" min="50" style="0" width="7.56"/>
    <col collapsed="false" customWidth="true" hidden="false" outlineLevel="0" max="53" min="53" style="0" width="7.7"/>
    <col collapsed="false" customWidth="true" hidden="false" outlineLevel="0" max="54" min="54" style="0" width="7.42"/>
    <col collapsed="false" customWidth="true" hidden="false" outlineLevel="0" max="55" min="55" style="0" width="7.7"/>
    <col collapsed="false" customWidth="true" hidden="false" outlineLevel="0" max="56" min="56" style="0" width="7.85"/>
    <col collapsed="false" customWidth="true" hidden="false" outlineLevel="0" max="57" min="57" style="0" width="7.99"/>
    <col collapsed="false" customWidth="true" hidden="false" outlineLevel="0" max="58" min="58" style="0" width="7.7"/>
    <col collapsed="false" customWidth="true" hidden="false" outlineLevel="0" max="72" min="59" style="0" width="7.85"/>
    <col collapsed="false" customWidth="true" hidden="false" outlineLevel="0" max="73" min="73" style="0" width="7.28"/>
    <col collapsed="false" customWidth="true" hidden="false" outlineLevel="0" max="74" min="74" style="0" width="7.99"/>
    <col collapsed="false" customWidth="true" hidden="false" outlineLevel="0" max="75" min="75" style="0" width="8.14"/>
    <col collapsed="false" customWidth="true" hidden="false" outlineLevel="0" max="76" min="76" style="0" width="7.7"/>
    <col collapsed="false" customWidth="true" hidden="false" outlineLevel="0" max="77" min="77" style="0" width="8.14"/>
    <col collapsed="false" customWidth="true" hidden="false" outlineLevel="0" max="79" min="78" style="0" width="7.85"/>
    <col collapsed="false" customWidth="true" hidden="false" outlineLevel="0" max="87" min="87" style="0" width="8.56"/>
    <col collapsed="false" customWidth="true" hidden="false" outlineLevel="0" max="88" min="88" style="0" width="9.41"/>
    <col collapsed="false" customWidth="true" hidden="false" outlineLevel="0" max="89" min="89" style="0" width="8.99"/>
    <col collapsed="false" customWidth="true" hidden="false" outlineLevel="0" max="91" min="91" style="0" width="7.14"/>
  </cols>
  <sheetData>
    <row r="1" customFormat="false" ht="22.15" hidden="false" customHeight="true" outlineLevel="0" collapsed="false">
      <c r="B1" s="15" t="s">
        <v>4</v>
      </c>
    </row>
    <row r="2" customFormat="false" ht="22.15" hidden="false" customHeight="true" outlineLevel="0" collapsed="false">
      <c r="B2" s="15" t="s">
        <v>5</v>
      </c>
    </row>
    <row r="3" customFormat="false" ht="22.9" hidden="false" customHeight="true" outlineLevel="0" collapsed="false">
      <c r="B3" s="15" t="s">
        <v>6</v>
      </c>
      <c r="C3" s="16"/>
      <c r="D3" s="16"/>
      <c r="F3" s="15" t="s">
        <v>7</v>
      </c>
      <c r="G3" s="17" t="s">
        <v>8</v>
      </c>
      <c r="H3" s="18"/>
      <c r="P3" s="15"/>
    </row>
    <row r="4" customFormat="false" ht="15.6" hidden="false" customHeight="true" outlineLevel="0" collapsed="false">
      <c r="B4" s="19" t="s">
        <v>60</v>
      </c>
      <c r="C4" s="16"/>
      <c r="D4" s="16"/>
      <c r="F4" s="15"/>
      <c r="G4" s="17"/>
      <c r="H4" s="18"/>
      <c r="P4" s="15"/>
    </row>
    <row r="5" customFormat="false" ht="17" hidden="false" customHeight="false" outlineLevel="0" collapsed="false">
      <c r="B5" s="19" t="s">
        <v>10</v>
      </c>
      <c r="H5" s="2" t="s">
        <v>11</v>
      </c>
      <c r="J5" s="2" t="s">
        <v>12</v>
      </c>
      <c r="L5" s="2" t="s">
        <v>12</v>
      </c>
    </row>
    <row r="6" customFormat="false" ht="15" hidden="false" customHeight="true" outlineLevel="0" collapsed="false">
      <c r="D6" s="20" t="n">
        <v>36679</v>
      </c>
      <c r="E6" s="20" t="n">
        <v>36709</v>
      </c>
      <c r="F6" s="20" t="n">
        <v>36739</v>
      </c>
      <c r="G6" s="20" t="n">
        <v>36770</v>
      </c>
      <c r="H6" s="21" t="n">
        <v>36800</v>
      </c>
      <c r="I6" s="22" t="n">
        <v>36831</v>
      </c>
      <c r="J6" s="21" t="n">
        <v>36831</v>
      </c>
      <c r="K6" s="22" t="n">
        <v>36862</v>
      </c>
      <c r="L6" s="21" t="n">
        <v>36861</v>
      </c>
      <c r="M6" s="22" t="n">
        <v>36893</v>
      </c>
      <c r="N6" s="22" t="n">
        <v>36924</v>
      </c>
      <c r="O6" s="22" t="n">
        <v>36955</v>
      </c>
      <c r="P6" s="22" t="n">
        <v>36986</v>
      </c>
      <c r="Q6" s="22" t="n">
        <v>37017</v>
      </c>
      <c r="R6" s="22" t="n">
        <v>37048</v>
      </c>
      <c r="S6" s="22" t="n">
        <v>37079</v>
      </c>
      <c r="T6" s="22" t="n">
        <v>37110</v>
      </c>
      <c r="U6" s="22" t="n">
        <v>37141</v>
      </c>
      <c r="V6" s="22" t="n">
        <v>37172</v>
      </c>
      <c r="W6" s="22" t="n">
        <v>37203</v>
      </c>
      <c r="X6" s="22" t="n">
        <v>37234</v>
      </c>
      <c r="Y6" s="22" t="n">
        <v>37265</v>
      </c>
      <c r="Z6" s="22" t="n">
        <v>37296</v>
      </c>
      <c r="AA6" s="22" t="n">
        <v>37327</v>
      </c>
      <c r="AB6" s="22" t="n">
        <v>37358</v>
      </c>
      <c r="AC6" s="22" t="n">
        <v>37389</v>
      </c>
      <c r="AD6" s="22" t="n">
        <v>37420</v>
      </c>
      <c r="AE6" s="22" t="n">
        <v>37451</v>
      </c>
      <c r="AF6" s="22" t="n">
        <v>37482</v>
      </c>
      <c r="AG6" s="22" t="n">
        <v>37513</v>
      </c>
      <c r="AH6" s="22" t="n">
        <v>37544</v>
      </c>
      <c r="AI6" s="22" t="n">
        <v>37575</v>
      </c>
      <c r="AJ6" s="22" t="n">
        <v>37606</v>
      </c>
      <c r="AK6" s="22" t="n">
        <v>37637</v>
      </c>
      <c r="AL6" s="22" t="n">
        <v>37668</v>
      </c>
      <c r="AM6" s="22" t="n">
        <v>37699</v>
      </c>
      <c r="AN6" s="22" t="n">
        <v>37730</v>
      </c>
      <c r="AO6" s="22" t="n">
        <v>37761</v>
      </c>
      <c r="AP6" s="22" t="n">
        <v>37792</v>
      </c>
      <c r="AQ6" s="22" t="n">
        <v>37823</v>
      </c>
      <c r="AR6" s="22" t="n">
        <v>37854</v>
      </c>
      <c r="AS6" s="22" t="n">
        <v>37885</v>
      </c>
      <c r="AT6" s="22" t="n">
        <v>37916</v>
      </c>
      <c r="AU6" s="22" t="n">
        <v>37947</v>
      </c>
      <c r="AV6" s="22" t="n">
        <v>37978</v>
      </c>
      <c r="AW6" s="22" t="n">
        <v>38009</v>
      </c>
      <c r="AX6" s="22" t="n">
        <v>38040</v>
      </c>
      <c r="AY6" s="22" t="n">
        <v>38071</v>
      </c>
      <c r="AZ6" s="22" t="n">
        <v>38102</v>
      </c>
      <c r="BA6" s="22" t="n">
        <v>38133</v>
      </c>
      <c r="BB6" s="22" t="n">
        <v>38164</v>
      </c>
      <c r="BC6" s="22" t="n">
        <v>38195</v>
      </c>
      <c r="BD6" s="22" t="n">
        <v>38226</v>
      </c>
      <c r="BE6" s="22" t="n">
        <v>38257</v>
      </c>
      <c r="BF6" s="22" t="n">
        <v>38288</v>
      </c>
      <c r="BG6" s="22" t="n">
        <v>38319</v>
      </c>
      <c r="BH6" s="22" t="n">
        <v>38350</v>
      </c>
      <c r="BI6" s="22" t="n">
        <v>38381</v>
      </c>
      <c r="BJ6" s="22" t="n">
        <v>38391</v>
      </c>
      <c r="BK6" s="22" t="n">
        <v>38422</v>
      </c>
      <c r="BL6" s="22" t="n">
        <v>38453</v>
      </c>
      <c r="BM6" s="22" t="n">
        <v>38484</v>
      </c>
      <c r="BN6" s="22" t="n">
        <v>38515</v>
      </c>
      <c r="BO6" s="22" t="n">
        <v>38546</v>
      </c>
      <c r="BP6" s="22" t="n">
        <v>38577</v>
      </c>
      <c r="BQ6" s="22" t="n">
        <v>38608</v>
      </c>
      <c r="BR6" s="22" t="n">
        <v>38639</v>
      </c>
      <c r="BS6" s="22" t="n">
        <v>38670</v>
      </c>
      <c r="BT6" s="22" t="n">
        <v>38701</v>
      </c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</row>
    <row r="7" customFormat="false" ht="7.9" hidden="false" customHeight="true" outlineLevel="0" collapsed="false">
      <c r="D7" s="20"/>
      <c r="E7" s="20"/>
      <c r="F7" s="20"/>
      <c r="G7" s="20"/>
      <c r="H7" s="21"/>
      <c r="I7" s="22"/>
      <c r="J7" s="22"/>
      <c r="K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</row>
    <row r="8" customFormat="false" ht="15" hidden="false" customHeight="true" outlineLevel="0" collapsed="false">
      <c r="A8" s="23" t="s">
        <v>13</v>
      </c>
      <c r="B8" s="19" t="s">
        <v>14</v>
      </c>
      <c r="C8" s="13"/>
      <c r="D8" s="24" t="n">
        <v>0.0658358058832401</v>
      </c>
      <c r="E8" s="24" t="n">
        <v>0.128566933875907</v>
      </c>
      <c r="F8" s="24" t="n">
        <v>0.178468372955484</v>
      </c>
      <c r="G8" s="24" t="n">
        <v>0.1791</v>
      </c>
      <c r="H8" s="24" t="n">
        <v>0.1392</v>
      </c>
      <c r="I8" s="25" t="n">
        <v>0.1278</v>
      </c>
      <c r="J8" s="25"/>
      <c r="K8" s="25" t="n">
        <v>0.182</v>
      </c>
      <c r="L8" s="13"/>
      <c r="M8" s="25" t="n">
        <v>0.207763472538476</v>
      </c>
      <c r="N8" s="25" t="n">
        <v>0.141322557917601</v>
      </c>
      <c r="O8" s="25" t="n">
        <v>0.117833464046796</v>
      </c>
      <c r="P8" s="25" t="n">
        <v>0.117896783224074</v>
      </c>
      <c r="Q8" s="25" t="n">
        <v>0.118221388487944</v>
      </c>
      <c r="R8" s="25" t="n">
        <v>0.120298827316654</v>
      </c>
      <c r="S8" s="25" t="n">
        <v>0.12113857170885</v>
      </c>
      <c r="T8" s="25" t="n">
        <v>0.161125156351185</v>
      </c>
      <c r="U8" s="25" t="n">
        <v>0.147758613977016</v>
      </c>
      <c r="V8" s="25" t="n">
        <v>0.114516818607507</v>
      </c>
      <c r="W8" s="25" t="n">
        <v>0.0971728258781719</v>
      </c>
      <c r="X8" s="25" t="n">
        <v>0.0900038114798559</v>
      </c>
      <c r="Y8" s="25" t="n">
        <v>0.085495441182706</v>
      </c>
      <c r="Z8" s="25" t="n">
        <v>0.0750980373298034</v>
      </c>
      <c r="AA8" s="25" t="n">
        <v>0.0736155348683876</v>
      </c>
      <c r="AB8" s="25" t="n">
        <v>0.0734281857348251</v>
      </c>
      <c r="AC8" s="25" t="n">
        <v>0.0731419171543026</v>
      </c>
      <c r="AD8" s="25" t="n">
        <v>0.0834831056256633</v>
      </c>
      <c r="AE8" s="25" t="n">
        <v>0.0981717478132702</v>
      </c>
      <c r="AF8" s="25" t="n">
        <v>0.120238290740845</v>
      </c>
      <c r="AG8" s="25" t="n">
        <v>0.109583604349314</v>
      </c>
      <c r="AH8" s="25" t="n">
        <v>0.0915905760373256</v>
      </c>
      <c r="AI8" s="25" t="n">
        <v>0.072484478666805</v>
      </c>
      <c r="AJ8" s="25" t="n">
        <v>0.0663669596985984</v>
      </c>
      <c r="AK8" s="25" t="n">
        <v>0.0644125786889989</v>
      </c>
      <c r="AL8" s="25" t="n">
        <v>0.0610275643137039</v>
      </c>
      <c r="AM8" s="25" t="n">
        <v>0.0600239326419394</v>
      </c>
      <c r="AN8" s="25" t="n">
        <v>0.0612572545876175</v>
      </c>
      <c r="AO8" s="25" t="n">
        <v>0.0624802889358663</v>
      </c>
      <c r="AP8" s="25" t="n">
        <v>0.0683825939127952</v>
      </c>
      <c r="AQ8" s="25" t="n">
        <v>0.0792546283784401</v>
      </c>
      <c r="AR8" s="25" t="n">
        <v>0.0984306703984387</v>
      </c>
      <c r="AS8" s="25" t="n">
        <v>0.0903982528422312</v>
      </c>
      <c r="AT8" s="25" t="n">
        <v>0.0764923334577673</v>
      </c>
      <c r="AU8" s="25" t="n">
        <v>0.0616555925610535</v>
      </c>
      <c r="AV8" s="25" t="n">
        <v>0.0575415642607208</v>
      </c>
      <c r="AW8" s="25" t="n">
        <v>0.0579295825008623</v>
      </c>
      <c r="AX8" s="25" t="n">
        <v>0.0574325109065637</v>
      </c>
      <c r="AY8" s="25" t="n">
        <v>0.0564784567156054</v>
      </c>
      <c r="AZ8" s="25" t="n">
        <v>0.0562128665923766</v>
      </c>
      <c r="BA8" s="25" t="n">
        <v>0.0569515775513416</v>
      </c>
      <c r="BB8" s="25" t="n">
        <v>0.063467038420316</v>
      </c>
      <c r="BC8" s="25" t="n">
        <v>0.0731435569291631</v>
      </c>
      <c r="BD8" s="25" t="n">
        <v>0.0892446779339453</v>
      </c>
      <c r="BE8" s="25" t="n">
        <v>0.0817691281334986</v>
      </c>
      <c r="BF8" s="25" t="n">
        <v>0.0687919437775797</v>
      </c>
      <c r="BG8" s="25" t="n">
        <v>0.0547410548230184</v>
      </c>
      <c r="BH8" s="25" t="n">
        <v>0.0510233205454181</v>
      </c>
      <c r="BI8" s="25" t="n">
        <v>0.0531095978413269</v>
      </c>
      <c r="BJ8" s="25" t="n">
        <v>0.0535979267080653</v>
      </c>
      <c r="BK8" s="25" t="n">
        <v>0.0527114979602705</v>
      </c>
      <c r="BL8" s="25" t="n">
        <v>0.0533824871276018</v>
      </c>
      <c r="BM8" s="25" t="n">
        <v>0.054205741071398</v>
      </c>
      <c r="BN8" s="25" t="n">
        <v>0.059413385073521</v>
      </c>
      <c r="BO8" s="25" t="n">
        <v>0.068041997299691</v>
      </c>
      <c r="BP8" s="25" t="n">
        <v>0.0835713307871901</v>
      </c>
      <c r="BQ8" s="25" t="n">
        <v>0.0768229718030744</v>
      </c>
      <c r="BR8" s="25" t="n">
        <v>0.0649857748939616</v>
      </c>
      <c r="BS8" s="25" t="n">
        <v>0.0519259747271691</v>
      </c>
      <c r="BT8" s="25" t="n">
        <v>0.0480511831993045</v>
      </c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</row>
    <row r="9" customFormat="false" ht="15" hidden="true" customHeight="true" outlineLevel="0" collapsed="false">
      <c r="A9" s="23"/>
      <c r="B9" s="19" t="s">
        <v>15</v>
      </c>
      <c r="C9" s="13"/>
      <c r="D9" s="24" t="n">
        <v>0.0729113458221799</v>
      </c>
      <c r="E9" s="24" t="n">
        <v>0.145912359655859</v>
      </c>
      <c r="F9" s="24" t="n">
        <v>0.196183485818691</v>
      </c>
      <c r="G9" s="24" t="n">
        <v>0.1888</v>
      </c>
      <c r="H9" s="24" t="n">
        <v>0.1492</v>
      </c>
      <c r="I9" s="25" t="n">
        <v>0.1309</v>
      </c>
      <c r="J9" s="25"/>
      <c r="K9" s="25" t="n">
        <v>0.192</v>
      </c>
      <c r="L9" s="13"/>
      <c r="M9" s="25" t="n">
        <v>0.217763472538476</v>
      </c>
      <c r="N9" s="25" t="n">
        <v>0.151322557917601</v>
      </c>
      <c r="O9" s="25" t="n">
        <v>0.127833464046796</v>
      </c>
      <c r="P9" s="25" t="n">
        <v>0.127896783224074</v>
      </c>
      <c r="Q9" s="25" t="n">
        <v>0.128221388487944</v>
      </c>
      <c r="R9" s="25" t="n">
        <v>0.130298827316654</v>
      </c>
      <c r="S9" s="25" t="n">
        <v>0.13113857170885</v>
      </c>
      <c r="T9" s="25" t="n">
        <v>0.171125156351185</v>
      </c>
      <c r="U9" s="25" t="n">
        <v>0.157758613977016</v>
      </c>
      <c r="V9" s="25" t="n">
        <v>0.124516818607507</v>
      </c>
      <c r="W9" s="25" t="n">
        <v>0.107172825878172</v>
      </c>
      <c r="X9" s="25" t="n">
        <v>0.100003811479856</v>
      </c>
      <c r="Y9" s="25" t="n">
        <v>0.095495441182706</v>
      </c>
      <c r="Z9" s="25" t="n">
        <v>0.0850980373298034</v>
      </c>
      <c r="AA9" s="25" t="n">
        <v>0.0836155348683876</v>
      </c>
      <c r="AB9" s="25" t="n">
        <v>0.0834281857348251</v>
      </c>
      <c r="AC9" s="25" t="n">
        <v>0.0831419171543026</v>
      </c>
      <c r="AD9" s="25" t="n">
        <v>0.0934831056256633</v>
      </c>
      <c r="AE9" s="25" t="n">
        <v>0.10817174781327</v>
      </c>
      <c r="AF9" s="25" t="n">
        <v>0.130238290740845</v>
      </c>
      <c r="AG9" s="25" t="n">
        <v>0.119583604349314</v>
      </c>
      <c r="AH9" s="25" t="n">
        <v>0.101590576037326</v>
      </c>
      <c r="AI9" s="25" t="n">
        <v>0.082484478666805</v>
      </c>
      <c r="AJ9" s="25" t="n">
        <v>0.0763669596985984</v>
      </c>
      <c r="AK9" s="25" t="n">
        <v>0.0744125786889989</v>
      </c>
      <c r="AL9" s="25" t="n">
        <v>0.0710275643137039</v>
      </c>
      <c r="AM9" s="25" t="n">
        <v>0.0700239326419394</v>
      </c>
      <c r="AN9" s="25" t="n">
        <v>0.0712572545876175</v>
      </c>
      <c r="AO9" s="25" t="n">
        <v>0.0724802889358664</v>
      </c>
      <c r="AP9" s="25" t="n">
        <v>0.0783825939127952</v>
      </c>
      <c r="AQ9" s="25" t="n">
        <v>0.0892546283784401</v>
      </c>
      <c r="AR9" s="25" t="n">
        <v>0.108430670398439</v>
      </c>
      <c r="AS9" s="25" t="n">
        <v>0.100398252842231</v>
      </c>
      <c r="AT9" s="25" t="n">
        <v>0.0864923334577673</v>
      </c>
      <c r="AU9" s="25" t="n">
        <v>0.0716555925610535</v>
      </c>
      <c r="AV9" s="25" t="n">
        <v>0.0675415642607208</v>
      </c>
      <c r="AW9" s="25" t="n">
        <v>0.0679295825008623</v>
      </c>
      <c r="AX9" s="25" t="n">
        <v>0.0674325109065637</v>
      </c>
      <c r="AY9" s="25" t="n">
        <v>0.0664784567156054</v>
      </c>
      <c r="AZ9" s="25" t="n">
        <v>0.0662128665923766</v>
      </c>
      <c r="BA9" s="25" t="n">
        <v>0.0669515775513416</v>
      </c>
      <c r="BB9" s="25" t="n">
        <v>0.073467038420316</v>
      </c>
      <c r="BC9" s="25" t="n">
        <v>0.0831435569291631</v>
      </c>
      <c r="BD9" s="25" t="n">
        <v>0.0992446779339452</v>
      </c>
      <c r="BE9" s="25" t="n">
        <v>0.0917691281334986</v>
      </c>
      <c r="BF9" s="25" t="n">
        <v>0.0787919437775797</v>
      </c>
      <c r="BG9" s="25" t="n">
        <v>0.0647410548230184</v>
      </c>
      <c r="BH9" s="25" t="n">
        <v>0.0610233205454181</v>
      </c>
      <c r="BI9" s="25" t="n">
        <v>0.0631095978413269</v>
      </c>
      <c r="BJ9" s="25" t="n">
        <v>0.0635979267080653</v>
      </c>
      <c r="BK9" s="25" t="n">
        <v>0.0627114979602705</v>
      </c>
      <c r="BL9" s="25" t="n">
        <v>0.0633824871276018</v>
      </c>
      <c r="BM9" s="25" t="n">
        <v>0.064205741071398</v>
      </c>
      <c r="BN9" s="25" t="n">
        <v>0.069413385073521</v>
      </c>
      <c r="BO9" s="25" t="n">
        <v>0.078041997299691</v>
      </c>
      <c r="BP9" s="25" t="n">
        <v>0.0935713307871901</v>
      </c>
      <c r="BQ9" s="25" t="n">
        <v>0.0868229718030744</v>
      </c>
      <c r="BR9" s="25" t="n">
        <v>0.0749857748939616</v>
      </c>
      <c r="BS9" s="25" t="n">
        <v>0.0619259747271691</v>
      </c>
      <c r="BT9" s="25" t="n">
        <v>0.0580511831993045</v>
      </c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</row>
    <row r="10" customFormat="false" ht="5.45" hidden="false" customHeight="true" outlineLevel="0" collapsed="false">
      <c r="A10" s="23"/>
      <c r="B10" s="19"/>
      <c r="C10" s="13"/>
      <c r="D10" s="24"/>
      <c r="E10" s="24"/>
      <c r="F10" s="24"/>
      <c r="G10" s="24"/>
      <c r="H10" s="24"/>
      <c r="I10" s="25"/>
      <c r="J10" s="25"/>
      <c r="K10" s="25"/>
      <c r="L10" s="13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</row>
    <row r="11" customFormat="false" ht="15" hidden="false" customHeight="true" outlineLevel="0" collapsed="false">
      <c r="A11" s="23" t="s">
        <v>16</v>
      </c>
      <c r="B11" s="19" t="s">
        <v>17</v>
      </c>
      <c r="C11" s="13"/>
      <c r="D11" s="24"/>
      <c r="E11" s="24"/>
      <c r="F11" s="24"/>
      <c r="G11" s="24"/>
      <c r="H11" s="24"/>
      <c r="I11" s="25"/>
      <c r="J11" s="25"/>
      <c r="K11" s="25"/>
      <c r="L11" s="13"/>
      <c r="M11" s="25"/>
      <c r="N11" s="25"/>
      <c r="O11" s="25" t="n">
        <v>0</v>
      </c>
      <c r="P11" s="25" t="n">
        <v>0</v>
      </c>
      <c r="Q11" s="25" t="n">
        <v>0</v>
      </c>
      <c r="R11" s="25" t="n">
        <v>0</v>
      </c>
      <c r="S11" s="25" t="n">
        <v>0</v>
      </c>
      <c r="T11" s="25" t="n">
        <v>0</v>
      </c>
      <c r="U11" s="25" t="n">
        <v>0</v>
      </c>
      <c r="V11" s="25" t="n">
        <v>0</v>
      </c>
      <c r="W11" s="25" t="n">
        <v>0</v>
      </c>
      <c r="X11" s="25" t="n">
        <v>0</v>
      </c>
      <c r="Y11" s="25" t="n">
        <v>0</v>
      </c>
      <c r="Z11" s="25" t="n">
        <v>0</v>
      </c>
      <c r="AA11" s="25" t="n">
        <v>0</v>
      </c>
      <c r="AB11" s="25" t="n">
        <v>0</v>
      </c>
      <c r="AC11" s="25" t="n">
        <v>0</v>
      </c>
      <c r="AD11" s="25" t="n">
        <v>0</v>
      </c>
      <c r="AE11" s="25" t="n">
        <v>0</v>
      </c>
      <c r="AF11" s="25" t="n">
        <v>0</v>
      </c>
      <c r="AG11" s="25" t="n">
        <v>0</v>
      </c>
      <c r="AH11" s="25" t="n">
        <v>0</v>
      </c>
      <c r="AI11" s="25" t="n">
        <v>0</v>
      </c>
      <c r="AJ11" s="25" t="n">
        <v>0</v>
      </c>
      <c r="AK11" s="25" t="n">
        <v>0</v>
      </c>
      <c r="AL11" s="25" t="n">
        <v>0</v>
      </c>
      <c r="AM11" s="25" t="n">
        <v>0</v>
      </c>
      <c r="AN11" s="25" t="n">
        <v>0</v>
      </c>
      <c r="AO11" s="25" t="n">
        <v>0</v>
      </c>
      <c r="AP11" s="25" t="n">
        <v>0</v>
      </c>
      <c r="AQ11" s="25" t="n">
        <v>0</v>
      </c>
      <c r="AR11" s="25" t="n">
        <v>0</v>
      </c>
      <c r="AS11" s="25" t="n">
        <v>0</v>
      </c>
      <c r="AT11" s="25" t="n">
        <v>0</v>
      </c>
      <c r="AU11" s="25" t="n">
        <v>0</v>
      </c>
      <c r="AV11" s="25" t="n">
        <v>0</v>
      </c>
      <c r="AW11" s="25" t="n">
        <v>0.061</v>
      </c>
      <c r="AX11" s="25" t="n">
        <v>0.061</v>
      </c>
      <c r="AY11" s="25" t="n">
        <v>0.061</v>
      </c>
      <c r="AZ11" s="25" t="n">
        <v>0.061</v>
      </c>
      <c r="BA11" s="25" t="n">
        <v>0.061</v>
      </c>
      <c r="BB11" s="25" t="n">
        <v>0.061</v>
      </c>
      <c r="BC11" s="25" t="n">
        <v>0.061</v>
      </c>
      <c r="BD11" s="25" t="n">
        <v>0.061</v>
      </c>
      <c r="BE11" s="25" t="n">
        <v>0.061</v>
      </c>
      <c r="BF11" s="25" t="n">
        <v>0.061</v>
      </c>
      <c r="BG11" s="25" t="n">
        <v>0.061</v>
      </c>
      <c r="BH11" s="25" t="n">
        <v>0.061</v>
      </c>
      <c r="BI11" s="25" t="n">
        <v>0.061</v>
      </c>
      <c r="BJ11" s="25" t="n">
        <v>0.061</v>
      </c>
      <c r="BK11" s="25" t="n">
        <v>0.061</v>
      </c>
      <c r="BL11" s="25" t="n">
        <v>0.061</v>
      </c>
      <c r="BM11" s="25" t="n">
        <v>0.061</v>
      </c>
      <c r="BN11" s="25" t="n">
        <v>0.061</v>
      </c>
      <c r="BO11" s="25" t="n">
        <v>0.061</v>
      </c>
      <c r="BP11" s="25" t="n">
        <v>0.061</v>
      </c>
      <c r="BQ11" s="25" t="n">
        <v>0.061</v>
      </c>
      <c r="BR11" s="25" t="n">
        <v>0.061</v>
      </c>
      <c r="BS11" s="25" t="n">
        <v>0.061</v>
      </c>
      <c r="BT11" s="25" t="n">
        <v>0.061</v>
      </c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6"/>
      <c r="CH11" s="27"/>
      <c r="CI11" s="27"/>
      <c r="CJ11" s="25"/>
      <c r="CK11" s="25"/>
      <c r="CL11" s="25"/>
      <c r="CM11" s="25"/>
      <c r="CN11" s="26"/>
      <c r="CO11" s="26"/>
      <c r="CP11" s="26"/>
      <c r="CQ11" s="26"/>
      <c r="CR11" s="26"/>
      <c r="CS11" s="26"/>
      <c r="CT11" s="26"/>
      <c r="CU11" s="26"/>
      <c r="CV11" s="26"/>
      <c r="CW11" s="26"/>
    </row>
    <row r="12" customFormat="false" ht="4.9" hidden="false" customHeight="true" outlineLevel="0" collapsed="false">
      <c r="A12" s="23"/>
      <c r="B12" s="19"/>
      <c r="C12" s="13"/>
      <c r="D12" s="24"/>
      <c r="E12" s="24"/>
      <c r="F12" s="24"/>
      <c r="G12" s="24"/>
      <c r="H12" s="24"/>
      <c r="I12" s="25"/>
      <c r="J12" s="25"/>
      <c r="K12" s="25"/>
      <c r="L12" s="13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6"/>
      <c r="CH12" s="27"/>
      <c r="CI12" s="27"/>
      <c r="CJ12" s="25"/>
      <c r="CK12" s="25"/>
      <c r="CL12" s="25"/>
      <c r="CM12" s="25"/>
      <c r="CN12" s="26"/>
      <c r="CO12" s="26"/>
      <c r="CP12" s="26"/>
      <c r="CQ12" s="26"/>
      <c r="CR12" s="26"/>
      <c r="CS12" s="26"/>
      <c r="CT12" s="26"/>
      <c r="CU12" s="26"/>
      <c r="CV12" s="26"/>
      <c r="CW12" s="26"/>
    </row>
    <row r="13" customFormat="false" ht="15" hidden="false" customHeight="true" outlineLevel="0" collapsed="false">
      <c r="A13" s="23" t="s">
        <v>18</v>
      </c>
      <c r="B13" s="19" t="s">
        <v>19</v>
      </c>
      <c r="C13" s="13"/>
      <c r="D13" s="24"/>
      <c r="E13" s="24"/>
      <c r="F13" s="24"/>
      <c r="G13" s="24"/>
      <c r="H13" s="24"/>
      <c r="I13" s="25"/>
      <c r="J13" s="25"/>
      <c r="K13" s="25" t="n">
        <v>0.065</v>
      </c>
      <c r="L13" s="13"/>
      <c r="M13" s="25" t="n">
        <v>0.065</v>
      </c>
      <c r="N13" s="25" t="n">
        <v>0.065</v>
      </c>
      <c r="O13" s="25" t="n">
        <v>0.065</v>
      </c>
      <c r="P13" s="25" t="n">
        <v>0.065</v>
      </c>
      <c r="Q13" s="25" t="n">
        <v>0.065</v>
      </c>
      <c r="R13" s="25" t="n">
        <v>0.065</v>
      </c>
      <c r="S13" s="25" t="n">
        <v>0.065</v>
      </c>
      <c r="T13" s="25" t="n">
        <v>0.065</v>
      </c>
      <c r="U13" s="25" t="n">
        <v>0.065</v>
      </c>
      <c r="V13" s="25" t="n">
        <v>0.065</v>
      </c>
      <c r="W13" s="25" t="n">
        <v>0.065</v>
      </c>
      <c r="X13" s="25" t="n">
        <v>0.065</v>
      </c>
      <c r="Y13" s="25" t="n">
        <v>0.065</v>
      </c>
      <c r="Z13" s="25" t="n">
        <v>0.065</v>
      </c>
      <c r="AA13" s="25" t="n">
        <v>0.065</v>
      </c>
      <c r="AB13" s="25" t="n">
        <v>0.065</v>
      </c>
      <c r="AC13" s="25" t="n">
        <v>0.065</v>
      </c>
      <c r="AD13" s="25" t="n">
        <v>0.065</v>
      </c>
      <c r="AE13" s="25" t="n">
        <v>0.065</v>
      </c>
      <c r="AF13" s="25" t="n">
        <v>0.065</v>
      </c>
      <c r="AG13" s="25" t="n">
        <v>0.065</v>
      </c>
      <c r="AH13" s="25" t="n">
        <v>0.065</v>
      </c>
      <c r="AI13" s="25" t="n">
        <v>0.065</v>
      </c>
      <c r="AJ13" s="25" t="n">
        <v>0.065</v>
      </c>
      <c r="AK13" s="25" t="n">
        <v>0.065</v>
      </c>
      <c r="AL13" s="25" t="n">
        <v>0.065</v>
      </c>
      <c r="AM13" s="25" t="n">
        <v>0.065</v>
      </c>
      <c r="AN13" s="25" t="n">
        <v>0.065</v>
      </c>
      <c r="AO13" s="25" t="n">
        <v>0.065</v>
      </c>
      <c r="AP13" s="25" t="n">
        <v>0.065</v>
      </c>
      <c r="AQ13" s="25" t="n">
        <v>0.065</v>
      </c>
      <c r="AR13" s="25" t="n">
        <v>0.065</v>
      </c>
      <c r="AS13" s="25" t="n">
        <v>0.065</v>
      </c>
      <c r="AT13" s="25" t="n">
        <v>0.065</v>
      </c>
      <c r="AU13" s="25" t="n">
        <v>0.065</v>
      </c>
      <c r="AV13" s="25" t="n">
        <v>0.065</v>
      </c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6"/>
      <c r="CH13" s="27"/>
      <c r="CI13" s="27"/>
      <c r="CJ13" s="25"/>
      <c r="CK13" s="25"/>
      <c r="CL13" s="25"/>
      <c r="CM13" s="25"/>
      <c r="CN13" s="26"/>
      <c r="CO13" s="26"/>
      <c r="CP13" s="26"/>
      <c r="CQ13" s="26"/>
      <c r="CR13" s="26"/>
      <c r="CS13" s="26"/>
      <c r="CT13" s="26"/>
      <c r="CU13" s="26"/>
      <c r="CV13" s="26"/>
      <c r="CW13" s="26"/>
    </row>
    <row r="14" customFormat="false" ht="5.45" hidden="false" customHeight="true" outlineLevel="0" collapsed="false">
      <c r="A14" s="23"/>
      <c r="B14" s="19"/>
      <c r="C14" s="13"/>
      <c r="D14" s="24"/>
      <c r="E14" s="24"/>
      <c r="F14" s="24"/>
      <c r="G14" s="24"/>
      <c r="H14" s="24"/>
      <c r="I14" s="25"/>
      <c r="J14" s="25"/>
      <c r="K14" s="25"/>
      <c r="L14" s="13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6"/>
      <c r="CH14" s="27"/>
      <c r="CI14" s="27"/>
      <c r="CJ14" s="25"/>
      <c r="CK14" s="25"/>
      <c r="CL14" s="25"/>
      <c r="CM14" s="25"/>
      <c r="CN14" s="26"/>
      <c r="CO14" s="26"/>
      <c r="CP14" s="26"/>
      <c r="CQ14" s="26"/>
      <c r="CR14" s="26"/>
      <c r="CS14" s="26"/>
      <c r="CT14" s="26"/>
      <c r="CU14" s="26"/>
      <c r="CV14" s="26"/>
      <c r="CW14" s="26"/>
    </row>
    <row r="15" customFormat="false" ht="18" hidden="false" customHeight="true" outlineLevel="0" collapsed="false">
      <c r="A15" s="23" t="s">
        <v>20</v>
      </c>
      <c r="B15" s="19" t="s">
        <v>21</v>
      </c>
      <c r="C15" s="8"/>
      <c r="D15" s="28"/>
      <c r="E15" s="28"/>
      <c r="F15" s="28"/>
      <c r="G15" s="28"/>
      <c r="H15" s="28"/>
      <c r="I15" s="26" t="n">
        <v>0.065</v>
      </c>
      <c r="J15" s="26"/>
      <c r="K15" s="26" t="n">
        <v>0.065</v>
      </c>
      <c r="L15" s="13"/>
      <c r="M15" s="26" t="n">
        <v>0.065</v>
      </c>
      <c r="N15" s="26" t="n">
        <v>0.065</v>
      </c>
      <c r="O15" s="26" t="n">
        <v>0.065</v>
      </c>
      <c r="P15" s="26" t="n">
        <v>0.065</v>
      </c>
      <c r="Q15" s="26" t="n">
        <v>0.065</v>
      </c>
      <c r="R15" s="26" t="n">
        <v>0.065</v>
      </c>
      <c r="S15" s="26" t="n">
        <v>0.065</v>
      </c>
      <c r="T15" s="26" t="n">
        <v>0.065</v>
      </c>
      <c r="U15" s="26" t="n">
        <v>0.065</v>
      </c>
      <c r="V15" s="26" t="n">
        <v>0.065</v>
      </c>
      <c r="W15" s="26" t="n">
        <v>0.065</v>
      </c>
      <c r="X15" s="26" t="n">
        <v>0.065</v>
      </c>
      <c r="Y15" s="26" t="n">
        <v>0.065</v>
      </c>
      <c r="Z15" s="26" t="n">
        <v>0.065</v>
      </c>
      <c r="AA15" s="26" t="n">
        <v>0.065</v>
      </c>
      <c r="AB15" s="26" t="n">
        <v>0.065</v>
      </c>
      <c r="AC15" s="26" t="n">
        <v>0.065</v>
      </c>
      <c r="AD15" s="26" t="n">
        <v>0.065</v>
      </c>
      <c r="AE15" s="26" t="n">
        <v>0.065</v>
      </c>
      <c r="AF15" s="26" t="n">
        <v>0.065</v>
      </c>
      <c r="AG15" s="26" t="n">
        <v>0.065</v>
      </c>
      <c r="AH15" s="26" t="n">
        <v>0.065</v>
      </c>
      <c r="AI15" s="26" t="n">
        <v>0.065</v>
      </c>
      <c r="AJ15" s="26" t="n">
        <v>0.065</v>
      </c>
      <c r="AK15" s="26" t="n">
        <v>0.0644125786889989</v>
      </c>
      <c r="AL15" s="26" t="n">
        <v>0.0610275643137039</v>
      </c>
      <c r="AM15" s="26" t="n">
        <v>0.0600239326419394</v>
      </c>
      <c r="AN15" s="26" t="n">
        <v>0.0612572545876175</v>
      </c>
      <c r="AO15" s="26" t="n">
        <v>0.0624802889358663</v>
      </c>
      <c r="AP15" s="26" t="n">
        <v>0.065</v>
      </c>
      <c r="AQ15" s="26" t="n">
        <v>0.065</v>
      </c>
      <c r="AR15" s="26" t="n">
        <v>0.065</v>
      </c>
      <c r="AS15" s="26" t="n">
        <v>0.065</v>
      </c>
      <c r="AT15" s="26" t="n">
        <v>0.065</v>
      </c>
      <c r="AU15" s="26" t="n">
        <v>0.0616555925610535</v>
      </c>
      <c r="AV15" s="26" t="n">
        <v>0.0575415642607208</v>
      </c>
      <c r="AW15" s="26" t="n">
        <v>0.116369582500862</v>
      </c>
      <c r="AX15" s="26" t="n">
        <v>0.115872510906564</v>
      </c>
      <c r="AY15" s="26" t="n">
        <v>0.114918456715605</v>
      </c>
      <c r="AZ15" s="26" t="n">
        <v>0.114652866592377</v>
      </c>
      <c r="BA15" s="26" t="n">
        <v>0.115391577551342</v>
      </c>
      <c r="BB15" s="26" t="n">
        <v>0.121907038420316</v>
      </c>
      <c r="BC15" s="26" t="n">
        <v>0.131583556929163</v>
      </c>
      <c r="BD15" s="26" t="n">
        <v>0.147684677933945</v>
      </c>
      <c r="BE15" s="26" t="n">
        <v>0.140209128133499</v>
      </c>
      <c r="BF15" s="26" t="n">
        <v>0.12723194377758</v>
      </c>
      <c r="BG15" s="26" t="n">
        <v>0.113181054823018</v>
      </c>
      <c r="BH15" s="26" t="n">
        <v>0.109463320545418</v>
      </c>
      <c r="BI15" s="26" t="n">
        <v>0.111549597841327</v>
      </c>
      <c r="BJ15" s="26" t="n">
        <v>0.112037926708065</v>
      </c>
      <c r="BK15" s="26" t="n">
        <v>0.11115149796027</v>
      </c>
      <c r="BL15" s="26" t="n">
        <v>0.111822487127602</v>
      </c>
      <c r="BM15" s="26" t="n">
        <v>0.112645741071398</v>
      </c>
      <c r="BN15" s="26" t="n">
        <v>0.117853385073521</v>
      </c>
      <c r="BO15" s="26" t="n">
        <v>0.126481997299691</v>
      </c>
      <c r="BP15" s="26" t="n">
        <v>0.14201133078719</v>
      </c>
      <c r="BQ15" s="26" t="n">
        <v>0.135262971803074</v>
      </c>
      <c r="BR15" s="26" t="n">
        <v>0.123425774893962</v>
      </c>
      <c r="BS15" s="26" t="n">
        <v>0.110365974727169</v>
      </c>
      <c r="BT15" s="26" t="n">
        <v>0.106491183199304</v>
      </c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5"/>
      <c r="CI15" s="25"/>
      <c r="CJ15" s="25"/>
      <c r="CK15" s="25"/>
      <c r="CL15" s="25"/>
      <c r="CM15" s="25"/>
      <c r="CN15" s="26"/>
      <c r="CO15" s="26"/>
      <c r="CP15" s="26"/>
      <c r="CQ15" s="26"/>
      <c r="CR15" s="26"/>
      <c r="CS15" s="26"/>
      <c r="CT15" s="26"/>
      <c r="CU15" s="26"/>
      <c r="CV15" s="26"/>
      <c r="CW15" s="26"/>
    </row>
    <row r="16" customFormat="false" ht="15" hidden="false" customHeight="true" outlineLevel="0" collapsed="false">
      <c r="A16" s="23"/>
      <c r="B16" s="19"/>
      <c r="C16" s="8"/>
      <c r="D16" s="28"/>
      <c r="E16" s="28"/>
      <c r="F16" s="28"/>
      <c r="G16" s="28"/>
      <c r="H16" s="28"/>
      <c r="I16" s="26"/>
      <c r="J16" s="26"/>
      <c r="K16" s="26"/>
      <c r="L16" s="13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5"/>
      <c r="CI16" s="25"/>
      <c r="CJ16" s="25"/>
      <c r="CK16" s="25"/>
      <c r="CL16" s="25"/>
      <c r="CM16" s="25"/>
      <c r="CN16" s="26"/>
      <c r="CO16" s="26"/>
      <c r="CP16" s="26"/>
      <c r="CQ16" s="26"/>
      <c r="CR16" s="26"/>
      <c r="CS16" s="26"/>
      <c r="CT16" s="26"/>
      <c r="CU16" s="26"/>
      <c r="CV16" s="26"/>
      <c r="CW16" s="26"/>
    </row>
    <row r="17" customFormat="false" ht="7.9" hidden="false" customHeight="true" outlineLevel="0" collapsed="false">
      <c r="A17" s="23"/>
      <c r="B17" s="29"/>
      <c r="D17" s="30"/>
      <c r="E17" s="30"/>
      <c r="F17" s="31"/>
      <c r="G17" s="31"/>
      <c r="H17" s="31"/>
      <c r="I17" s="32"/>
      <c r="J17" s="32"/>
      <c r="K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CB17" s="32"/>
      <c r="CC17" s="32"/>
      <c r="CD17" s="32"/>
      <c r="CE17" s="32"/>
      <c r="CF17" s="32"/>
      <c r="CH17" s="33"/>
      <c r="CI17" s="33"/>
      <c r="CJ17" s="34"/>
      <c r="CK17" s="34"/>
      <c r="CL17" s="34"/>
      <c r="CM17" s="34"/>
    </row>
    <row r="18" customFormat="false" ht="15" hidden="false" customHeight="true" outlineLevel="0" collapsed="false">
      <c r="A18" s="23" t="s">
        <v>22</v>
      </c>
      <c r="B18" s="29" t="s">
        <v>23</v>
      </c>
      <c r="D18" s="35"/>
      <c r="E18" s="35"/>
      <c r="F18" s="35"/>
      <c r="G18" s="35"/>
      <c r="H18" s="35"/>
      <c r="I18" s="36" t="n">
        <v>33.0369769221688</v>
      </c>
      <c r="J18" s="36"/>
      <c r="K18" s="36" t="n">
        <v>37.4334903100532</v>
      </c>
      <c r="M18" s="36" t="n">
        <v>39.9256444183991</v>
      </c>
      <c r="N18" s="36" t="n">
        <v>35.6465925444157</v>
      </c>
      <c r="O18" s="36" t="n">
        <v>34.0349461071383</v>
      </c>
      <c r="P18" s="36" t="n">
        <v>32.0225951255761</v>
      </c>
      <c r="Q18" s="36" t="n">
        <v>30.3874016995564</v>
      </c>
      <c r="R18" s="36" t="n">
        <v>31.7773657460891</v>
      </c>
      <c r="S18" s="36" t="n">
        <v>35.9717325875814</v>
      </c>
      <c r="T18" s="36" t="n">
        <v>38.5411735442711</v>
      </c>
      <c r="U18" s="36" t="n">
        <v>42.4434002432377</v>
      </c>
      <c r="V18" s="36" t="n">
        <v>35.1980716938473</v>
      </c>
      <c r="W18" s="36" t="n">
        <v>33.2650581271394</v>
      </c>
      <c r="X18" s="36" t="n">
        <v>37.3928669258408</v>
      </c>
      <c r="Y18" s="36" t="n">
        <v>40.0902210232434</v>
      </c>
      <c r="Z18" s="36" t="n">
        <v>35.8047107704944</v>
      </c>
      <c r="AA18" s="36" t="n">
        <v>34.2195803012674</v>
      </c>
      <c r="AB18" s="36" t="n">
        <v>32.4846538489499</v>
      </c>
      <c r="AC18" s="36" t="n">
        <v>30.8607922053976</v>
      </c>
      <c r="AD18" s="36" t="n">
        <v>32.3113660575142</v>
      </c>
      <c r="AE18" s="36" t="n">
        <v>36.8462631683032</v>
      </c>
      <c r="AF18" s="36" t="n">
        <v>39.6016364377256</v>
      </c>
      <c r="AG18" s="36" t="n">
        <v>43.6981267367817</v>
      </c>
      <c r="AH18" s="36" t="n">
        <v>36.1008250883512</v>
      </c>
      <c r="AI18" s="36" t="n">
        <v>34.0925805122527</v>
      </c>
      <c r="AJ18" s="36" t="n">
        <v>38.385582196134</v>
      </c>
      <c r="AK18" s="36" t="n">
        <v>40.5530598266774</v>
      </c>
      <c r="AL18" s="36" t="n">
        <v>34.3838333216598</v>
      </c>
      <c r="AM18" s="36" t="n">
        <v>32.3621035999398</v>
      </c>
      <c r="AN18" s="36" t="n">
        <v>31.2154643954524</v>
      </c>
      <c r="AO18" s="36" t="n">
        <v>30.2895118673084</v>
      </c>
      <c r="AP18" s="36" t="n">
        <v>33.0344276785656</v>
      </c>
      <c r="AQ18" s="36" t="n">
        <v>37.6066145480837</v>
      </c>
      <c r="AR18" s="36" t="n">
        <v>40.551972341978</v>
      </c>
      <c r="AS18" s="36" t="n">
        <v>44.7728721480239</v>
      </c>
      <c r="AT18" s="36" t="n">
        <v>36.8201999106796</v>
      </c>
      <c r="AU18" s="36" t="n">
        <v>32.911543010795</v>
      </c>
      <c r="AV18" s="36" t="n">
        <v>34.5628770735427</v>
      </c>
      <c r="AW18" s="36" t="n">
        <v>73.2643023647324</v>
      </c>
      <c r="AX18" s="36" t="n">
        <v>65.2842882782205</v>
      </c>
      <c r="AY18" s="36" t="n">
        <v>61.9586694520763</v>
      </c>
      <c r="AZ18" s="36" t="n">
        <v>58.4247939128883</v>
      </c>
      <c r="BA18" s="36" t="n">
        <v>55.9401151492185</v>
      </c>
      <c r="BB18" s="36" t="n">
        <v>61.9558345262162</v>
      </c>
      <c r="BC18" s="36" t="n">
        <v>76.1294170200132</v>
      </c>
      <c r="BD18" s="36" t="n">
        <v>92.1369996140196</v>
      </c>
      <c r="BE18" s="36" t="n">
        <v>96.5779287370313</v>
      </c>
      <c r="BF18" s="36" t="n">
        <v>72.0723939217666</v>
      </c>
      <c r="BG18" s="36" t="n">
        <v>60.4156573489475</v>
      </c>
      <c r="BH18" s="36" t="n">
        <v>65.7501640888775</v>
      </c>
      <c r="BI18" s="36" t="n">
        <v>70.2297223146841</v>
      </c>
      <c r="BJ18" s="36" t="n">
        <v>63.1238267651033</v>
      </c>
      <c r="BK18" s="36" t="n">
        <v>59.927701067781</v>
      </c>
      <c r="BL18" s="36" t="n">
        <v>56.9824894870194</v>
      </c>
      <c r="BM18" s="36" t="n">
        <v>54.608974591749</v>
      </c>
      <c r="BN18" s="36" t="n">
        <v>59.895678859775</v>
      </c>
      <c r="BO18" s="36" t="n">
        <v>73.1778418418652</v>
      </c>
      <c r="BP18" s="36" t="n">
        <v>88.5975316666095</v>
      </c>
      <c r="BQ18" s="36" t="n">
        <v>93.1709498907817</v>
      </c>
      <c r="BR18" s="36" t="n">
        <v>69.9163339342492</v>
      </c>
      <c r="BS18" s="36" t="n">
        <v>58.9129772869299</v>
      </c>
      <c r="BT18" s="36" t="n">
        <v>63.9649220806144</v>
      </c>
      <c r="BU18" s="36"/>
      <c r="BV18" s="36"/>
      <c r="BW18" s="36"/>
      <c r="BX18" s="36"/>
      <c r="BY18" s="36"/>
      <c r="BZ18" s="36"/>
      <c r="CA18" s="36"/>
      <c r="CB18" s="37"/>
      <c r="CC18" s="37"/>
      <c r="CD18" s="37"/>
      <c r="CE18" s="37"/>
      <c r="CF18" s="37"/>
      <c r="CH18" s="38"/>
      <c r="CJ18" s="38"/>
      <c r="CL18" s="38"/>
      <c r="CN18" s="39"/>
    </row>
    <row r="19" customFormat="false" ht="15" hidden="false" customHeight="true" outlineLevel="0" collapsed="false">
      <c r="A19" s="23" t="s">
        <v>24</v>
      </c>
      <c r="B19" s="29" t="s">
        <v>25</v>
      </c>
      <c r="D19" s="40"/>
      <c r="E19" s="40"/>
      <c r="F19" s="40"/>
      <c r="G19" s="40"/>
      <c r="H19" s="40"/>
      <c r="I19" s="41" t="n">
        <v>64.9557792408181</v>
      </c>
      <c r="J19" s="41"/>
      <c r="K19" s="41" t="n">
        <v>104.813772868149</v>
      </c>
      <c r="M19" s="41" t="n">
        <v>127.616777349277</v>
      </c>
      <c r="N19" s="41" t="n">
        <v>77.5025790680509</v>
      </c>
      <c r="O19" s="41" t="n">
        <v>61.6993168992327</v>
      </c>
      <c r="P19" s="41" t="n">
        <v>58.0824762429591</v>
      </c>
      <c r="Q19" s="41" t="n">
        <v>55.2683203301919</v>
      </c>
      <c r="R19" s="41" t="n">
        <v>58.8119974533372</v>
      </c>
      <c r="S19" s="41" t="n">
        <v>67.0394508854201</v>
      </c>
      <c r="T19" s="41" t="n">
        <v>95.5377325119819</v>
      </c>
      <c r="U19" s="41" t="n">
        <v>96.4827383448085</v>
      </c>
      <c r="V19" s="41" t="n">
        <v>62.0118644845899</v>
      </c>
      <c r="W19" s="41" t="n">
        <v>49.7301492494735</v>
      </c>
      <c r="X19" s="41" t="n">
        <v>51.7769314689956</v>
      </c>
      <c r="Y19" s="41" t="n">
        <v>52.7312482076061</v>
      </c>
      <c r="Z19" s="41" t="n">
        <v>41.3671308619293</v>
      </c>
      <c r="AA19" s="41" t="n">
        <v>38.7552724130699</v>
      </c>
      <c r="AB19" s="41" t="n">
        <v>36.6967568669568</v>
      </c>
      <c r="AC19" s="41" t="n">
        <v>34.7264231815898</v>
      </c>
      <c r="AD19" s="41" t="n">
        <v>41.4992797767527</v>
      </c>
      <c r="AE19" s="41" t="n">
        <v>55.6501854710777</v>
      </c>
      <c r="AF19" s="41" t="n">
        <v>73.2558934740382</v>
      </c>
      <c r="AG19" s="41" t="n">
        <v>73.6707420173794</v>
      </c>
      <c r="AH19" s="41" t="n">
        <v>50.8691594656126</v>
      </c>
      <c r="AI19" s="41" t="n">
        <v>38.0181988436418</v>
      </c>
      <c r="AJ19" s="41" t="n">
        <v>39.1928367172009</v>
      </c>
      <c r="AK19" s="41" t="n">
        <v>40.5530598266774</v>
      </c>
      <c r="AL19" s="41" t="n">
        <v>34.3838333216598</v>
      </c>
      <c r="AM19" s="41" t="n">
        <v>32.3621035999398</v>
      </c>
      <c r="AN19" s="41" t="n">
        <v>31.2154643954524</v>
      </c>
      <c r="AO19" s="41" t="n">
        <v>30.2895118673084</v>
      </c>
      <c r="AP19" s="41" t="n">
        <v>34.753536201307</v>
      </c>
      <c r="AQ19" s="41" t="n">
        <v>45.8538193935325</v>
      </c>
      <c r="AR19" s="41" t="n">
        <v>61.4085819015359</v>
      </c>
      <c r="AS19" s="41" t="n">
        <v>62.2675294909224</v>
      </c>
      <c r="AT19" s="41" t="n">
        <v>43.3302001469132</v>
      </c>
      <c r="AU19" s="41" t="n">
        <v>32.911543010795</v>
      </c>
      <c r="AV19" s="41" t="n">
        <v>34.5628770735427</v>
      </c>
      <c r="AW19" s="41" t="n">
        <v>36.4714761108165</v>
      </c>
      <c r="AX19" s="41" t="n">
        <v>32.3583270029385</v>
      </c>
      <c r="AY19" s="41" t="n">
        <v>30.4505484220482</v>
      </c>
      <c r="AZ19" s="41" t="n">
        <v>28.6449457699879</v>
      </c>
      <c r="BA19" s="41" t="n">
        <v>27.6092750767203</v>
      </c>
      <c r="BB19" s="41" t="n">
        <v>32.2553429333643</v>
      </c>
      <c r="BC19" s="41" t="n">
        <v>42.3181777247823</v>
      </c>
      <c r="BD19" s="41" t="n">
        <v>55.6776570960935</v>
      </c>
      <c r="BE19" s="41" t="n">
        <v>56.3236726088695</v>
      </c>
      <c r="BF19" s="41" t="n">
        <v>38.9682018789956</v>
      </c>
      <c r="BG19" s="41" t="n">
        <v>29.2205865750141</v>
      </c>
      <c r="BH19" s="41" t="n">
        <v>30.6476332117906</v>
      </c>
      <c r="BI19" s="41" t="n">
        <v>33.4368960607681</v>
      </c>
      <c r="BJ19" s="41" t="n">
        <v>30.1978654898214</v>
      </c>
      <c r="BK19" s="41" t="n">
        <v>28.4195800377529</v>
      </c>
      <c r="BL19" s="41" t="n">
        <v>27.202641344119</v>
      </c>
      <c r="BM19" s="41" t="n">
        <v>26.2781345192509</v>
      </c>
      <c r="BN19" s="41" t="n">
        <v>30.1951872669231</v>
      </c>
      <c r="BO19" s="41" t="n">
        <v>39.3666025466343</v>
      </c>
      <c r="BP19" s="41" t="n">
        <v>52.1381891486835</v>
      </c>
      <c r="BQ19" s="41" t="n">
        <v>52.9166937626199</v>
      </c>
      <c r="BR19" s="41" t="n">
        <v>36.8121418914783</v>
      </c>
      <c r="BS19" s="41" t="n">
        <v>27.7179065129965</v>
      </c>
      <c r="BT19" s="41" t="n">
        <v>28.8623912035275</v>
      </c>
      <c r="BU19" s="41"/>
      <c r="BV19" s="41"/>
      <c r="BW19" s="41"/>
      <c r="BX19" s="41"/>
      <c r="BY19" s="41"/>
      <c r="BZ19" s="41"/>
      <c r="CA19" s="41"/>
      <c r="CB19" s="37"/>
      <c r="CC19" s="37"/>
      <c r="CD19" s="37"/>
      <c r="CE19" s="37"/>
      <c r="CF19" s="37"/>
      <c r="CH19" s="38"/>
      <c r="CJ19" s="38"/>
      <c r="CL19" s="38"/>
    </row>
    <row r="20" customFormat="false" ht="6" hidden="false" customHeight="true" outlineLevel="0" collapsed="false">
      <c r="A20" s="23"/>
      <c r="B20" s="29"/>
      <c r="D20" s="40"/>
      <c r="E20" s="40"/>
      <c r="F20" s="40"/>
      <c r="G20" s="40"/>
      <c r="H20" s="40"/>
      <c r="I20" s="41"/>
      <c r="J20" s="41"/>
      <c r="K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37"/>
      <c r="CC20" s="37"/>
      <c r="CD20" s="37"/>
      <c r="CE20" s="37"/>
      <c r="CF20" s="37"/>
      <c r="CH20" s="42"/>
      <c r="CI20" s="43"/>
      <c r="CJ20" s="42"/>
      <c r="CK20" s="43"/>
      <c r="CL20" s="42"/>
      <c r="CM20" s="43"/>
      <c r="CN20" s="44"/>
    </row>
    <row r="21" customFormat="false" ht="15" hidden="false" customHeight="true" outlineLevel="0" collapsed="false">
      <c r="A21" s="23" t="s">
        <v>26</v>
      </c>
      <c r="B21" s="29" t="s">
        <v>27</v>
      </c>
      <c r="D21" s="40"/>
      <c r="E21" s="40"/>
      <c r="F21" s="40"/>
      <c r="G21" s="40"/>
      <c r="H21" s="40"/>
      <c r="I21" s="41" t="n">
        <v>11.2729728665899</v>
      </c>
      <c r="J21" s="41"/>
      <c r="K21" s="41" t="n">
        <v>10.9265989104523</v>
      </c>
      <c r="M21" s="41" t="n">
        <v>10.962257323492</v>
      </c>
      <c r="N21" s="41" t="n">
        <v>10.8932149341025</v>
      </c>
      <c r="O21" s="41" t="n">
        <v>10.9268788066615</v>
      </c>
      <c r="P21" s="41" t="n">
        <v>10.7510148220294</v>
      </c>
      <c r="Q21" s="41" t="n">
        <v>10.9717712777395</v>
      </c>
      <c r="R21" s="41" t="n">
        <v>11.8272290145129</v>
      </c>
      <c r="S21" s="41" t="n">
        <v>13.151183793296</v>
      </c>
      <c r="T21" s="41" t="n">
        <v>13.0517970012025</v>
      </c>
      <c r="U21" s="41" t="n">
        <v>13.8767339998914</v>
      </c>
      <c r="V21" s="41" t="n">
        <v>12.3430633834323</v>
      </c>
      <c r="W21" s="41" t="n">
        <v>11.6868030550769</v>
      </c>
      <c r="X21" s="41" t="n">
        <v>11.2425424884976</v>
      </c>
      <c r="Y21" s="41" t="n">
        <v>11.249768365777</v>
      </c>
      <c r="Z21" s="41" t="n">
        <v>11.1829406880053</v>
      </c>
      <c r="AA21" s="41" t="n">
        <v>11.2153649289556</v>
      </c>
      <c r="AB21" s="41" t="n">
        <v>11.0498181918537</v>
      </c>
      <c r="AC21" s="41" t="n">
        <v>11.2746978613105</v>
      </c>
      <c r="AD21" s="41" t="n">
        <v>12.1687734701416</v>
      </c>
      <c r="AE21" s="41" t="n">
        <v>13.5295783556173</v>
      </c>
      <c r="AF21" s="41" t="n">
        <v>13.4457482278433</v>
      </c>
      <c r="AG21" s="41" t="n">
        <v>14.3096269624484</v>
      </c>
      <c r="AH21" s="41" t="n">
        <v>12.6906792926974</v>
      </c>
      <c r="AI21" s="41" t="n">
        <v>12.0281953844651</v>
      </c>
      <c r="AJ21" s="41" t="n">
        <v>11.5819582925127</v>
      </c>
      <c r="AK21" s="41" t="n">
        <v>11.5493577572662</v>
      </c>
      <c r="AL21" s="41" t="n">
        <v>11.4917639623082</v>
      </c>
      <c r="AM21" s="41" t="n">
        <v>11.5318264180693</v>
      </c>
      <c r="AN21" s="41" t="n">
        <v>11.3678525942778</v>
      </c>
      <c r="AO21" s="41" t="n">
        <v>11.6058061806366</v>
      </c>
      <c r="AP21" s="41" t="n">
        <v>12.5296508676871</v>
      </c>
      <c r="AQ21" s="41" t="n">
        <v>13.9322991481306</v>
      </c>
      <c r="AR21" s="41" t="n">
        <v>13.8488929804411</v>
      </c>
      <c r="AS21" s="41" t="n">
        <v>14.7357683528126</v>
      </c>
      <c r="AT21" s="41" t="n">
        <v>13.0539388477884</v>
      </c>
      <c r="AU21" s="41" t="n">
        <v>12.3703891638838</v>
      </c>
      <c r="AV21" s="41" t="n">
        <v>11.4578130929019</v>
      </c>
      <c r="AW21" s="41" t="n">
        <v>21.5652419869615</v>
      </c>
      <c r="AX21" s="41" t="n">
        <v>21.3698209979962</v>
      </c>
      <c r="AY21" s="41" t="n">
        <v>21.2750588794941</v>
      </c>
      <c r="AZ21" s="41" t="n">
        <v>20.9260946139219</v>
      </c>
      <c r="BA21" s="41" t="n">
        <v>21.4960202283377</v>
      </c>
      <c r="BB21" s="41" t="n">
        <v>24.4630905239801</v>
      </c>
      <c r="BC21" s="41" t="n">
        <v>29.2757380592743</v>
      </c>
      <c r="BD21" s="41" t="n">
        <v>32.5309809916973</v>
      </c>
      <c r="BE21" s="41" t="n">
        <v>32.9195088444479</v>
      </c>
      <c r="BF21" s="41" t="n">
        <v>26.556118581488</v>
      </c>
      <c r="BG21" s="41" t="n">
        <v>22.491471383985</v>
      </c>
      <c r="BH21" s="41" t="n">
        <v>20.9700436550483</v>
      </c>
      <c r="BI21" s="41" t="n">
        <v>20.7088154143844</v>
      </c>
      <c r="BJ21" s="41" t="n">
        <v>20.6918804364155</v>
      </c>
      <c r="BK21" s="41" t="n">
        <v>20.6067525027164</v>
      </c>
      <c r="BL21" s="41" t="n">
        <v>20.4310894363614</v>
      </c>
      <c r="BM21" s="41" t="n">
        <v>21.0057487515693</v>
      </c>
      <c r="BN21" s="41" t="n">
        <v>23.6816926597652</v>
      </c>
      <c r="BO21" s="41" t="n">
        <v>28.1822541380461</v>
      </c>
      <c r="BP21" s="41" t="n">
        <v>31.3222182612926</v>
      </c>
      <c r="BQ21" s="41" t="n">
        <v>31.7981947841106</v>
      </c>
      <c r="BR21" s="41" t="n">
        <v>25.7917263376248</v>
      </c>
      <c r="BS21" s="41" t="n">
        <v>21.9557231330133</v>
      </c>
      <c r="BT21" s="41" t="n">
        <v>20.4255386590389</v>
      </c>
      <c r="BU21" s="41"/>
      <c r="BV21" s="41"/>
      <c r="BW21" s="41"/>
      <c r="BX21" s="41"/>
      <c r="BY21" s="41"/>
      <c r="BZ21" s="41"/>
      <c r="CA21" s="41"/>
      <c r="CB21" s="37"/>
      <c r="CC21" s="37"/>
      <c r="CD21" s="37"/>
      <c r="CE21" s="37"/>
      <c r="CF21" s="37"/>
      <c r="CH21" s="38"/>
      <c r="CJ21" s="38"/>
      <c r="CL21" s="38"/>
    </row>
    <row r="22" customFormat="false" ht="15" hidden="false" customHeight="true" outlineLevel="0" collapsed="false">
      <c r="A22" s="23" t="s">
        <v>28</v>
      </c>
      <c r="B22" s="29" t="s">
        <v>29</v>
      </c>
      <c r="D22" s="40"/>
      <c r="E22" s="40"/>
      <c r="F22" s="40"/>
      <c r="G22" s="40"/>
      <c r="H22" s="40"/>
      <c r="I22" s="41" t="n">
        <v>22.7020330497942</v>
      </c>
      <c r="J22" s="41"/>
      <c r="K22" s="41" t="n">
        <v>30.7961987753055</v>
      </c>
      <c r="M22" s="41" t="n">
        <v>35.8825836154846</v>
      </c>
      <c r="N22" s="41" t="n">
        <v>24.5218934323706</v>
      </c>
      <c r="O22" s="41" t="n">
        <v>20.6490211544885</v>
      </c>
      <c r="P22" s="41" t="n">
        <v>20.3271559695654</v>
      </c>
      <c r="Q22" s="41" t="n">
        <v>20.7993367848493</v>
      </c>
      <c r="R22" s="41" t="n">
        <v>22.7990450142148</v>
      </c>
      <c r="S22" s="41" t="n">
        <v>25.5211006148759</v>
      </c>
      <c r="T22" s="41" t="n">
        <v>33.3574125767491</v>
      </c>
      <c r="U22" s="41" t="n">
        <v>32.6121638823252</v>
      </c>
      <c r="V22" s="41" t="n">
        <v>22.6954410378253</v>
      </c>
      <c r="W22" s="41" t="n">
        <v>18.3703645172132</v>
      </c>
      <c r="X22" s="41" t="n">
        <v>16.4320674943308</v>
      </c>
      <c r="Y22" s="41" t="n">
        <v>15.6623500225268</v>
      </c>
      <c r="Z22" s="41" t="n">
        <v>13.780486164382</v>
      </c>
      <c r="AA22" s="41" t="n">
        <v>13.5646448097538</v>
      </c>
      <c r="AB22" s="41" t="n">
        <v>13.3325722074885</v>
      </c>
      <c r="AC22" s="41" t="n">
        <v>13.5542539418202</v>
      </c>
      <c r="AD22" s="41" t="n">
        <v>16.5650902814355</v>
      </c>
      <c r="AE22" s="41" t="n">
        <v>21.4749268634712</v>
      </c>
      <c r="AF22" s="41" t="n">
        <v>25.9065003967206</v>
      </c>
      <c r="AG22" s="41" t="n">
        <v>25.2253636038685</v>
      </c>
      <c r="AH22" s="41" t="n">
        <v>18.8584618951785</v>
      </c>
      <c r="AI22" s="41" t="n">
        <v>14.3384376718115</v>
      </c>
      <c r="AJ22" s="41" t="n">
        <v>12.7164484721939</v>
      </c>
      <c r="AK22" s="41" t="n">
        <v>12.3333954482099</v>
      </c>
      <c r="AL22" s="41" t="n">
        <v>11.6734336015263</v>
      </c>
      <c r="AM22" s="41" t="n">
        <v>11.5360723730319</v>
      </c>
      <c r="AN22" s="41" t="n">
        <v>11.5877338992857</v>
      </c>
      <c r="AO22" s="41" t="n">
        <v>12.0486639138926</v>
      </c>
      <c r="AP22" s="41" t="n">
        <v>14.1455120229628</v>
      </c>
      <c r="AQ22" s="41" t="n">
        <v>18.0593951874308</v>
      </c>
      <c r="AR22" s="41" t="n">
        <v>22.0369274652808</v>
      </c>
      <c r="AS22" s="41" t="n">
        <v>21.6271777714794</v>
      </c>
      <c r="AT22" s="41" t="n">
        <v>16.3660913464812</v>
      </c>
      <c r="AU22" s="41" t="n">
        <v>12.6854710758386</v>
      </c>
      <c r="AV22" s="41" t="n">
        <v>11.4578130929019</v>
      </c>
      <c r="AW22" s="41" t="n">
        <v>11.181480951044</v>
      </c>
      <c r="AX22" s="41" t="n">
        <v>11.0378412140379</v>
      </c>
      <c r="AY22" s="41" t="n">
        <v>10.9070598660792</v>
      </c>
      <c r="AZ22" s="41" t="n">
        <v>10.7055206814666</v>
      </c>
      <c r="BA22" s="41" t="n">
        <v>11.0615077176238</v>
      </c>
      <c r="BB22" s="41" t="n">
        <v>13.197970574632</v>
      </c>
      <c r="BC22" s="41" t="n">
        <v>16.7495294097858</v>
      </c>
      <c r="BD22" s="41" t="n">
        <v>20.0797609028207</v>
      </c>
      <c r="BE22" s="41" t="n">
        <v>19.6709195746269</v>
      </c>
      <c r="BF22" s="41" t="n">
        <v>14.8196234081841</v>
      </c>
      <c r="BG22" s="41" t="n">
        <v>11.3695399572562</v>
      </c>
      <c r="BH22" s="41" t="n">
        <v>10.263650153955</v>
      </c>
      <c r="BI22" s="41" t="n">
        <v>10.3250543784669</v>
      </c>
      <c r="BJ22" s="41" t="n">
        <v>10.3599006524572</v>
      </c>
      <c r="BK22" s="41" t="n">
        <v>10.2387534893015</v>
      </c>
      <c r="BL22" s="41" t="n">
        <v>10.2105155039061</v>
      </c>
      <c r="BM22" s="41" t="n">
        <v>10.5712362408554</v>
      </c>
      <c r="BN22" s="41" t="n">
        <v>12.416572710417</v>
      </c>
      <c r="BO22" s="41" t="n">
        <v>15.6560454885576</v>
      </c>
      <c r="BP22" s="41" t="n">
        <v>18.870998172416</v>
      </c>
      <c r="BQ22" s="41" t="n">
        <v>18.5496055142896</v>
      </c>
      <c r="BR22" s="41" t="n">
        <v>14.0552311643209</v>
      </c>
      <c r="BS22" s="41" t="n">
        <v>10.8337917062845</v>
      </c>
      <c r="BT22" s="41" t="n">
        <v>9.71914515794562</v>
      </c>
      <c r="BU22" s="41"/>
      <c r="BV22" s="41"/>
      <c r="BW22" s="41"/>
      <c r="BX22" s="41"/>
      <c r="BY22" s="41"/>
      <c r="BZ22" s="41"/>
      <c r="CA22" s="41"/>
      <c r="CB22" s="37"/>
      <c r="CC22" s="37"/>
      <c r="CD22" s="37"/>
      <c r="CE22" s="37"/>
      <c r="CF22" s="37"/>
      <c r="CH22" s="38"/>
      <c r="CJ22" s="38"/>
      <c r="CL22" s="38"/>
    </row>
    <row r="23" customFormat="false" ht="7.15" hidden="false" customHeight="true" outlineLevel="0" collapsed="false">
      <c r="A23" s="23"/>
      <c r="B23" s="29"/>
      <c r="D23" s="40"/>
      <c r="E23" s="40"/>
      <c r="F23" s="40"/>
      <c r="G23" s="40"/>
      <c r="H23" s="40"/>
      <c r="I23" s="41"/>
      <c r="J23" s="41"/>
      <c r="K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37"/>
      <c r="CC23" s="37"/>
      <c r="CD23" s="37"/>
      <c r="CE23" s="37"/>
      <c r="CF23" s="37"/>
      <c r="CH23" s="42"/>
      <c r="CI23" s="43"/>
      <c r="CJ23" s="42"/>
      <c r="CK23" s="43"/>
      <c r="CL23" s="42"/>
      <c r="CM23" s="43"/>
      <c r="CN23" s="44"/>
    </row>
    <row r="24" customFormat="false" ht="15" hidden="false" customHeight="true" outlineLevel="0" collapsed="false">
      <c r="A24" s="23" t="s">
        <v>30</v>
      </c>
      <c r="B24" s="29" t="s">
        <v>31</v>
      </c>
      <c r="D24" s="40"/>
      <c r="E24" s="40"/>
      <c r="F24" s="40"/>
      <c r="G24" s="40"/>
      <c r="H24" s="40"/>
      <c r="I24" s="41" t="n">
        <v>14.5177227103906</v>
      </c>
      <c r="J24" s="41"/>
      <c r="K24" s="41" t="n">
        <v>14.0716504002008</v>
      </c>
      <c r="M24" s="41" t="n">
        <v>13.6638177753678</v>
      </c>
      <c r="N24" s="41" t="n">
        <v>13.5538794926659</v>
      </c>
      <c r="O24" s="41" t="n">
        <v>13.5718110058513</v>
      </c>
      <c r="P24" s="41" t="n">
        <v>13.7769166331577</v>
      </c>
      <c r="Q24" s="41" t="n">
        <v>14.0349456247363</v>
      </c>
      <c r="R24" s="41" t="n">
        <v>15.1024376559249</v>
      </c>
      <c r="S24" s="41" t="n">
        <v>16.075676876675</v>
      </c>
      <c r="T24" s="41" t="n">
        <v>15.9258289958844</v>
      </c>
      <c r="U24" s="41" t="n">
        <v>16.902266334789</v>
      </c>
      <c r="V24" s="41" t="n">
        <v>15.6024545676365</v>
      </c>
      <c r="W24" s="41" t="n">
        <v>14.7464968810567</v>
      </c>
      <c r="X24" s="41" t="n">
        <v>14.1605282202641</v>
      </c>
      <c r="Y24" s="41" t="n">
        <v>13.7822841552482</v>
      </c>
      <c r="Z24" s="41" t="n">
        <v>13.6881043100716</v>
      </c>
      <c r="AA24" s="41" t="n">
        <v>13.7154483194587</v>
      </c>
      <c r="AB24" s="41" t="n">
        <v>13.9665238168952</v>
      </c>
      <c r="AC24" s="41" t="n">
        <v>14.2379255049268</v>
      </c>
      <c r="AD24" s="41" t="n">
        <v>15.3531278762194</v>
      </c>
      <c r="AE24" s="41" t="n">
        <v>16.346203356614</v>
      </c>
      <c r="AF24" s="41" t="n">
        <v>16.2302481146565</v>
      </c>
      <c r="AG24" s="41" t="n">
        <v>17.2574129106821</v>
      </c>
      <c r="AH24" s="41" t="n">
        <v>15.9140258765461</v>
      </c>
      <c r="AI24" s="41" t="n">
        <v>15.069614648248</v>
      </c>
      <c r="AJ24" s="41" t="n">
        <v>14.4973890809095</v>
      </c>
      <c r="AK24" s="41" t="n">
        <v>13.9501205634522</v>
      </c>
      <c r="AL24" s="41" t="n">
        <v>13.0913859622325</v>
      </c>
      <c r="AM24" s="41" t="n">
        <v>12.8620398543142</v>
      </c>
      <c r="AN24" s="41" t="n">
        <v>13.3376034239201</v>
      </c>
      <c r="AO24" s="41" t="n">
        <v>13.8247177168251</v>
      </c>
      <c r="AP24" s="41" t="n">
        <v>15.4552864445379</v>
      </c>
      <c r="AQ24" s="41" t="n">
        <v>16.3624159692117</v>
      </c>
      <c r="AR24" s="41" t="n">
        <v>16.1885391846677</v>
      </c>
      <c r="AS24" s="41" t="n">
        <v>17.1444595072549</v>
      </c>
      <c r="AT24" s="41" t="n">
        <v>15.7462398000742</v>
      </c>
      <c r="AU24" s="41" t="n">
        <v>14.0869444765394</v>
      </c>
      <c r="AV24" s="41" t="n">
        <v>12.595580439273</v>
      </c>
      <c r="AW24" s="41" t="n">
        <v>25.2026815079659</v>
      </c>
      <c r="AX24" s="41" t="n">
        <v>24.8565018078264</v>
      </c>
      <c r="AY24" s="41" t="n">
        <v>24.6249405064746</v>
      </c>
      <c r="AZ24" s="41" t="n">
        <v>24.9634835305506</v>
      </c>
      <c r="BA24" s="41" t="n">
        <v>25.5321480376619</v>
      </c>
      <c r="BB24" s="41" t="n">
        <v>28.9862799752504</v>
      </c>
      <c r="BC24" s="41" t="n">
        <v>33.1234598951294</v>
      </c>
      <c r="BD24" s="41" t="n">
        <v>36.7815260878261</v>
      </c>
      <c r="BE24" s="41" t="n">
        <v>36.9816879974196</v>
      </c>
      <c r="BF24" s="41" t="n">
        <v>30.8219184146358</v>
      </c>
      <c r="BG24" s="41" t="n">
        <v>25.8593773713101</v>
      </c>
      <c r="BH24" s="41" t="n">
        <v>23.9610110846588</v>
      </c>
      <c r="BI24" s="41" t="n">
        <v>24.1587958495581</v>
      </c>
      <c r="BJ24" s="41" t="n">
        <v>24.0339223339157</v>
      </c>
      <c r="BK24" s="41" t="n">
        <v>23.8177495826526</v>
      </c>
      <c r="BL24" s="41" t="n">
        <v>24.3472221735161</v>
      </c>
      <c r="BM24" s="41" t="n">
        <v>24.9245898000432</v>
      </c>
      <c r="BN24" s="41" t="n">
        <v>28.02242807338</v>
      </c>
      <c r="BO24" s="41" t="n">
        <v>31.839246960527</v>
      </c>
      <c r="BP24" s="41" t="n">
        <v>35.3685537402343</v>
      </c>
      <c r="BQ24" s="41" t="n">
        <v>35.6770852755194</v>
      </c>
      <c r="BR24" s="41" t="n">
        <v>29.8998745998507</v>
      </c>
      <c r="BS24" s="41" t="n">
        <v>25.2161935925155</v>
      </c>
      <c r="BT24" s="41" t="n">
        <v>23.3104240611653</v>
      </c>
      <c r="BU24" s="41"/>
      <c r="BV24" s="41"/>
      <c r="BW24" s="41"/>
      <c r="BX24" s="41"/>
      <c r="BY24" s="41"/>
      <c r="BZ24" s="41"/>
      <c r="CA24" s="41"/>
      <c r="CB24" s="37"/>
      <c r="CC24" s="37"/>
      <c r="CD24" s="37"/>
      <c r="CE24" s="37"/>
      <c r="CF24" s="37"/>
      <c r="CH24" s="38"/>
      <c r="CJ24" s="38"/>
      <c r="CL24" s="38"/>
    </row>
    <row r="25" customFormat="false" ht="15" hidden="false" customHeight="true" outlineLevel="0" collapsed="false">
      <c r="A25" s="23" t="s">
        <v>32</v>
      </c>
      <c r="B25" s="29" t="s">
        <v>33</v>
      </c>
      <c r="D25" s="40"/>
      <c r="E25" s="40"/>
      <c r="F25" s="40"/>
      <c r="G25" s="40"/>
      <c r="H25" s="40"/>
      <c r="I25" s="41" t="n">
        <v>28.5440763444296</v>
      </c>
      <c r="J25" s="41"/>
      <c r="K25" s="41" t="n">
        <v>39.4006211205622</v>
      </c>
      <c r="M25" s="41" t="n">
        <v>43.6744958329748</v>
      </c>
      <c r="N25" s="41" t="n">
        <v>29.4687526093918</v>
      </c>
      <c r="O25" s="41" t="n">
        <v>24.6032846801214</v>
      </c>
      <c r="P25" s="41" t="n">
        <v>24.9885254430083</v>
      </c>
      <c r="Q25" s="41" t="n">
        <v>25.5266270632173</v>
      </c>
      <c r="R25" s="41" t="n">
        <v>27.950854455856</v>
      </c>
      <c r="S25" s="41" t="n">
        <v>29.9597620937446</v>
      </c>
      <c r="T25" s="41" t="n">
        <v>39.477718261294</v>
      </c>
      <c r="U25" s="41" t="n">
        <v>38.4223914876739</v>
      </c>
      <c r="V25" s="41" t="n">
        <v>27.4883609162138</v>
      </c>
      <c r="W25" s="41" t="n">
        <v>22.0455195959373</v>
      </c>
      <c r="X25" s="41" t="n">
        <v>19.6077155752589</v>
      </c>
      <c r="Y25" s="41" t="n">
        <v>18.1280379132056</v>
      </c>
      <c r="Z25" s="41" t="n">
        <v>15.8146118223385</v>
      </c>
      <c r="AA25" s="41" t="n">
        <v>15.5333855999489</v>
      </c>
      <c r="AB25" s="41" t="n">
        <v>15.7774846907206</v>
      </c>
      <c r="AC25" s="41" t="n">
        <v>16.0213718112383</v>
      </c>
      <c r="AD25" s="41" t="n">
        <v>19.7188737873037</v>
      </c>
      <c r="AE25" s="41" t="n">
        <v>24.6882362096914</v>
      </c>
      <c r="AF25" s="41" t="n">
        <v>30.0230352554786</v>
      </c>
      <c r="AG25" s="41" t="n">
        <v>29.0943001307219</v>
      </c>
      <c r="AH25" s="41" t="n">
        <v>22.424227647781</v>
      </c>
      <c r="AI25" s="41" t="n">
        <v>16.8048178690447</v>
      </c>
      <c r="AJ25" s="41" t="n">
        <v>14.8022713364249</v>
      </c>
      <c r="AK25" s="41" t="n">
        <v>13.9501205634522</v>
      </c>
      <c r="AL25" s="41" t="n">
        <v>13.0913859622325</v>
      </c>
      <c r="AM25" s="41" t="n">
        <v>12.8620398543142</v>
      </c>
      <c r="AN25" s="41" t="n">
        <v>13.3376034239201</v>
      </c>
      <c r="AO25" s="41" t="n">
        <v>13.8247177168251</v>
      </c>
      <c r="AP25" s="41" t="n">
        <v>16.2595781037349</v>
      </c>
      <c r="AQ25" s="41" t="n">
        <v>19.9507261078973</v>
      </c>
      <c r="AR25" s="41" t="n">
        <v>24.5145963802805</v>
      </c>
      <c r="AS25" s="41" t="n">
        <v>23.8435259289264</v>
      </c>
      <c r="AT25" s="41" t="n">
        <v>18.5302557768191</v>
      </c>
      <c r="AU25" s="41" t="n">
        <v>14.0869444765394</v>
      </c>
      <c r="AV25" s="41" t="n">
        <v>12.595580439273</v>
      </c>
      <c r="AW25" s="41" t="n">
        <v>12.5460690524334</v>
      </c>
      <c r="AX25" s="41" t="n">
        <v>12.3201896636914</v>
      </c>
      <c r="AY25" s="41" t="n">
        <v>12.1023086827655</v>
      </c>
      <c r="AZ25" s="41" t="n">
        <v>12.2392837710099</v>
      </c>
      <c r="BA25" s="41" t="n">
        <v>12.6014059247284</v>
      </c>
      <c r="BB25" s="41" t="n">
        <v>15.0907885934228</v>
      </c>
      <c r="BC25" s="41" t="n">
        <v>18.4123892914259</v>
      </c>
      <c r="BD25" s="41" t="n">
        <v>22.2267840885649</v>
      </c>
      <c r="BE25" s="41" t="n">
        <v>21.56750009582</v>
      </c>
      <c r="BF25" s="41" t="n">
        <v>16.6648375851537</v>
      </c>
      <c r="BG25" s="41" t="n">
        <v>12.5071249475943</v>
      </c>
      <c r="BH25" s="41" t="n">
        <v>11.1687672461717</v>
      </c>
      <c r="BI25" s="41" t="n">
        <v>11.5021833940256</v>
      </c>
      <c r="BJ25" s="41" t="n">
        <v>11.4976101897806</v>
      </c>
      <c r="BK25" s="41" t="n">
        <v>11.2951177589435</v>
      </c>
      <c r="BL25" s="41" t="n">
        <v>11.6230224139753</v>
      </c>
      <c r="BM25" s="41" t="n">
        <v>11.9938476871098</v>
      </c>
      <c r="BN25" s="41" t="n">
        <v>14.1269366915523</v>
      </c>
      <c r="BO25" s="41" t="n">
        <v>17.1281763568234</v>
      </c>
      <c r="BP25" s="41" t="n">
        <v>20.8138117409731</v>
      </c>
      <c r="BQ25" s="41" t="n">
        <v>20.2628973739199</v>
      </c>
      <c r="BR25" s="41" t="n">
        <v>15.7427937703686</v>
      </c>
      <c r="BS25" s="41" t="n">
        <v>11.8639411687996</v>
      </c>
      <c r="BT25" s="41" t="n">
        <v>10.5181802226782</v>
      </c>
      <c r="BU25" s="41"/>
      <c r="BV25" s="41"/>
      <c r="BW25" s="41"/>
      <c r="BX25" s="41"/>
      <c r="BY25" s="41"/>
      <c r="BZ25" s="41"/>
      <c r="CA25" s="41"/>
      <c r="CB25" s="37"/>
      <c r="CC25" s="37"/>
      <c r="CD25" s="37"/>
      <c r="CE25" s="37"/>
      <c r="CF25" s="37"/>
      <c r="CH25" s="38"/>
      <c r="CJ25" s="38"/>
      <c r="CL25" s="38"/>
    </row>
    <row r="26" customFormat="false" ht="7.9" hidden="false" customHeight="true" outlineLevel="0" collapsed="false">
      <c r="A26" s="23"/>
      <c r="B26" s="29"/>
      <c r="D26" s="30"/>
      <c r="E26" s="30"/>
      <c r="F26" s="30"/>
      <c r="G26" s="30"/>
      <c r="H26" s="30"/>
      <c r="CH26" s="42"/>
      <c r="CI26" s="43"/>
      <c r="CJ26" s="42"/>
      <c r="CK26" s="43"/>
      <c r="CL26" s="42"/>
      <c r="CM26" s="43"/>
      <c r="CN26" s="44"/>
    </row>
    <row r="27" customFormat="false" ht="15" hidden="false" customHeight="true" outlineLevel="0" collapsed="false">
      <c r="A27" s="23" t="s">
        <v>34</v>
      </c>
      <c r="B27" s="29" t="s">
        <v>35</v>
      </c>
      <c r="C27" s="45"/>
      <c r="D27" s="46"/>
      <c r="E27" s="46"/>
      <c r="F27" s="46"/>
      <c r="G27" s="46"/>
      <c r="H27" s="46"/>
      <c r="I27" s="47" t="n">
        <v>-294.374216135893</v>
      </c>
      <c r="J27" s="47"/>
      <c r="K27" s="47" t="n">
        <v>-112.578853143311</v>
      </c>
      <c r="L27" s="45"/>
      <c r="M27" s="47" t="n">
        <v>-142.622137280478</v>
      </c>
      <c r="N27" s="47" t="n">
        <v>-95.3995381386292</v>
      </c>
      <c r="O27" s="47" t="n">
        <v>-48.4179868141915</v>
      </c>
      <c r="P27" s="47" t="n">
        <v>-46.8476310747696</v>
      </c>
      <c r="Q27" s="47" t="n">
        <v>-46.2001655762263</v>
      </c>
      <c r="R27" s="47" t="n">
        <v>-50.8548645068812</v>
      </c>
      <c r="S27" s="47" t="n">
        <v>-57.3217203364882</v>
      </c>
      <c r="T27" s="47" t="n">
        <v>-100.854063808667</v>
      </c>
      <c r="U27" s="47" t="n">
        <v>-94.2948931368895</v>
      </c>
      <c r="V27" s="47" t="n">
        <v>-49.0520767937129</v>
      </c>
      <c r="W27" s="47" t="n">
        <v>-30.4476752993511</v>
      </c>
      <c r="X27" s="47" t="n">
        <v>-25.0207769039827</v>
      </c>
      <c r="Y27" s="47" t="n">
        <v>-21.3993625990698</v>
      </c>
      <c r="Z27" s="47" t="n">
        <v>-10.2864730800784</v>
      </c>
      <c r="AA27" s="47" t="n">
        <v>-8.70290927309092</v>
      </c>
      <c r="AB27" s="47" t="n">
        <v>-8.30581790746711</v>
      </c>
      <c r="AC27" s="47" t="n">
        <v>-7.92863336301347</v>
      </c>
      <c r="AD27" s="47" t="n">
        <v>-17.9499764416167</v>
      </c>
      <c r="AE27" s="47" t="n">
        <v>-35.0913036637057</v>
      </c>
      <c r="AF27" s="47" t="n">
        <v>-59.907796346012</v>
      </c>
      <c r="AG27" s="47" t="n">
        <v>-52.7252391420576</v>
      </c>
      <c r="AH27" s="47" t="n">
        <v>-27.4463187509774</v>
      </c>
      <c r="AI27" s="47" t="n">
        <v>-7.9710638395321</v>
      </c>
      <c r="AJ27" s="47" t="n">
        <v>-2.24662695626358</v>
      </c>
      <c r="AK27" s="47" t="n">
        <v>-0.784037690943647</v>
      </c>
      <c r="AL27" s="47" t="n">
        <v>-0.181669639218107</v>
      </c>
      <c r="AM27" s="47" t="n">
        <v>-0.00424595496263791</v>
      </c>
      <c r="AN27" s="47" t="n">
        <v>-0.219881305007934</v>
      </c>
      <c r="AO27" s="47" t="n">
        <v>-0.442857733256032</v>
      </c>
      <c r="AP27" s="47" t="n">
        <v>-4.13926133721401</v>
      </c>
      <c r="AQ27" s="47" t="n">
        <v>-15.9626110234346</v>
      </c>
      <c r="AR27" s="47" t="n">
        <v>-37.3707012400105</v>
      </c>
      <c r="AS27" s="47" t="n">
        <v>-31.0851331832369</v>
      </c>
      <c r="AT27" s="47" t="n">
        <v>-12.6061687116712</v>
      </c>
      <c r="AU27" s="47" t="n">
        <v>-0.315081911954813</v>
      </c>
      <c r="AV27" s="47" t="n">
        <v>0</v>
      </c>
      <c r="AW27" s="47" t="n">
        <v>59.8331997453659</v>
      </c>
      <c r="AX27" s="47" t="n">
        <v>55.7942532033753</v>
      </c>
      <c r="AY27" s="47" t="n">
        <v>54.3987518671521</v>
      </c>
      <c r="AZ27" s="47" t="n">
        <v>52.7246218348965</v>
      </c>
      <c r="BA27" s="47" t="n">
        <v>51.6960946961455</v>
      </c>
      <c r="BB27" s="47" t="n">
        <v>54.8611029240278</v>
      </c>
      <c r="BC27" s="47" t="n">
        <v>61.048518548423</v>
      </c>
      <c r="BD27" s="47" t="n">
        <v>63.4653046060638</v>
      </c>
      <c r="BE27" s="47" t="n">
        <v>68.9170332995824</v>
      </c>
      <c r="BF27" s="47" t="n">
        <v>58.997768045557</v>
      </c>
      <c r="BG27" s="47" t="n">
        <v>55.6692546243779</v>
      </c>
      <c r="BH27" s="47" t="n">
        <v>58.6011682166673</v>
      </c>
      <c r="BI27" s="47" t="n">
        <v>59.8331997453659</v>
      </c>
      <c r="BJ27" s="47" t="n">
        <v>55.7942532033753</v>
      </c>
      <c r="BK27" s="47" t="n">
        <v>54.3987518671521</v>
      </c>
      <c r="BL27" s="47" t="n">
        <v>52.7246218348964</v>
      </c>
      <c r="BM27" s="47" t="n">
        <v>51.6960946961455</v>
      </c>
      <c r="BN27" s="47" t="n">
        <v>54.8611029240278</v>
      </c>
      <c r="BO27" s="47" t="n">
        <v>61.048518548423</v>
      </c>
      <c r="BP27" s="47" t="n">
        <v>63.4653046060638</v>
      </c>
      <c r="BQ27" s="47" t="n">
        <v>68.9170332995824</v>
      </c>
      <c r="BR27" s="47" t="n">
        <v>58.997768045557</v>
      </c>
      <c r="BS27" s="47" t="n">
        <v>55.6692546243779</v>
      </c>
      <c r="BT27" s="47" t="n">
        <v>58.6011682166673</v>
      </c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5"/>
      <c r="CH27" s="45"/>
      <c r="CI27" s="48"/>
      <c r="CJ27" s="45"/>
      <c r="CK27" s="48"/>
      <c r="CL27" s="45"/>
      <c r="CM27" s="48"/>
      <c r="CN27" s="48"/>
    </row>
    <row r="28" customFormat="false" ht="15" hidden="true" customHeight="true" outlineLevel="0" collapsed="false">
      <c r="A28" s="23"/>
      <c r="B28" s="29" t="s">
        <v>36</v>
      </c>
      <c r="C28" s="36" t="n">
        <v>-49.8</v>
      </c>
      <c r="D28" s="30"/>
      <c r="E28" s="30"/>
      <c r="F28" s="35"/>
      <c r="G28" s="35"/>
      <c r="H28" s="30"/>
      <c r="I28" s="36"/>
      <c r="J28" s="36"/>
      <c r="K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customFormat="false" ht="15" hidden="true" customHeight="true" outlineLevel="0" collapsed="false">
      <c r="A29" s="23"/>
      <c r="B29" s="29" t="s">
        <v>37</v>
      </c>
      <c r="C29" s="36" t="n">
        <v>0</v>
      </c>
      <c r="D29" s="30"/>
      <c r="E29" s="30"/>
      <c r="F29" s="35"/>
      <c r="G29" s="35"/>
      <c r="H29" s="30"/>
      <c r="I29" s="36"/>
      <c r="J29" s="36"/>
      <c r="K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customFormat="false" ht="10.15" hidden="false" customHeight="true" outlineLevel="0" collapsed="false">
      <c r="A30" s="23"/>
      <c r="B30" s="29"/>
      <c r="C30" s="36"/>
      <c r="D30" s="30"/>
      <c r="E30" s="30"/>
      <c r="F30" s="35"/>
      <c r="G30" s="35"/>
      <c r="H30" s="30"/>
      <c r="I30" s="36"/>
      <c r="J30" s="36"/>
      <c r="K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customFormat="false" ht="15" hidden="false" customHeight="true" outlineLevel="0" collapsed="false">
      <c r="A31" s="23" t="s">
        <v>38</v>
      </c>
      <c r="B31" s="29" t="s">
        <v>39</v>
      </c>
      <c r="C31" s="45"/>
      <c r="D31" s="46"/>
      <c r="E31" s="46"/>
      <c r="F31" s="46"/>
      <c r="G31" s="46"/>
      <c r="H31" s="46"/>
      <c r="I31" s="47" t="e">
        <f aca="false"/>
        <v>#REF!</v>
      </c>
      <c r="J31" s="47"/>
      <c r="K31" s="47" t="n">
        <v>-380.202853143311</v>
      </c>
      <c r="L31" s="45"/>
      <c r="M31" s="47" t="n">
        <v>-450.142137280478</v>
      </c>
      <c r="N31" s="47" t="n">
        <v>-541.216372498496</v>
      </c>
      <c r="O31" s="47" t="n">
        <v>-586.359307852569</v>
      </c>
      <c r="P31" s="47" t="n">
        <v>-630.462787338682</v>
      </c>
      <c r="Q31" s="47" t="n">
        <v>-674.370028906286</v>
      </c>
      <c r="R31" s="47" t="n">
        <v>-723.292760641494</v>
      </c>
      <c r="S31" s="47" t="n">
        <v>-778.611078018648</v>
      </c>
      <c r="T31" s="47" t="n">
        <v>-877.089799486214</v>
      </c>
      <c r="U31" s="47" t="n">
        <v>-969.186112801255</v>
      </c>
      <c r="V31" s="47" t="n">
        <v>-1015.98719472835</v>
      </c>
      <c r="W31" s="47" t="n">
        <v>-1045.57495367317</v>
      </c>
      <c r="X31" s="47" t="n">
        <v>-1070.28615110149</v>
      </c>
      <c r="Y31" s="47" t="n">
        <v>-1091.20063054159</v>
      </c>
      <c r="Z31" s="47" t="n">
        <v>-1100.88021839805</v>
      </c>
      <c r="AA31" s="47" t="n">
        <v>-1109.51084398589</v>
      </c>
      <c r="AB31" s="47" t="n">
        <v>-1117.95121908566</v>
      </c>
      <c r="AC31" s="47" t="n">
        <v>-1126.23611142315</v>
      </c>
      <c r="AD31" s="47" t="n">
        <v>-1144.7067504458</v>
      </c>
      <c r="AE31" s="47" t="n">
        <v>-1180.05360886355</v>
      </c>
      <c r="AF31" s="47" t="n">
        <v>-1239.66749750627</v>
      </c>
      <c r="AG31" s="47" t="n">
        <v>-1292.09231766789</v>
      </c>
      <c r="AH31" s="47" t="n">
        <v>-1318.94433965941</v>
      </c>
      <c r="AI31" s="47" t="n">
        <v>-1327.59897618342</v>
      </c>
      <c r="AJ31" s="47" t="n">
        <v>-1330.97590817433</v>
      </c>
      <c r="AK31" s="47" t="n">
        <v>-1332.58245067356</v>
      </c>
      <c r="AL31" s="47" t="n">
        <v>-1333.3783392615</v>
      </c>
      <c r="AM31" s="47" t="n">
        <v>-1334.45858606842</v>
      </c>
      <c r="AN31" s="47" t="n">
        <v>-1335.91838384358</v>
      </c>
      <c r="AO31" s="47" t="n">
        <v>-1337.80450278349</v>
      </c>
      <c r="AP31" s="47" t="n">
        <v>-1343.51583337074</v>
      </c>
      <c r="AQ31" s="47" t="n">
        <v>-1360.72611357312</v>
      </c>
      <c r="AR31" s="47" t="n">
        <v>-1398.70971537743</v>
      </c>
      <c r="AS31" s="47" t="n">
        <v>-1430.27859425922</v>
      </c>
      <c r="AT31" s="47" t="n">
        <v>-1442.94978026898</v>
      </c>
      <c r="AU31" s="47" t="n">
        <v>-1444.56020748653</v>
      </c>
      <c r="AV31" s="47" t="n">
        <v>-1446.26288611744</v>
      </c>
      <c r="AW31" s="47" t="n">
        <v>-1387.80132411386</v>
      </c>
      <c r="AX31" s="47" t="n">
        <v>-1333.08456377506</v>
      </c>
      <c r="AY31" s="47" t="n">
        <v>-1279.91182293368</v>
      </c>
      <c r="AZ31" s="47" t="n">
        <v>-1228.27899738772</v>
      </c>
      <c r="BA31" s="47" t="n">
        <v>-1177.58650858427</v>
      </c>
      <c r="BB31" s="47" t="n">
        <v>-1123.57083710452</v>
      </c>
      <c r="BC31" s="47" t="n">
        <v>-1062.73841165848</v>
      </c>
      <c r="BD31" s="47" t="n">
        <v>-998.480479373933</v>
      </c>
      <c r="BE31" s="47" t="n">
        <v>-928.152380927053</v>
      </c>
      <c r="BF31" s="47" t="n">
        <v>-866.770619058261</v>
      </c>
      <c r="BG31" s="47" t="n">
        <v>-809.469666611635</v>
      </c>
      <c r="BH31" s="47" t="n">
        <v>-749.28272750759</v>
      </c>
      <c r="BI31" s="47" t="n">
        <v>-687.204567808792</v>
      </c>
      <c r="BJ31" s="47" t="n">
        <v>-628.692908373349</v>
      </c>
      <c r="BK31" s="47" t="n">
        <v>-571.704712731872</v>
      </c>
      <c r="BL31" s="47" t="n">
        <v>-516.23576533899</v>
      </c>
      <c r="BM31" s="47" t="n">
        <v>-461.686375695271</v>
      </c>
      <c r="BN31" s="47" t="n">
        <v>-403.792911829045</v>
      </c>
      <c r="BO31" s="47" t="n">
        <v>-339.061689287756</v>
      </c>
      <c r="BP31" s="47" t="n">
        <v>-270.883841423702</v>
      </c>
      <c r="BQ31" s="47" t="n">
        <v>-196.614594521259</v>
      </c>
      <c r="BR31" s="47" t="n">
        <v>-131.270336309435</v>
      </c>
      <c r="BS31" s="47" t="n">
        <v>-69.9854239979198</v>
      </c>
      <c r="BT31" s="47" t="n">
        <v>-5.79294524638395</v>
      </c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5"/>
      <c r="CH31" s="45"/>
      <c r="CI31" s="45"/>
      <c r="CJ31" s="45"/>
      <c r="CK31" s="45"/>
      <c r="CL31" s="45"/>
      <c r="CM31" s="45"/>
    </row>
    <row r="32" customFormat="false" ht="15" hidden="false" customHeight="true" outlineLevel="0" collapsed="false">
      <c r="A32" s="23" t="s">
        <v>40</v>
      </c>
      <c r="B32" s="29" t="s">
        <v>41</v>
      </c>
      <c r="D32" s="49"/>
      <c r="E32" s="49"/>
      <c r="F32" s="49"/>
      <c r="G32" s="49"/>
      <c r="H32" s="49"/>
      <c r="I32" s="50" t="e">
        <f aca="false"/>
        <v>#REF!</v>
      </c>
      <c r="J32" s="50"/>
      <c r="K32" s="50" t="n">
        <v>-1.56539394257709</v>
      </c>
      <c r="M32" s="50" t="n">
        <v>-2.05861561145343</v>
      </c>
      <c r="N32" s="50" t="n">
        <v>-2.65714856018641</v>
      </c>
      <c r="O32" s="50" t="n">
        <v>-3.02934431849777</v>
      </c>
      <c r="P32" s="50" t="n">
        <v>-3.27305324220271</v>
      </c>
      <c r="Q32" s="50" t="n">
        <v>-3.51296506815723</v>
      </c>
      <c r="R32" s="50" t="n">
        <v>-3.76448250563433</v>
      </c>
      <c r="S32" s="50" t="n">
        <v>-4.04484234649412</v>
      </c>
      <c r="T32" s="50" t="n">
        <v>-4.45972375222208</v>
      </c>
      <c r="U32" s="50" t="n">
        <v>-4.97480623078891</v>
      </c>
      <c r="V32" s="50" t="n">
        <v>-5.35358636027633</v>
      </c>
      <c r="W32" s="50" t="n">
        <v>-5.5651577983435</v>
      </c>
      <c r="X32" s="50" t="n">
        <v>-5.71283323245801</v>
      </c>
      <c r="Y32" s="50" t="n">
        <v>-5.83526598221201</v>
      </c>
      <c r="Z32" s="50" t="n">
        <v>-5.91901554963641</v>
      </c>
      <c r="AA32" s="50" t="n">
        <v>-5.97047441649343</v>
      </c>
      <c r="AB32" s="50" t="n">
        <v>-6.01774099939709</v>
      </c>
      <c r="AC32" s="50" t="n">
        <v>-6.06395912670602</v>
      </c>
      <c r="AD32" s="50" t="n">
        <v>-6.13595429662421</v>
      </c>
      <c r="AE32" s="50" t="n">
        <v>-6.27911616095603</v>
      </c>
      <c r="AF32" s="50" t="n">
        <v>-6.53410516017436</v>
      </c>
      <c r="AG32" s="50" t="n">
        <v>-6.83591238160094</v>
      </c>
      <c r="AH32" s="50" t="n">
        <v>-7.0526983445419</v>
      </c>
      <c r="AI32" s="50" t="n">
        <v>-7.15326065163213</v>
      </c>
      <c r="AJ32" s="50" t="n">
        <v>-7.18613339385183</v>
      </c>
      <c r="AK32" s="50" t="n">
        <v>-7.19819989068434</v>
      </c>
      <c r="AL32" s="50" t="n">
        <v>-7.2053735978734</v>
      </c>
      <c r="AM32" s="50" t="n">
        <v>-7.21213109380353</v>
      </c>
      <c r="AN32" s="50" t="n">
        <v>-7.21998377699034</v>
      </c>
      <c r="AO32" s="50" t="n">
        <v>-7.22991830918115</v>
      </c>
      <c r="AP32" s="50" t="n">
        <v>-7.24991086008346</v>
      </c>
      <c r="AQ32" s="50" t="n">
        <v>-7.30923181320014</v>
      </c>
      <c r="AR32" s="50" t="n">
        <v>-7.45624811505801</v>
      </c>
      <c r="AS32" s="50" t="n">
        <v>-7.64263078001928</v>
      </c>
      <c r="AT32" s="50" t="n">
        <v>-7.76431614018584</v>
      </c>
      <c r="AU32" s="50" t="n">
        <v>-7.80731438853026</v>
      </c>
      <c r="AV32" s="50" t="n">
        <v>-7.816469214564</v>
      </c>
      <c r="AW32" s="50" t="n">
        <v>-7.66147380654261</v>
      </c>
      <c r="AX32" s="50" t="n">
        <v>-7.35538377168721</v>
      </c>
      <c r="AY32" s="50" t="n">
        <v>-7.06401091259192</v>
      </c>
      <c r="AZ32" s="50" t="n">
        <v>-6.78032846302503</v>
      </c>
      <c r="BA32" s="50" t="n">
        <v>-6.50328050343166</v>
      </c>
      <c r="BB32" s="50" t="n">
        <v>-6.21833478351567</v>
      </c>
      <c r="BC32" s="50" t="n">
        <v>-5.90370357041963</v>
      </c>
      <c r="BD32" s="50" t="n">
        <v>-5.56143726920553</v>
      </c>
      <c r="BE32" s="50" t="n">
        <v>-5.19361965869435</v>
      </c>
      <c r="BF32" s="50" t="n">
        <v>-4.83727301234527</v>
      </c>
      <c r="BG32" s="50" t="n">
        <v>-4.51886487024382</v>
      </c>
      <c r="BH32" s="50" t="n">
        <v>-4.19987151934748</v>
      </c>
      <c r="BI32" s="50" t="n">
        <v>-3.86657470989019</v>
      </c>
      <c r="BJ32" s="50" t="n">
        <v>-3.53992897159458</v>
      </c>
      <c r="BK32" s="50" t="n">
        <v>-3.22788906566546</v>
      </c>
      <c r="BL32" s="50" t="n">
        <v>-2.92342762276105</v>
      </c>
      <c r="BM32" s="50" t="n">
        <v>-2.62548811694959</v>
      </c>
      <c r="BN32" s="50" t="n">
        <v>-2.31953768827348</v>
      </c>
      <c r="BO32" s="50" t="n">
        <v>-1.98378799091155</v>
      </c>
      <c r="BP32" s="50" t="n">
        <v>-1.62028881364178</v>
      </c>
      <c r="BQ32" s="50" t="n">
        <v>-1.23112331566296</v>
      </c>
      <c r="BR32" s="50" t="n">
        <v>-0.8533131474558</v>
      </c>
      <c r="BS32" s="50" t="n">
        <v>-0.513325222752864</v>
      </c>
      <c r="BT32" s="50" t="n">
        <v>-0.172635198765942</v>
      </c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</row>
    <row r="33" customFormat="false" ht="15" hidden="false" customHeight="true" outlineLevel="0" collapsed="false">
      <c r="A33" s="23" t="s">
        <v>42</v>
      </c>
      <c r="B33" s="29" t="s">
        <v>43</v>
      </c>
      <c r="C33" s="45"/>
      <c r="D33" s="46"/>
      <c r="E33" s="46"/>
      <c r="F33" s="46"/>
      <c r="G33" s="46"/>
      <c r="H33" s="51" t="n">
        <v>-87</v>
      </c>
      <c r="I33" s="47" t="e">
        <f aca="false"/>
        <v>#REF!</v>
      </c>
      <c r="J33" s="52" t="n">
        <v>-357.334</v>
      </c>
      <c r="K33" s="47" t="n">
        <v>-381.768247085888</v>
      </c>
      <c r="L33" s="52" t="n">
        <v>-405.172</v>
      </c>
      <c r="M33" s="47" t="n">
        <v>-452.200752891931</v>
      </c>
      <c r="N33" s="47" t="n">
        <v>-543.873521058682</v>
      </c>
      <c r="O33" s="47" t="n">
        <v>-589.388652171067</v>
      </c>
      <c r="P33" s="47" t="n">
        <v>-633.735840580885</v>
      </c>
      <c r="Q33" s="47" t="n">
        <v>-677.882993974443</v>
      </c>
      <c r="R33" s="47" t="n">
        <v>-727.057243147129</v>
      </c>
      <c r="S33" s="47" t="n">
        <v>-782.655920365142</v>
      </c>
      <c r="T33" s="47" t="n">
        <v>-881.549523238436</v>
      </c>
      <c r="U33" s="47" t="n">
        <v>-974.160919032044</v>
      </c>
      <c r="V33" s="47" t="n">
        <v>-1021.34078108863</v>
      </c>
      <c r="W33" s="47" t="n">
        <v>-1051.14011147152</v>
      </c>
      <c r="X33" s="47" t="n">
        <v>-1075.99898433395</v>
      </c>
      <c r="Y33" s="47" t="n">
        <v>-1097.0358965238</v>
      </c>
      <c r="Z33" s="47" t="n">
        <v>-1106.79923394769</v>
      </c>
      <c r="AA33" s="47" t="n">
        <v>-1115.48131840239</v>
      </c>
      <c r="AB33" s="47" t="n">
        <v>-1123.96896008505</v>
      </c>
      <c r="AC33" s="47" t="n">
        <v>-1132.30007054985</v>
      </c>
      <c r="AD33" s="47" t="n">
        <v>-1150.84270474242</v>
      </c>
      <c r="AE33" s="47" t="n">
        <v>-1186.33272502451</v>
      </c>
      <c r="AF33" s="47" t="n">
        <v>-1246.20160266645</v>
      </c>
      <c r="AG33" s="47" t="n">
        <v>-1298.92823004949</v>
      </c>
      <c r="AH33" s="47" t="n">
        <v>-1325.99703800395</v>
      </c>
      <c r="AI33" s="47" t="n">
        <v>-1334.75223683506</v>
      </c>
      <c r="AJ33" s="47" t="n">
        <v>-1338.16204156818</v>
      </c>
      <c r="AK33" s="47" t="n">
        <v>-1339.78065056424</v>
      </c>
      <c r="AL33" s="47" t="n">
        <v>-1340.58371285938</v>
      </c>
      <c r="AM33" s="47" t="n">
        <v>-1341.67071716222</v>
      </c>
      <c r="AN33" s="47" t="n">
        <v>-1343.13836762057</v>
      </c>
      <c r="AO33" s="47" t="n">
        <v>-1345.03442109267</v>
      </c>
      <c r="AP33" s="47" t="n">
        <v>-1350.76574423082</v>
      </c>
      <c r="AQ33" s="47" t="n">
        <v>-1368.03534538632</v>
      </c>
      <c r="AR33" s="47" t="n">
        <v>-1406.16596349249</v>
      </c>
      <c r="AS33" s="47" t="n">
        <v>-1437.92122503924</v>
      </c>
      <c r="AT33" s="47" t="n">
        <v>-1450.71409640917</v>
      </c>
      <c r="AU33" s="47" t="n">
        <v>-1452.36752187506</v>
      </c>
      <c r="AV33" s="47" t="n">
        <v>-1454.079355332</v>
      </c>
      <c r="AW33" s="47" t="n">
        <v>-1395.4627979204</v>
      </c>
      <c r="AX33" s="47" t="n">
        <v>-1340.43994754675</v>
      </c>
      <c r="AY33" s="47" t="n">
        <v>-1286.97583384627</v>
      </c>
      <c r="AZ33" s="47" t="n">
        <v>-1235.05932585075</v>
      </c>
      <c r="BA33" s="47" t="n">
        <v>-1184.0897890877</v>
      </c>
      <c r="BB33" s="47" t="n">
        <v>-1129.78917188804</v>
      </c>
      <c r="BC33" s="47" t="n">
        <v>-1068.6421152289</v>
      </c>
      <c r="BD33" s="47" t="n">
        <v>-1004.04191664314</v>
      </c>
      <c r="BE33" s="47" t="n">
        <v>-933.346000585748</v>
      </c>
      <c r="BF33" s="47" t="n">
        <v>-871.607892070606</v>
      </c>
      <c r="BG33" s="47" t="n">
        <v>-813.988531481879</v>
      </c>
      <c r="BH33" s="47" t="n">
        <v>-753.482599026938</v>
      </c>
      <c r="BI33" s="47" t="n">
        <v>-691.071142518682</v>
      </c>
      <c r="BJ33" s="47" t="n">
        <v>-632.232837344944</v>
      </c>
      <c r="BK33" s="47" t="n">
        <v>-574.932601797537</v>
      </c>
      <c r="BL33" s="47" t="n">
        <v>-519.159192961751</v>
      </c>
      <c r="BM33" s="47" t="n">
        <v>-464.311863812221</v>
      </c>
      <c r="BN33" s="47" t="n">
        <v>-406.112449517318</v>
      </c>
      <c r="BO33" s="47" t="n">
        <v>-341.045477278667</v>
      </c>
      <c r="BP33" s="47" t="n">
        <v>-272.504130237344</v>
      </c>
      <c r="BQ33" s="47" t="n">
        <v>-197.845717836922</v>
      </c>
      <c r="BR33" s="47" t="n">
        <v>-132.123649456891</v>
      </c>
      <c r="BS33" s="47" t="n">
        <v>-70.4987492206726</v>
      </c>
      <c r="BT33" s="47" t="n">
        <v>-5.96558044514989</v>
      </c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5"/>
      <c r="CH33" s="45"/>
      <c r="CI33" s="45"/>
      <c r="CJ33" s="45"/>
      <c r="CK33" s="45"/>
      <c r="CL33" s="45"/>
      <c r="CM33" s="45"/>
    </row>
    <row r="34" customFormat="false" ht="5.45" hidden="false" customHeight="true" outlineLevel="0" collapsed="false">
      <c r="A34" s="23"/>
      <c r="B34" s="19"/>
      <c r="D34" s="30"/>
      <c r="E34" s="30"/>
      <c r="F34" s="35"/>
      <c r="G34" s="35"/>
      <c r="H34" s="51"/>
      <c r="I34" s="36"/>
      <c r="J34" s="36"/>
      <c r="K34" s="36"/>
      <c r="L34" s="52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</row>
    <row r="35" customFormat="false" ht="15" hidden="false" customHeight="true" outlineLevel="0" collapsed="false">
      <c r="A35" s="23" t="s">
        <v>44</v>
      </c>
      <c r="B35" s="29" t="s">
        <v>45</v>
      </c>
      <c r="D35" s="30"/>
      <c r="E35" s="30"/>
      <c r="F35" s="35"/>
      <c r="G35" s="35"/>
      <c r="H35" s="51" t="n">
        <v>83</v>
      </c>
      <c r="I35" s="36"/>
      <c r="J35" s="52" t="n">
        <v>89.71</v>
      </c>
      <c r="K35" s="36"/>
      <c r="L35" s="52" t="n">
        <v>97.652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</row>
    <row r="36" customFormat="false" ht="7.9" hidden="false" customHeight="true" outlineLevel="0" collapsed="false">
      <c r="A36" s="23"/>
      <c r="B36" s="29"/>
      <c r="D36" s="30"/>
      <c r="E36" s="30"/>
      <c r="F36" s="35"/>
      <c r="G36" s="30"/>
      <c r="H36" s="35"/>
      <c r="I36" s="36" t="n">
        <v>19.4847854402779</v>
      </c>
      <c r="J36" s="52"/>
      <c r="K36" s="36" t="n">
        <v>60.9918411516518</v>
      </c>
      <c r="L36" s="52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</row>
    <row r="37" customFormat="false" ht="17" hidden="false" customHeight="false" outlineLevel="0" collapsed="false">
      <c r="A37" s="23" t="s">
        <v>46</v>
      </c>
      <c r="B37" s="29" t="s">
        <v>47</v>
      </c>
      <c r="D37" s="30"/>
      <c r="E37" s="30"/>
      <c r="F37" s="30"/>
      <c r="G37" s="30"/>
      <c r="H37" s="35"/>
      <c r="I37" s="37" t="n">
        <v>8.32491788472418</v>
      </c>
      <c r="J37" s="37"/>
      <c r="K37" s="37" t="n">
        <v>8.84340242473284</v>
      </c>
      <c r="L37" s="52"/>
      <c r="M37" s="37" t="n">
        <v>6.38391853206437</v>
      </c>
      <c r="N37" s="37" t="n">
        <v>5.93220002030486</v>
      </c>
      <c r="O37" s="37" t="n">
        <v>5.77349590715461</v>
      </c>
      <c r="P37" s="47" t="n">
        <v>5.5659772508251</v>
      </c>
      <c r="Q37" s="47" t="n">
        <v>5.44509783982969</v>
      </c>
      <c r="R37" s="37" t="n">
        <v>5.7678854649694</v>
      </c>
      <c r="S37" s="37" t="n">
        <v>6.42018468759468</v>
      </c>
      <c r="T37" s="37" t="n">
        <v>6.65830357407097</v>
      </c>
      <c r="U37" s="37" t="n">
        <v>7.22580109740547</v>
      </c>
      <c r="V37" s="37" t="n">
        <v>6.21350271480496</v>
      </c>
      <c r="W37" s="37" t="n">
        <v>5.87473727401022</v>
      </c>
      <c r="X37" s="37" t="n">
        <v>6.19771639142566</v>
      </c>
      <c r="Y37" s="37" t="n">
        <v>6.44215120583153</v>
      </c>
      <c r="Z37" s="37" t="n">
        <v>5.9912992348856</v>
      </c>
      <c r="AA37" s="37" t="n">
        <v>5.8359172241953</v>
      </c>
      <c r="AB37" s="37" t="n">
        <v>5.66148202492096</v>
      </c>
      <c r="AC37" s="37" t="n">
        <v>5.54329654567217</v>
      </c>
      <c r="AD37" s="37" t="n">
        <v>5.88039954257794</v>
      </c>
      <c r="AE37" s="37" t="n">
        <v>6.5730238642437</v>
      </c>
      <c r="AF37" s="37" t="n">
        <v>6.83452414062086</v>
      </c>
      <c r="AG37" s="37" t="n">
        <v>7.43020914105653</v>
      </c>
      <c r="AH37" s="37" t="n">
        <v>6.36912566005767</v>
      </c>
      <c r="AI37" s="37" t="n">
        <v>6.02295561698848</v>
      </c>
      <c r="AJ37" s="47" t="n">
        <v>6.363628585567</v>
      </c>
      <c r="AK37" s="37" t="n">
        <v>6.58398094195766</v>
      </c>
      <c r="AL37" s="37" t="n">
        <v>6.12937274591966</v>
      </c>
      <c r="AM37" s="37" t="n">
        <v>5.97221462365082</v>
      </c>
      <c r="AN37" s="37" t="n">
        <v>5.7767225703346</v>
      </c>
      <c r="AO37" s="37" t="n">
        <v>5.65784905914817</v>
      </c>
      <c r="AP37" s="37" t="n">
        <v>6.00224168113935</v>
      </c>
      <c r="AQ37" s="37" t="n">
        <v>6.69633124890155</v>
      </c>
      <c r="AR37" s="37" t="n">
        <v>6.97250241650236</v>
      </c>
      <c r="AS37" s="37" t="n">
        <v>7.57761348193</v>
      </c>
      <c r="AT37" s="37" t="n">
        <v>6.46897083459289</v>
      </c>
      <c r="AU37" s="37" t="n">
        <v>6.10463575762143</v>
      </c>
      <c r="AV37" s="47" t="n">
        <v>6.44483147277984</v>
      </c>
      <c r="AW37" s="47" t="n">
        <v>6.58398094195766</v>
      </c>
      <c r="AX37" s="47" t="n">
        <v>6.12937274591966</v>
      </c>
      <c r="AY37" s="47" t="n">
        <v>5.97221462365082</v>
      </c>
      <c r="AZ37" s="47" t="n">
        <v>5.7767225703346</v>
      </c>
      <c r="BA37" s="47" t="n">
        <v>5.65784905914817</v>
      </c>
      <c r="BB37" s="47" t="n">
        <v>6.00224168113935</v>
      </c>
      <c r="BC37" s="47" t="n">
        <v>6.69633124890155</v>
      </c>
      <c r="BD37" s="47" t="n">
        <v>6.97250241650236</v>
      </c>
      <c r="BE37" s="47" t="n">
        <v>7.57761348193</v>
      </c>
      <c r="BF37" s="47" t="n">
        <v>6.46897083459289</v>
      </c>
      <c r="BG37" s="47" t="n">
        <v>6.10463575762143</v>
      </c>
      <c r="BH37" s="47" t="n">
        <v>6.44483147277984</v>
      </c>
      <c r="BI37" s="47" t="n">
        <v>6.58398094195766</v>
      </c>
      <c r="BJ37" s="47" t="n">
        <v>6.12937274591966</v>
      </c>
      <c r="BK37" s="47" t="n">
        <v>5.97221462365082</v>
      </c>
      <c r="BL37" s="47" t="n">
        <v>5.7767225703346</v>
      </c>
      <c r="BM37" s="47" t="n">
        <v>5.65784905914817</v>
      </c>
      <c r="BN37" s="47" t="n">
        <v>6.00224168113935</v>
      </c>
      <c r="BO37" s="47" t="n">
        <v>6.69633124890155</v>
      </c>
      <c r="BP37" s="47" t="n">
        <v>6.97250241650236</v>
      </c>
      <c r="BQ37" s="47" t="n">
        <v>7.57761348193</v>
      </c>
      <c r="BR37" s="47" t="n">
        <v>6.46897083459289</v>
      </c>
      <c r="BS37" s="47" t="n">
        <v>6.10463575762143</v>
      </c>
      <c r="BT37" s="47" t="n">
        <v>6.44483147277984</v>
      </c>
      <c r="BU37" s="47"/>
      <c r="BV37" s="47"/>
      <c r="BW37" s="47"/>
      <c r="BX37" s="47"/>
      <c r="BY37" s="47"/>
      <c r="BZ37" s="47"/>
      <c r="CA37" s="47"/>
      <c r="CB37" s="37"/>
      <c r="CC37" s="37"/>
      <c r="CD37" s="37"/>
      <c r="CE37" s="37"/>
      <c r="CF37" s="37"/>
    </row>
    <row r="38" customFormat="false" ht="14.65" hidden="false" customHeight="false" outlineLevel="0" collapsed="false">
      <c r="A38" s="23"/>
      <c r="I38" s="36"/>
      <c r="J38" s="36"/>
      <c r="K38" s="36"/>
      <c r="L38" s="52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7"/>
      <c r="CC38" s="37"/>
      <c r="CD38" s="37"/>
      <c r="CE38" s="37"/>
      <c r="CF38" s="37"/>
    </row>
    <row r="39" customFormat="false" ht="18.6" hidden="false" customHeight="true" outlineLevel="0" collapsed="false">
      <c r="A39" s="23" t="s">
        <v>48</v>
      </c>
      <c r="B39" s="19" t="s">
        <v>49</v>
      </c>
      <c r="C39" s="13"/>
      <c r="D39" s="51"/>
      <c r="E39" s="51"/>
      <c r="F39" s="51"/>
      <c r="G39" s="51"/>
      <c r="H39" s="52" t="e">
        <f aca="false"/>
        <v>#REF!</v>
      </c>
      <c r="I39" s="52" t="e">
        <f aca="false"/>
        <v>#REF!</v>
      </c>
      <c r="J39" s="52" t="n">
        <v>-267.624</v>
      </c>
      <c r="K39" s="53" t="n">
        <v>-311.933003509503</v>
      </c>
      <c r="L39" s="52" t="n">
        <v>-307.52</v>
      </c>
      <c r="M39" s="52" t="n">
        <v>-445.816834359867</v>
      </c>
      <c r="N39" s="52" t="n">
        <v>-537.941321038377</v>
      </c>
      <c r="O39" s="52" t="n">
        <v>-583.615156263912</v>
      </c>
      <c r="P39" s="52" t="n">
        <v>-628.16986333006</v>
      </c>
      <c r="Q39" s="52" t="n">
        <v>-672.437896134613</v>
      </c>
      <c r="R39" s="52" t="n">
        <v>-721.289357682159</v>
      </c>
      <c r="S39" s="52" t="n">
        <v>-776.235735677547</v>
      </c>
      <c r="T39" s="52" t="n">
        <v>-874.891219664365</v>
      </c>
      <c r="U39" s="52" t="n">
        <v>-966.935117934638</v>
      </c>
      <c r="V39" s="52" t="n">
        <v>-1015.12727837382</v>
      </c>
      <c r="W39" s="52" t="n">
        <v>-1045.26537419751</v>
      </c>
      <c r="X39" s="54" t="n">
        <v>-1069.80126794252</v>
      </c>
      <c r="Y39" s="52" t="n">
        <v>-1090.59374531797</v>
      </c>
      <c r="Z39" s="52" t="n">
        <v>-1100.8079347128</v>
      </c>
      <c r="AA39" s="52" t="n">
        <v>-1109.64540117819</v>
      </c>
      <c r="AB39" s="52" t="n">
        <v>-1118.30747806013</v>
      </c>
      <c r="AC39" s="52" t="n">
        <v>-1126.75677400418</v>
      </c>
      <c r="AD39" s="52" t="n">
        <v>-1144.96230519984</v>
      </c>
      <c r="AE39" s="52" t="n">
        <v>-1179.75970116026</v>
      </c>
      <c r="AF39" s="52" t="n">
        <v>-1239.36707852583</v>
      </c>
      <c r="AG39" s="52" t="n">
        <v>-1291.49802090843</v>
      </c>
      <c r="AH39" s="52" t="n">
        <v>-1319.62791234389</v>
      </c>
      <c r="AI39" s="52" t="n">
        <v>-1328.72928121807</v>
      </c>
      <c r="AJ39" s="54" t="n">
        <v>-1331.79841298262</v>
      </c>
      <c r="AK39" s="52" t="n">
        <v>-1333.19666962229</v>
      </c>
      <c r="AL39" s="52" t="n">
        <v>-1334.45434011346</v>
      </c>
      <c r="AM39" s="52" t="n">
        <v>-1335.69850253857</v>
      </c>
      <c r="AN39" s="52" t="n">
        <v>-1337.36164505024</v>
      </c>
      <c r="AO39" s="52" t="n">
        <v>-1339.37657203353</v>
      </c>
      <c r="AP39" s="52" t="n">
        <v>-1344.76350254968</v>
      </c>
      <c r="AQ39" s="52" t="n">
        <v>-1361.33901413742</v>
      </c>
      <c r="AR39" s="52" t="n">
        <v>-1399.19346107598</v>
      </c>
      <c r="AS39" s="52" t="n">
        <v>-1430.34361155731</v>
      </c>
      <c r="AT39" s="52" t="n">
        <v>-1444.24512557457</v>
      </c>
      <c r="AU39" s="52" t="n">
        <v>-1446.26288611744</v>
      </c>
      <c r="AV39" s="54" t="n">
        <v>-1447.63452385922</v>
      </c>
      <c r="AW39" s="52" t="n">
        <v>-1388.87881697844</v>
      </c>
      <c r="AX39" s="52" t="n">
        <v>-1334.31057480083</v>
      </c>
      <c r="AY39" s="52" t="n">
        <v>-1281.00361922262</v>
      </c>
      <c r="AZ39" s="52" t="n">
        <v>-1229.28260328041</v>
      </c>
      <c r="BA39" s="52" t="n">
        <v>-1178.43194002855</v>
      </c>
      <c r="BB39" s="52" t="n">
        <v>-1123.7869302069</v>
      </c>
      <c r="BC39" s="52" t="n">
        <v>-1061.94578398</v>
      </c>
      <c r="BD39" s="52" t="n">
        <v>-997.069414226636</v>
      </c>
      <c r="BE39" s="52" t="n">
        <v>-925.768387103818</v>
      </c>
      <c r="BF39" s="52" t="n">
        <v>-865.138921236013</v>
      </c>
      <c r="BG39" s="52" t="n">
        <v>-807.883895724257</v>
      </c>
      <c r="BH39" s="54" t="n">
        <v>-747.037767554158</v>
      </c>
      <c r="BI39" s="52" t="n">
        <v>-684.487161576724</v>
      </c>
      <c r="BJ39" s="52" t="n">
        <v>-626.103464599024</v>
      </c>
      <c r="BK39" s="52" t="n">
        <v>-568.960387173886</v>
      </c>
      <c r="BL39" s="52" t="n">
        <v>-513.382470391416</v>
      </c>
      <c r="BM39" s="52" t="n">
        <v>-458.654014753072</v>
      </c>
      <c r="BN39" s="52" t="n">
        <v>-400.110207836179</v>
      </c>
      <c r="BO39" s="52" t="n">
        <v>-334.349146029766</v>
      </c>
      <c r="BP39" s="52" t="n">
        <v>-265.531627820841</v>
      </c>
      <c r="BQ39" s="52" t="n">
        <v>-190.268104354992</v>
      </c>
      <c r="BR39" s="52" t="n">
        <v>-125.654678622298</v>
      </c>
      <c r="BS39" s="52" t="n">
        <v>-64.3941134630512</v>
      </c>
      <c r="BT39" s="54" t="n">
        <v>0.479251027629947</v>
      </c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13"/>
      <c r="CH39" s="13"/>
      <c r="CI39" s="13"/>
      <c r="CJ39" s="13"/>
      <c r="CK39" s="13"/>
      <c r="CL39" s="13"/>
      <c r="CM39" s="13"/>
    </row>
    <row r="40" customFormat="false" ht="18.6" hidden="false" customHeight="true" outlineLevel="0" collapsed="false">
      <c r="B40" s="19"/>
      <c r="H40" s="36"/>
      <c r="P40" s="52"/>
      <c r="Q40" s="55"/>
      <c r="AJ40" s="52"/>
      <c r="AV40" s="52"/>
    </row>
    <row r="41" customFormat="false" ht="18.6" hidden="true" customHeight="true" outlineLevel="0" collapsed="false">
      <c r="B41" s="19" t="s">
        <v>50</v>
      </c>
      <c r="H41" s="36"/>
      <c r="I41" s="56" t="n">
        <v>-319.75945274533</v>
      </c>
      <c r="J41" s="56"/>
      <c r="K41" s="56"/>
      <c r="L41" s="56" t="n">
        <v>-376.083809372592</v>
      </c>
      <c r="M41" s="56" t="n">
        <v>-386.523604703474</v>
      </c>
      <c r="N41" s="56" t="n">
        <v>-388.210881879165</v>
      </c>
      <c r="O41" s="56" t="n">
        <v>-386.140850823091</v>
      </c>
      <c r="P41" s="56" t="n">
        <v>-385.152170380906</v>
      </c>
      <c r="Q41" s="56" t="n">
        <v>-385.841440881146</v>
      </c>
      <c r="R41" s="56" t="n">
        <v>-405.523480598302</v>
      </c>
      <c r="S41" s="56" t="n">
        <v>-444.9106276193</v>
      </c>
      <c r="T41" s="56" t="n">
        <v>-504.283935863411</v>
      </c>
      <c r="U41" s="56" t="n">
        <v>-549.150872913179</v>
      </c>
      <c r="V41" s="56" t="n">
        <v>-558.350408304643</v>
      </c>
      <c r="W41" s="56" t="n">
        <v>-557.292811828407</v>
      </c>
      <c r="X41" s="56" t="n">
        <v>-555.482848266288</v>
      </c>
      <c r="Y41" s="56" t="n">
        <v>-554.644664825296</v>
      </c>
      <c r="Z41" s="56" t="n">
        <v>-554.442032441829</v>
      </c>
      <c r="AA41" s="56" t="n">
        <v>-553.98696565668</v>
      </c>
      <c r="AB41" s="56" t="n">
        <v>-553.969959300662</v>
      </c>
      <c r="AC41" s="56" t="n">
        <v>-556.301292276862</v>
      </c>
      <c r="AD41" s="56" t="n">
        <v>-580.853324532684</v>
      </c>
      <c r="AE41" s="56" t="n">
        <v>-623.795908886877</v>
      </c>
      <c r="AF41" s="56" t="n">
        <v>-686.197901374484</v>
      </c>
      <c r="AG41" s="56" t="n">
        <v>-733.785974344766</v>
      </c>
      <c r="AH41" s="56" t="n">
        <v>-746.966251540984</v>
      </c>
      <c r="AI41" s="56" t="n">
        <v>-748.013008523904</v>
      </c>
      <c r="AJ41" s="57" t="n">
        <v>-748.068010733668</v>
      </c>
      <c r="AK41" s="56" t="n">
        <v>-748.159617914949</v>
      </c>
      <c r="AL41" s="56" t="n">
        <v>-748.891363970111</v>
      </c>
      <c r="AM41" s="56" t="n">
        <v>-749.380436836165</v>
      </c>
      <c r="AN41" s="56" t="n">
        <v>-750.329355495163</v>
      </c>
      <c r="AO41" s="56" t="n">
        <v>-753.544156352065</v>
      </c>
      <c r="AP41" s="56" t="n">
        <v>-777.041098262444</v>
      </c>
      <c r="AQ41" s="56" t="n">
        <v>-821.072475264474</v>
      </c>
      <c r="AR41" s="56" t="n">
        <v>-886.634850600173</v>
      </c>
      <c r="AS41" s="56" t="n">
        <v>-936.90830504545</v>
      </c>
      <c r="AT41" s="56" t="n">
        <v>-949.614876646485</v>
      </c>
      <c r="AU41" s="56" t="n">
        <v>-951.488631276787</v>
      </c>
      <c r="AV41" s="57" t="n">
        <v>-952.620405268546</v>
      </c>
    </row>
    <row r="42" customFormat="false" ht="18.6" hidden="false" customHeight="true" outlineLevel="0" collapsed="false">
      <c r="B42" s="19"/>
      <c r="H42" s="36"/>
      <c r="I42" s="36"/>
      <c r="J42" s="36"/>
      <c r="K42" s="36"/>
      <c r="P42" s="52"/>
      <c r="Q42" s="55"/>
      <c r="AJ42" s="52"/>
      <c r="AV42" s="52"/>
    </row>
    <row r="43" customFormat="false" ht="18.6" hidden="true" customHeight="true" outlineLevel="0" collapsed="false">
      <c r="B43" s="19" t="s">
        <v>51</v>
      </c>
      <c r="H43" s="36"/>
      <c r="I43" s="56" t="e">
        <f aca="false"/>
        <v>#REF!</v>
      </c>
      <c r="J43" s="56"/>
      <c r="K43" s="56"/>
      <c r="L43" s="56" t="n">
        <v>64.1508058630887</v>
      </c>
      <c r="M43" s="56" t="n">
        <v>-59.2932296563927</v>
      </c>
      <c r="N43" s="56" t="n">
        <v>-146.644772818686</v>
      </c>
      <c r="O43" s="56" t="n">
        <v>-187.94917877998</v>
      </c>
      <c r="P43" s="56" t="n">
        <v>-227.809874617913</v>
      </c>
      <c r="Q43" s="56" t="n">
        <v>-268.479066896948</v>
      </c>
      <c r="R43" s="56" t="n">
        <v>-303.796910757977</v>
      </c>
      <c r="S43" s="56" t="n">
        <v>-332.578657370412</v>
      </c>
      <c r="T43" s="56" t="n">
        <v>-386.963164975655</v>
      </c>
      <c r="U43" s="56" t="n">
        <v>-451.479203846528</v>
      </c>
      <c r="V43" s="56" t="n">
        <v>-499.940263394674</v>
      </c>
      <c r="W43" s="56" t="n">
        <v>-532.193582427905</v>
      </c>
      <c r="X43" s="56" t="n">
        <v>-558.383227880894</v>
      </c>
      <c r="Y43" s="56" t="n">
        <v>-580.833068063589</v>
      </c>
      <c r="Z43" s="56" t="n">
        <v>-593.175200252506</v>
      </c>
      <c r="AA43" s="56" t="n">
        <v>-604.267373083887</v>
      </c>
      <c r="AB43" s="56" t="n">
        <v>-614.464365552705</v>
      </c>
      <c r="AC43" s="56" t="n">
        <v>-621.819529789642</v>
      </c>
      <c r="AD43" s="56" t="n">
        <v>-617.083128268036</v>
      </c>
      <c r="AE43" s="56" t="n">
        <v>-611.010082981736</v>
      </c>
      <c r="AF43" s="56" t="n">
        <v>-610.724488580856</v>
      </c>
      <c r="AG43" s="56" t="n">
        <v>-617.737170349799</v>
      </c>
      <c r="AH43" s="56" t="n">
        <v>-634.234967150332</v>
      </c>
      <c r="AI43" s="56" t="n">
        <v>-643.243386744585</v>
      </c>
      <c r="AJ43" s="57" t="n">
        <v>-647.151088648921</v>
      </c>
      <c r="AK43" s="56" t="n">
        <v>-648.874490582739</v>
      </c>
      <c r="AL43" s="56" t="n">
        <v>-649.797040022503</v>
      </c>
      <c r="AM43" s="56" t="n">
        <v>-650.948680855193</v>
      </c>
      <c r="AN43" s="56" t="n">
        <v>-652.136318486742</v>
      </c>
      <c r="AO43" s="56" t="n">
        <v>-651.502979798918</v>
      </c>
      <c r="AP43" s="56" t="n">
        <v>-635.089936439866</v>
      </c>
      <c r="AQ43" s="56" t="n">
        <v>-608.955419816983</v>
      </c>
      <c r="AR43" s="56" t="n">
        <v>-581.98180467949</v>
      </c>
      <c r="AS43" s="56" t="n">
        <v>-563.632614434361</v>
      </c>
      <c r="AT43" s="56" t="n">
        <v>-565.552142534732</v>
      </c>
      <c r="AU43" s="56" t="n">
        <v>-566.131412306171</v>
      </c>
      <c r="AV43" s="57" t="n">
        <v>-566.757793992467</v>
      </c>
    </row>
    <row r="44" customFormat="false" ht="18.6" hidden="false" customHeight="true" outlineLevel="0" collapsed="false">
      <c r="M44" s="37"/>
    </row>
    <row r="45" customFormat="false" ht="15.8" hidden="false" customHeight="false" outlineLevel="0" collapsed="false">
      <c r="H45" s="58" t="s">
        <v>52</v>
      </c>
    </row>
    <row r="46" customFormat="false" ht="15.8" hidden="false" customHeight="false" outlineLevel="0" collapsed="false">
      <c r="H46" s="59" t="s">
        <v>53</v>
      </c>
    </row>
    <row r="47" customFormat="false" ht="15.8" hidden="false" customHeight="false" outlineLevel="0" collapsed="false">
      <c r="E47" s="39"/>
      <c r="F47" s="60"/>
      <c r="H47" s="59" t="s">
        <v>54</v>
      </c>
    </row>
    <row r="48" customFormat="false" ht="15.8" hidden="false" customHeight="false" outlineLevel="0" collapsed="false">
      <c r="H48" s="59"/>
      <c r="AW48" s="61" t="n">
        <v>0.32</v>
      </c>
    </row>
    <row r="49" customFormat="false" ht="15.8" hidden="false" customHeight="false" outlineLevel="0" collapsed="false">
      <c r="H49" s="59" t="s">
        <v>55</v>
      </c>
      <c r="AW49" s="0" t="n">
        <v>0.0275</v>
      </c>
    </row>
    <row r="50" customFormat="false" ht="15.8" hidden="false" customHeight="false" outlineLevel="0" collapsed="false">
      <c r="H50" s="59"/>
      <c r="AW50" s="0" t="s">
        <v>56</v>
      </c>
      <c r="AX50" s="50" t="e">
        <f aca="false"/>
        <v>#REF!</v>
      </c>
    </row>
    <row r="51" customFormat="false" ht="15.8" hidden="false" customHeight="false" outlineLevel="0" collapsed="false">
      <c r="H51" s="62" t="s">
        <v>57</v>
      </c>
    </row>
    <row r="52" customFormat="false" ht="15.8" hidden="false" customHeight="false" outlineLevel="0" collapsed="false">
      <c r="H52" s="63" t="s">
        <v>58</v>
      </c>
    </row>
    <row r="53" customFormat="false" ht="14.65" hidden="false" customHeight="false" outlineLevel="0" collapsed="false">
      <c r="E53" s="22"/>
      <c r="F53" s="22"/>
      <c r="G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customFormat="false" ht="14.65" hidden="false" customHeight="false" outlineLevel="0" collapsed="false">
      <c r="B54" s="39"/>
      <c r="F54" s="36"/>
      <c r="G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</row>
    <row r="56" customFormat="false" ht="17" hidden="false" customHeight="false" outlineLevel="0" collapsed="false">
      <c r="D56" s="29"/>
    </row>
    <row r="57" customFormat="false" ht="17" hidden="false" customHeight="false" outlineLevel="0" collapsed="false">
      <c r="D57" s="29"/>
    </row>
    <row r="58" customFormat="false" ht="14.65" hidden="false" customHeight="false" outlineLevel="0" collapsed="false">
      <c r="C58" s="64" t="n">
        <f aca="false">0.065/12</f>
        <v>0.00541666666666667</v>
      </c>
    </row>
  </sheetData>
  <printOptions headings="false" gridLines="false" gridLinesSet="true" horizontalCentered="true" verticalCentered="true"/>
  <pageMargins left="0.2" right="0.229861111111111" top="0.984027777777778" bottom="0.984027777777778" header="0.5" footer="0.5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&amp;C&amp;"Arial,Bold"&amp;18Exhibit____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