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xas Gen. Land and Cannon" sheetId="1" state="visible" r:id="rId3"/>
    <sheet name="Lyondell" sheetId="2" state="visible" r:id="rId4"/>
    <sheet name="Centana" sheetId="3" state="visible" r:id="rId5"/>
  </sheets>
  <definedNames>
    <definedName function="false" hidden="false" localSheetId="2" name="_xlnm.Print_Area" vbProcedure="false">Centana!$A$1:$K$13</definedName>
    <definedName function="false" hidden="false" localSheetId="1" name="_xlnm.Print_Area" vbProcedure="false">Lyondell!$A$1:$H$18</definedName>
    <definedName function="false" hidden="false" localSheetId="0" name="_xlnm.Print_Area" vbProcedure="false">'Texas Gen. Land and Cannon'!$A$1:$G$13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<sst xmlns="http://schemas.openxmlformats.org/spreadsheetml/2006/main" count="21" uniqueCount="21">
  <si>
    <t xml:space="preserve">SCHEDULE I</t>
  </si>
  <si>
    <t xml:space="preserve">Texas General Land Office</t>
  </si>
  <si>
    <t xml:space="preserve">108,136 Mmbtu @ 3.26 (July 1 IF/HSC)</t>
  </si>
  <si>
    <t xml:space="preserve">Less Enron Pro Rata Share 03/01/01 - 5/31/01</t>
  </si>
  <si>
    <t xml:space="preserve">Cannon @ 03/01/01</t>
  </si>
  <si>
    <t xml:space="preserve">Less ENA Pro Rata Share 03/01/01 - 05/31/01</t>
  </si>
  <si>
    <t xml:space="preserve">9/12 Pro Rata Portion Due HPL</t>
  </si>
  <si>
    <t xml:space="preserve">SCHEDULE II</t>
  </si>
  <si>
    <t xml:space="preserve">As of 9/27/01</t>
  </si>
  <si>
    <t xml:space="preserve">Volume</t>
  </si>
  <si>
    <t xml:space="preserve">Fixed Price</t>
  </si>
  <si>
    <t xml:space="preserve">Index</t>
  </si>
  <si>
    <t xml:space="preserve">NYMEX</t>
  </si>
  <si>
    <t xml:space="preserve">HSC Basis</t>
  </si>
  <si>
    <t xml:space="preserve">Value</t>
  </si>
  <si>
    <t xml:space="preserve">SCHEDULE III</t>
  </si>
  <si>
    <t xml:space="preserve">Centana Gas Payment</t>
  </si>
  <si>
    <t xml:space="preserve">1,236,286 MMbtu at $2.375</t>
  </si>
  <si>
    <t xml:space="preserve">- Gas Daily's Daily Price Survey Midpoint for Houston Ship Channel for Sept 7th, 2001</t>
  </si>
  <si>
    <t xml:space="preserve">Centana Ad Valorem Tax Proration ($95,800 * 7/12)</t>
  </si>
  <si>
    <t xml:space="preserve">TOTAL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</si>
</sst>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_(* #,##0.00_);_(* \(#,##0.00\);_(* \-??_);_(@_)"/>
    <numFmt numFmtId="168" formatCode="_(* #,##0_);_(* \(#,##0\);_(* \-??_);_(@_)"/>
    <numFmt numFmtId="169" formatCode="_(\$* #,##0.000_);_(\$* \(#,##0.000\);_(\$* \-??_);_(@_)"/>
    <numFmt numFmtId="170" formatCode="[$-409]h:mm\ AM/PM"/>
    <numFmt numFmtId="171" formatCode="[$-409]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7" style="1" width="12.28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5" customFormat="false" ht="12.75" hidden="false" customHeight="false" outlineLevel="0" collapsed="false">
      <c r="A5" s="3" t="s">
        <v>1</v>
      </c>
    </row>
    <row r="7" customFormat="false" ht="12.75" hidden="false" customHeight="false" outlineLevel="0" collapsed="false">
      <c r="B7" s="4" t="s">
        <v>2</v>
      </c>
      <c r="G7" s="1" t="n">
        <f aca="false">108136*3.26</f>
        <v>352523.36</v>
      </c>
    </row>
    <row r="8" customFormat="false" ht="12.75" hidden="false" customHeight="false" outlineLevel="0" collapsed="false">
      <c r="B8" s="4" t="s">
        <v>3</v>
      </c>
      <c r="G8" s="1" t="n">
        <f aca="false">+G7*-0.25</f>
        <v>-88130.84</v>
      </c>
    </row>
    <row r="10" customFormat="false" ht="12.75" hidden="false" customHeight="false" outlineLevel="0" collapsed="false">
      <c r="B10" s="4" t="s">
        <v>4</v>
      </c>
      <c r="G10" s="1" t="n">
        <v>525000</v>
      </c>
    </row>
    <row r="11" customFormat="false" ht="12.75" hidden="false" customHeight="false" outlineLevel="0" collapsed="false">
      <c r="B11" s="4" t="s">
        <v>5</v>
      </c>
      <c r="G11" s="5" t="n">
        <f aca="false">+G10*-0.25</f>
        <v>-131250</v>
      </c>
    </row>
    <row r="13" customFormat="false" ht="13.5" hidden="false" customHeight="false" outlineLevel="0" collapsed="false">
      <c r="B13" s="4" t="s">
        <v>6</v>
      </c>
      <c r="G13" s="6" t="n">
        <f aca="false">SUM(G7:G12)</f>
        <v>658142.52</v>
      </c>
    </row>
    <row r="14" customFormat="false" ht="13.5" hidden="false" customHeight="false" outlineLevel="0" collapsed="false"/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5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5" activeCellId="0" sqref="C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4" width="9.28"/>
    <col collapsed="false" customWidth="true" hidden="false" outlineLevel="0" max="3" min="3" style="7" width="11.42"/>
    <col collapsed="false" customWidth="true" hidden="false" outlineLevel="0" max="4" min="4" style="8" width="11.56"/>
    <col collapsed="false" customWidth="true" hidden="false" outlineLevel="0" max="7" min="5" style="8" width="16.28"/>
    <col collapsed="false" customWidth="true" hidden="false" outlineLevel="0" max="8" min="8" style="1" width="12.99"/>
    <col collapsed="false" customWidth="true" hidden="false" outlineLevel="0" max="9" min="9" style="4" width="3.42"/>
  </cols>
  <sheetData>
    <row r="1" customFormat="false" ht="12.75" hidden="false" customHeight="false" outlineLevel="0" collapsed="false">
      <c r="A1" s="2" t="s">
        <v>7</v>
      </c>
      <c r="B1" s="2"/>
      <c r="C1" s="2"/>
      <c r="D1" s="2"/>
      <c r="E1" s="2"/>
      <c r="F1" s="2"/>
      <c r="G1" s="2"/>
      <c r="H1" s="2"/>
    </row>
    <row r="5" customFormat="false" ht="12.75" hidden="false" customHeight="false" outlineLevel="0" collapsed="false">
      <c r="A5" s="4" t="s">
        <v>8</v>
      </c>
    </row>
    <row r="6" customFormat="false" ht="12.75" hidden="false" customHeight="false" outlineLevel="0" collapsed="false">
      <c r="A6" s="9"/>
    </row>
    <row r="7" customFormat="false" ht="15" hidden="false" customHeight="false" outlineLevel="0" collapsed="false">
      <c r="C7" s="10" t="s">
        <v>9</v>
      </c>
      <c r="D7" s="11" t="s">
        <v>10</v>
      </c>
      <c r="E7" s="11" t="s">
        <v>11</v>
      </c>
      <c r="F7" s="11" t="s">
        <v>12</v>
      </c>
      <c r="G7" s="11" t="s">
        <v>13</v>
      </c>
      <c r="H7" s="12" t="s">
        <v>14</v>
      </c>
    </row>
    <row r="8" customFormat="false" ht="12.75" hidden="false" customHeight="false" outlineLevel="0" collapsed="false">
      <c r="B8" s="13" t="n">
        <v>37043</v>
      </c>
      <c r="C8" s="7" t="n">
        <f aca="false">-5000*30</f>
        <v>-150000</v>
      </c>
      <c r="D8" s="8" t="n">
        <v>4.72</v>
      </c>
      <c r="E8" s="8" t="n">
        <f aca="false">+F8+G8</f>
        <v>3.78</v>
      </c>
      <c r="F8" s="8" t="n">
        <v>3.738</v>
      </c>
      <c r="G8" s="8" t="n">
        <v>0.042</v>
      </c>
      <c r="H8" s="1" t="n">
        <f aca="false">+(D8-E8)*C8</f>
        <v>-141000</v>
      </c>
    </row>
    <row r="9" customFormat="false" ht="12.75" hidden="false" customHeight="false" outlineLevel="0" collapsed="false">
      <c r="B9" s="13" t="n">
        <v>37073</v>
      </c>
      <c r="C9" s="7" t="n">
        <f aca="false">-5000*31</f>
        <v>-155000</v>
      </c>
      <c r="D9" s="8" t="n">
        <v>4.72</v>
      </c>
      <c r="E9" s="8" t="n">
        <f aca="false">+F9+G9</f>
        <v>3.26</v>
      </c>
      <c r="F9" s="8" t="n">
        <v>3.182</v>
      </c>
      <c r="G9" s="8" t="n">
        <v>0.078</v>
      </c>
      <c r="H9" s="1" t="n">
        <f aca="false">+(D9-E9)*C9</f>
        <v>-226300</v>
      </c>
    </row>
    <row r="10" customFormat="false" ht="12.75" hidden="false" customHeight="false" outlineLevel="0" collapsed="false">
      <c r="B10" s="13" t="n">
        <v>37104</v>
      </c>
      <c r="C10" s="7" t="n">
        <f aca="false">-5000*31</f>
        <v>-155000</v>
      </c>
      <c r="D10" s="8" t="n">
        <v>4.72</v>
      </c>
      <c r="E10" s="8" t="n">
        <f aca="false">+F10+G10</f>
        <v>3.24</v>
      </c>
      <c r="F10" s="8" t="n">
        <v>3.167</v>
      </c>
      <c r="G10" s="8" t="n">
        <v>0.073</v>
      </c>
      <c r="H10" s="1" t="n">
        <f aca="false">+(D10-E10)*C10</f>
        <v>-229400</v>
      </c>
    </row>
    <row r="11" customFormat="false" ht="12.75" hidden="false" customHeight="false" outlineLevel="0" collapsed="false">
      <c r="B11" s="14" t="n">
        <v>37135</v>
      </c>
      <c r="C11" s="7" t="n">
        <f aca="false">-5000*30</f>
        <v>-150000</v>
      </c>
      <c r="D11" s="8" t="n">
        <v>4.72</v>
      </c>
      <c r="E11" s="8" t="n">
        <f aca="false">+F11+G11</f>
        <v>2.39</v>
      </c>
      <c r="F11" s="8" t="n">
        <v>2.295</v>
      </c>
      <c r="G11" s="8" t="n">
        <v>0.095</v>
      </c>
      <c r="H11" s="1" t="n">
        <f aca="false">+(D11-E11)*C11</f>
        <v>-349500</v>
      </c>
      <c r="I11" s="15"/>
      <c r="J11" s="15"/>
      <c r="K11" s="15"/>
    </row>
    <row r="12" customFormat="false" ht="12.75" hidden="false" customHeight="false" outlineLevel="0" collapsed="false">
      <c r="B12" s="14" t="n">
        <v>37165</v>
      </c>
      <c r="C12" s="7" t="n">
        <f aca="false">-5000*31</f>
        <v>-155000</v>
      </c>
      <c r="D12" s="8" t="n">
        <v>4.72</v>
      </c>
      <c r="E12" s="8" t="n">
        <f aca="false">+F12+G12</f>
        <v>1.86</v>
      </c>
      <c r="F12" s="8" t="n">
        <v>1.83</v>
      </c>
      <c r="G12" s="8" t="n">
        <v>0.03</v>
      </c>
      <c r="H12" s="1" t="n">
        <f aca="false">+(D12-E12)*C12</f>
        <v>-443300</v>
      </c>
      <c r="I12" s="15"/>
      <c r="J12" s="15"/>
      <c r="K12" s="15"/>
    </row>
    <row r="13" customFormat="false" ht="13.5" hidden="false" customHeight="false" outlineLevel="0" collapsed="false">
      <c r="B13" s="14" t="n">
        <v>37196</v>
      </c>
      <c r="C13" s="7" t="n">
        <f aca="false">-5000*30</f>
        <v>-150000</v>
      </c>
      <c r="D13" s="8" t="n">
        <v>4.72</v>
      </c>
      <c r="E13" s="8" t="n">
        <f aca="false">+F13+G13</f>
        <v>2.2305</v>
      </c>
      <c r="F13" s="8" t="n">
        <v>2.253</v>
      </c>
      <c r="G13" s="8" t="n">
        <v>-0.0225</v>
      </c>
      <c r="H13" s="6" t="n">
        <f aca="false">+(D13-E13)*C13</f>
        <v>-373425</v>
      </c>
      <c r="I13" s="15"/>
      <c r="J13" s="15"/>
      <c r="K13" s="15"/>
      <c r="L13" s="15"/>
      <c r="M13" s="15"/>
    </row>
    <row r="14" customFormat="false" ht="13.5" hidden="false" customHeight="false" outlineLevel="0" collapsed="false"/>
    <row r="15" customFormat="false" ht="12.75" hidden="false" customHeight="false" outlineLevel="0" collapsed="false">
      <c r="H15" s="1" t="n">
        <f aca="false">SUM(H8:H13)</f>
        <v>-1762925</v>
      </c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2"/>
  <sheetViews>
    <sheetView showFormulas="false" showGridLines="fals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D5" activeCellId="0" sqref="D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1" min="11" style="4" width="14.28"/>
  </cols>
  <sheetData>
    <row r="1" customFormat="false" ht="12.75" hidden="false" customHeight="false" outlineLevel="0" collapsed="false">
      <c r="A1" s="2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2.75" hidden="false" customHeight="false" outlineLevel="0" collapsed="false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customFormat="false" ht="12.75" hidden="false" customHeight="false" outlineLevel="0" collapsed="false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5" customFormat="false" ht="12.75" hidden="false" customHeight="false" outlineLevel="0" collapsed="false">
      <c r="A5" s="3" t="s">
        <v>16</v>
      </c>
    </row>
    <row r="7" customFormat="false" ht="12.75" hidden="false" customHeight="false" outlineLevel="0" collapsed="false">
      <c r="B7" s="4" t="s">
        <v>17</v>
      </c>
      <c r="K7" s="17" t="n">
        <f aca="false">1236286*2.375</f>
        <v>2936179.25</v>
      </c>
    </row>
    <row r="8" customFormat="false" ht="12.75" hidden="false" customHeight="false" outlineLevel="0" collapsed="false">
      <c r="C8" s="4" t="s">
        <v>18</v>
      </c>
    </row>
    <row r="10" customFormat="false" ht="12.75" hidden="false" customHeight="false" outlineLevel="0" collapsed="false">
      <c r="B10" s="4" t="s">
        <v>19</v>
      </c>
      <c r="K10" s="18" t="n">
        <f aca="false">95800*7/12</f>
        <v>55883.3333333333</v>
      </c>
    </row>
    <row r="12" customFormat="false" ht="12.75" hidden="false" customHeight="false" outlineLevel="0" collapsed="false">
      <c r="I12" s="4" t="s">
        <v>20</v>
      </c>
      <c r="K12" s="19" t="n">
        <f aca="false">SUM(K7:K10)</f>
        <v>2992062.58333333</v>
      </c>
    </row>
  </sheetData>
  <mergeCells count="1">
    <mergeCell ref="A1:K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2001-08-24T12:12:38Z</dcterms:created>
  <dc:creator>dbaumba</dc:creator>
  <dc:description/>
  <dc:language>en-US</dc:language>
  <cp:lastModifiedBy>dbaumba</cp:lastModifiedBy>
  <cp:lastPrinted>2001-10-01T16:20:48Z</cp:lastPrinted>
  <dcterms:modified xsi:type="dcterms:W3CDTF">2001-10-01T16:28:10Z</dcterms:modified>
  <cp:revision>0</cp:revision>
  <dc:subject/>
  <dc:title/>
</cp:coreProperties>
</file>