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vmlDrawing1.vml" ContentType="application/vnd.openxmlformats-officedocument.vmlDrawin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Per Sch. C of PDX - By trader" sheetId="1" state="visible" r:id="rId3"/>
  </sheets>
  <definedNames>
    <definedName function="false" hidden="false" localSheetId="0" name="_xlnm.Print_Area" vbProcedure="false">'Per Sch. C of PDX - By trader'!$B$8:$K$53</definedName>
    <definedName function="false" hidden="false" localSheetId="0" name="_xlnm.Print_Titles" vbProcedure="false">'Per Sch. C of PDX - By trader'!$1:$7</definedName>
  </definedNames>
  <calcPr iterateCount="100" refMode="A1" iterate="false" iterateDelta="0.001"/>
  <extLst>
    <ext xmlns:loext="http://schemas.libreoffice.org/" uri="{7626C862-2A13-11E5-B345-FEFF819CDC9F}">
      <loext:extCalcPr stringRefSyntax="CalcA1"/>
    </ext>
  </extLst>
</workbook>
</file>

<file path=xl/comments1.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H8" authorId="0">
      <text>
        <r>
          <rPr>
            <sz val="16"/>
            <color rgb="FF000000"/>
            <rFont val="Tahoma"/>
            <family val="2"/>
          </rPr>
          <t xml:space="preserve">Sam:
Transmission Reserve = -319,126
Regulatory Reserve = -18,727
The figure was increased to $563,194 on 10/4/99, the difference is in the LT-NW roll, wtube tab (cell J190).   3/7/01</t>
        </r>
      </text>
      <mc:AlternateContent>
        <mc:Choice Requires="v2">
          <commentPr autoFill="true" autoScale="false" colHidden="false" locked="false" rowHidden="false" textHAlign="justify" textVAlign="top">
            <anchor moveWithCells="false" sizeWithCells="false">
              <xdr:from>
                <xdr:col>7</xdr:col>
                <xdr:colOff>55</xdr:colOff>
                <xdr:row>6</xdr:row>
                <xdr:rowOff>22</xdr:rowOff>
              </xdr:from>
              <xdr:to>
                <xdr:col>8</xdr:col>
                <xdr:colOff>224</xdr:colOff>
                <xdr:row>11</xdr:row>
                <xdr:rowOff>18</xdr:rowOff>
              </xdr:to>
            </anchor>
          </commentPr>
        </mc:Choice>
        <mc:Fallback/>
      </mc:AlternateContent>
    </comment>
    <comment ref="H9" authorId="0">
      <text>
        <r>
          <rPr>
            <sz val="14"/>
            <color rgb="FF000000"/>
            <rFont val="Tahoma"/>
            <family val="2"/>
          </rPr>
          <t xml:space="preserve">Sam:
In the Sch. C binder, this was mistakenly put as -$896,391. It should be $896,391 as we are taking the P&amp;L from the roll and put it as a reserve in Sch. C. This is recorded in MC tab.
</t>
        </r>
        <r>
          <rPr>
            <sz val="16"/>
            <color rgb="FF000000"/>
            <rFont val="Tahoma"/>
            <family val="2"/>
          </rPr>
          <t xml:space="preserve">3/13/01</t>
        </r>
      </text>
      <mc:AlternateContent>
        <mc:Choice Requires="v2">
          <commentPr autoFill="true" autoScale="false" colHidden="false" locked="false" rowHidden="false" textHAlign="justify" textVAlign="top">
            <anchor moveWithCells="false" sizeWithCells="false">
              <xdr:from>
                <xdr:col>7</xdr:col>
                <xdr:colOff>63</xdr:colOff>
                <xdr:row>7</xdr:row>
                <xdr:rowOff>84</xdr:rowOff>
              </xdr:from>
              <xdr:to>
                <xdr:col>8</xdr:col>
                <xdr:colOff>184</xdr:colOff>
                <xdr:row>17</xdr:row>
                <xdr:rowOff>34</xdr:rowOff>
              </xdr:to>
            </anchor>
          </commentPr>
        </mc:Choice>
        <mc:Fallback/>
      </mc:AlternateContent>
    </comment>
    <comment ref="H10" authorId="0">
      <text>
        <r>
          <rPr>
            <sz val="16"/>
            <color rgb="FF000000"/>
            <rFont val="Tahoma"/>
            <family val="2"/>
          </rPr>
          <t xml:space="preserve">Sam:
In the Sch. C binder, this was mistakenly put as -$500,000. It should be $500,000 as we are taking the P&amp;L from the roll and put it as a reserve in Sch. C, recorded in MC tab.
3/13/01</t>
        </r>
      </text>
      <mc:AlternateContent>
        <mc:Choice Requires="v2">
          <commentPr autoFill="true" autoScale="false" colHidden="false" locked="false" rowHidden="false" textHAlign="justify" textVAlign="top">
            <anchor moveWithCells="false" sizeWithCells="false">
              <xdr:from>
                <xdr:col>7</xdr:col>
                <xdr:colOff>63</xdr:colOff>
                <xdr:row>8</xdr:row>
                <xdr:rowOff>56</xdr:rowOff>
              </xdr:from>
              <xdr:to>
                <xdr:col>8</xdr:col>
                <xdr:colOff>180</xdr:colOff>
                <xdr:row>18</xdr:row>
                <xdr:rowOff>26</xdr:rowOff>
              </xdr:to>
            </anchor>
          </commentPr>
        </mc:Choice>
        <mc:Fallback/>
      </mc:AlternateContent>
    </comment>
    <comment ref="H12" authorId="0">
      <text>
        <r>
          <rPr>
            <sz val="14"/>
            <color rgb="FF000000"/>
            <rFont val="Tahoma"/>
            <family val="2"/>
          </rPr>
          <t xml:space="preserve">slaw:
Recorded in MC tab.
</t>
        </r>
      </text>
      <mc:AlternateContent>
        <mc:Choice Requires="v2">
          <commentPr autoFill="true" autoScale="false" colHidden="false" locked="false" rowHidden="false" textHAlign="justify" textVAlign="top">
            <anchor moveWithCells="false" sizeWithCells="false">
              <xdr:from>
                <xdr:col>7</xdr:col>
                <xdr:colOff>63</xdr:colOff>
                <xdr:row>10</xdr:row>
                <xdr:rowOff>36</xdr:rowOff>
              </xdr:from>
              <xdr:to>
                <xdr:col>8</xdr:col>
                <xdr:colOff>-16</xdr:colOff>
                <xdr:row>12</xdr:row>
                <xdr:rowOff>14</xdr:rowOff>
              </xdr:to>
            </anchor>
          </commentPr>
        </mc:Choice>
        <mc:Fallback/>
      </mc:AlternateContent>
    </comment>
    <comment ref="H14" authorId="0">
      <text>
        <r>
          <rPr>
            <sz val="14"/>
            <color rgb="FF000000"/>
            <rFont val="Tahoma"/>
            <family val="2"/>
          </rPr>
          <t xml:space="preserve">slaw:
Recorded in NP15 tab.
</t>
        </r>
      </text>
      <mc:AlternateContent>
        <mc:Choice Requires="v2">
          <commentPr autoFill="true" autoScale="false" colHidden="false" locked="false" rowHidden="false" textHAlign="justify" textVAlign="top">
            <anchor moveWithCells="false" sizeWithCells="false">
              <xdr:from>
                <xdr:col>7</xdr:col>
                <xdr:colOff>63</xdr:colOff>
                <xdr:row>13</xdr:row>
                <xdr:rowOff>8</xdr:rowOff>
              </xdr:from>
              <xdr:to>
                <xdr:col>8</xdr:col>
                <xdr:colOff>-16</xdr:colOff>
                <xdr:row>15</xdr:row>
                <xdr:rowOff>12</xdr:rowOff>
              </xdr:to>
            </anchor>
          </commentPr>
        </mc:Choice>
        <mc:Fallback/>
      </mc:AlternateContent>
    </comment>
    <comment ref="H15" authorId="0">
      <text>
        <r>
          <rPr>
            <sz val="14"/>
            <color rgb="FF000000"/>
            <rFont val="Tahoma"/>
            <family val="2"/>
          </rPr>
          <t xml:space="preserve">slaw:
Recorded in NP15 tab.
</t>
        </r>
      </text>
      <mc:AlternateContent>
        <mc:Choice Requires="v2">
          <commentPr autoFill="true" autoScale="false" colHidden="false" locked="false" rowHidden="false" textHAlign="justify" textVAlign="top">
            <anchor moveWithCells="false" sizeWithCells="false">
              <xdr:from>
                <xdr:col>7</xdr:col>
                <xdr:colOff>63</xdr:colOff>
                <xdr:row>14</xdr:row>
                <xdr:rowOff>10</xdr:rowOff>
              </xdr:from>
              <xdr:to>
                <xdr:col>8</xdr:col>
                <xdr:colOff>-16</xdr:colOff>
                <xdr:row>16</xdr:row>
                <xdr:rowOff>18</xdr:rowOff>
              </xdr:to>
            </anchor>
          </commentPr>
        </mc:Choice>
        <mc:Fallback/>
      </mc:AlternateContent>
    </comment>
    <comment ref="H16" authorId="0">
      <text>
        <r>
          <rPr>
            <b val="true"/>
            <sz val="14"/>
            <color rgb="FF000000"/>
            <rFont val="Tahoma"/>
            <family val="2"/>
          </rPr>
          <t xml:space="preserve">slaw:
</t>
        </r>
        <r>
          <rPr>
            <sz val="14"/>
            <color rgb="FF000000"/>
            <rFont val="Tahoma"/>
            <family val="2"/>
          </rPr>
          <t xml:space="preserve">$877,161 is recorded in SP15 tab; the rest is in WSCC-N tab.</t>
        </r>
      </text>
      <mc:AlternateContent>
        <mc:Choice Requires="v2">
          <commentPr autoFill="true" autoScale="false" colHidden="false" locked="false" rowHidden="false" textHAlign="justify" textVAlign="top">
            <anchor moveWithCells="false" sizeWithCells="false">
              <xdr:from>
                <xdr:col>7</xdr:col>
                <xdr:colOff>63</xdr:colOff>
                <xdr:row>15</xdr:row>
                <xdr:rowOff>8</xdr:rowOff>
              </xdr:from>
              <xdr:to>
                <xdr:col>8</xdr:col>
                <xdr:colOff>114</xdr:colOff>
                <xdr:row>23</xdr:row>
                <xdr:rowOff>14</xdr:rowOff>
              </xdr:to>
            </anchor>
          </commentPr>
        </mc:Choice>
        <mc:Fallback/>
      </mc:AlternateContent>
    </comment>
    <comment ref="H17" authorId="0">
      <text>
        <r>
          <rPr>
            <sz val="14"/>
            <color rgb="FF000000"/>
            <rFont val="Tahoma"/>
            <family val="2"/>
          </rPr>
          <t xml:space="preserve">slaw:
Recorded in NP15 tab.
</t>
        </r>
      </text>
      <mc:AlternateContent>
        <mc:Choice Requires="v2">
          <commentPr autoFill="true" autoScale="false" colHidden="false" locked="false" rowHidden="false" textHAlign="justify" textVAlign="top">
            <anchor moveWithCells="false" sizeWithCells="false">
              <xdr:from>
                <xdr:col>7</xdr:col>
                <xdr:colOff>63</xdr:colOff>
                <xdr:row>16</xdr:row>
                <xdr:rowOff>28</xdr:rowOff>
              </xdr:from>
              <xdr:to>
                <xdr:col>8</xdr:col>
                <xdr:colOff>-16</xdr:colOff>
                <xdr:row>18</xdr:row>
                <xdr:rowOff>16</xdr:rowOff>
              </xdr:to>
            </anchor>
          </commentPr>
        </mc:Choice>
        <mc:Fallback/>
      </mc:AlternateContent>
    </comment>
    <comment ref="H18" authorId="0">
      <text>
        <r>
          <rPr>
            <sz val="14"/>
            <color rgb="FF000000"/>
            <rFont val="Tahoma"/>
            <family val="2"/>
          </rPr>
          <t xml:space="preserve">slaw:
Recorded in MC tab.
</t>
        </r>
      </text>
      <mc:AlternateContent>
        <mc:Choice Requires="v2">
          <commentPr autoFill="true" autoScale="false" colHidden="false" locked="false" rowHidden="false" textHAlign="justify" textVAlign="top">
            <anchor moveWithCells="false" sizeWithCells="false">
              <xdr:from>
                <xdr:col>7</xdr:col>
                <xdr:colOff>63</xdr:colOff>
                <xdr:row>17</xdr:row>
                <xdr:rowOff>40</xdr:rowOff>
              </xdr:from>
              <xdr:to>
                <xdr:col>8</xdr:col>
                <xdr:colOff>-16</xdr:colOff>
                <xdr:row>19</xdr:row>
                <xdr:rowOff>24</xdr:rowOff>
              </xdr:to>
            </anchor>
          </commentPr>
        </mc:Choice>
        <mc:Fallback/>
      </mc:AlternateContent>
    </comment>
    <comment ref="H19" authorId="0">
      <text>
        <r>
          <rPr>
            <sz val="14"/>
            <color rgb="FF000000"/>
            <rFont val="Tahoma"/>
            <family val="2"/>
          </rPr>
          <t xml:space="preserve">slaw:
Recorded in WSCC-N tab.
</t>
        </r>
      </text>
      <mc:AlternateContent>
        <mc:Choice Requires="v2">
          <commentPr autoFill="true" autoScale="false" colHidden="false" locked="false" rowHidden="false" textHAlign="justify" textVAlign="top">
            <anchor moveWithCells="false" sizeWithCells="false">
              <xdr:from>
                <xdr:col>7</xdr:col>
                <xdr:colOff>63</xdr:colOff>
                <xdr:row>19</xdr:row>
                <xdr:rowOff>6</xdr:rowOff>
              </xdr:from>
              <xdr:to>
                <xdr:col>8</xdr:col>
                <xdr:colOff>-16</xdr:colOff>
                <xdr:row>21</xdr:row>
                <xdr:rowOff>16</xdr:rowOff>
              </xdr:to>
            </anchor>
          </commentPr>
        </mc:Choice>
        <mc:Fallback/>
      </mc:AlternateContent>
    </comment>
    <comment ref="H20" authorId="0">
      <text>
        <r>
          <rPr>
            <sz val="14"/>
            <color rgb="FF000000"/>
            <rFont val="Tahoma"/>
            <family val="2"/>
          </rPr>
          <t xml:space="preserve">slaw:
Recorded in NP15 tab.</t>
        </r>
      </text>
      <mc:AlternateContent>
        <mc:Choice Requires="v2">
          <commentPr autoFill="true" autoScale="false" colHidden="false" locked="false" rowHidden="false" textHAlign="justify" textVAlign="top">
            <anchor moveWithCells="false" sizeWithCells="false">
              <xdr:from>
                <xdr:col>7</xdr:col>
                <xdr:colOff>63</xdr:colOff>
                <xdr:row>20</xdr:row>
                <xdr:rowOff>20</xdr:rowOff>
              </xdr:from>
              <xdr:to>
                <xdr:col>8</xdr:col>
                <xdr:colOff>-16</xdr:colOff>
                <xdr:row>23</xdr:row>
                <xdr:rowOff>2</xdr:rowOff>
              </xdr:to>
            </anchor>
          </commentPr>
        </mc:Choice>
        <mc:Fallback/>
      </mc:AlternateContent>
    </comment>
    <comment ref="H21" authorId="0">
      <text>
        <r>
          <rPr>
            <sz val="14"/>
            <color rgb="FF000000"/>
            <rFont val="Tahoma"/>
            <family val="2"/>
          </rPr>
          <t xml:space="preserve">slaw:
Recorded in MC tab.</t>
        </r>
      </text>
      <mc:AlternateContent>
        <mc:Choice Requires="v2">
          <commentPr autoFill="true" autoScale="false" colHidden="false" locked="false" rowHidden="false" textHAlign="justify" textVAlign="top">
            <anchor moveWithCells="false" sizeWithCells="false">
              <xdr:from>
                <xdr:col>7</xdr:col>
                <xdr:colOff>63</xdr:colOff>
                <xdr:row>22</xdr:row>
                <xdr:rowOff>6</xdr:rowOff>
              </xdr:from>
              <xdr:to>
                <xdr:col>8</xdr:col>
                <xdr:colOff>-16</xdr:colOff>
                <xdr:row>24</xdr:row>
                <xdr:rowOff>10</xdr:rowOff>
              </xdr:to>
            </anchor>
          </commentPr>
        </mc:Choice>
        <mc:Fallback/>
      </mc:AlternateContent>
    </comment>
    <comment ref="H23" authorId="0">
      <text>
        <r>
          <rPr>
            <sz val="14"/>
            <color rgb="FF000000"/>
            <rFont val="Tahoma"/>
            <family val="2"/>
          </rPr>
          <t xml:space="preserve">slaw:
Recorded in Rockies tab.
</t>
        </r>
      </text>
      <mc:AlternateContent>
        <mc:Choice Requires="v2">
          <commentPr autoFill="true" autoScale="false" colHidden="false" locked="false" rowHidden="false" textHAlign="justify" textVAlign="top">
            <anchor moveWithCells="false" sizeWithCells="false">
              <xdr:from>
                <xdr:col>7</xdr:col>
                <xdr:colOff>63</xdr:colOff>
                <xdr:row>23</xdr:row>
                <xdr:rowOff>20</xdr:rowOff>
              </xdr:from>
              <xdr:to>
                <xdr:col>8</xdr:col>
                <xdr:colOff>-14</xdr:colOff>
                <xdr:row>26</xdr:row>
                <xdr:rowOff>24</xdr:rowOff>
              </xdr:to>
            </anchor>
          </commentPr>
        </mc:Choice>
        <mc:Fallback/>
      </mc:AlternateContent>
    </comment>
    <comment ref="H24" authorId="0">
      <text>
        <r>
          <rPr>
            <sz val="14"/>
            <color rgb="FF000000"/>
            <rFont val="Tahoma"/>
            <family val="2"/>
          </rPr>
          <t xml:space="preserve">slaw:
Recorded in Rockies tab.
</t>
        </r>
      </text>
      <mc:AlternateContent>
        <mc:Choice Requires="v2">
          <commentPr autoFill="true" autoScale="false" colHidden="false" locked="false" rowHidden="false" textHAlign="justify" textVAlign="top">
            <anchor moveWithCells="false" sizeWithCells="false">
              <xdr:from>
                <xdr:col>7</xdr:col>
                <xdr:colOff>63</xdr:colOff>
                <xdr:row>25</xdr:row>
                <xdr:rowOff>6</xdr:rowOff>
              </xdr:from>
              <xdr:to>
                <xdr:col>8</xdr:col>
                <xdr:colOff>-14</xdr:colOff>
                <xdr:row>27</xdr:row>
                <xdr:rowOff>16</xdr:rowOff>
              </xdr:to>
            </anchor>
          </commentPr>
        </mc:Choice>
        <mc:Fallback/>
      </mc:AlternateContent>
    </comment>
    <comment ref="H25" authorId="0">
      <text>
        <r>
          <rPr>
            <sz val="14"/>
            <color rgb="FF000000"/>
            <rFont val="Tahoma"/>
            <family val="2"/>
          </rPr>
          <t xml:space="preserve">slaw:
Recorded in NP15 tab.
</t>
        </r>
      </text>
      <mc:AlternateContent>
        <mc:Choice Requires="v2">
          <commentPr autoFill="true" autoScale="false" colHidden="false" locked="false" rowHidden="false" textHAlign="justify" textVAlign="top">
            <anchor moveWithCells="false" sizeWithCells="false">
              <xdr:from>
                <xdr:col>7</xdr:col>
                <xdr:colOff>63</xdr:colOff>
                <xdr:row>26</xdr:row>
                <xdr:rowOff>26</xdr:rowOff>
              </xdr:from>
              <xdr:to>
                <xdr:col>8</xdr:col>
                <xdr:colOff>-14</xdr:colOff>
                <xdr:row>27</xdr:row>
                <xdr:rowOff>42</xdr:rowOff>
              </xdr:to>
            </anchor>
          </commentPr>
        </mc:Choice>
        <mc:Fallback/>
      </mc:AlternateContent>
    </comment>
    <comment ref="H27" authorId="0">
      <text>
        <r>
          <rPr>
            <sz val="12"/>
            <color rgb="FF000000"/>
            <rFont val="Tahoma"/>
            <family val="2"/>
          </rPr>
          <t xml:space="preserve">slaw:
Recorded in NP15 tab.
</t>
        </r>
      </text>
      <mc:AlternateContent>
        <mc:Choice Requires="v2">
          <commentPr autoFill="true" autoScale="false" colHidden="false" locked="false" rowHidden="false" textHAlign="justify" textVAlign="top">
            <anchor moveWithCells="false" sizeWithCells="false">
              <xdr:from>
                <xdr:col>7</xdr:col>
                <xdr:colOff>63</xdr:colOff>
                <xdr:row>27</xdr:row>
                <xdr:rowOff>38</xdr:rowOff>
              </xdr:from>
              <xdr:to>
                <xdr:col>8</xdr:col>
                <xdr:colOff>-14</xdr:colOff>
                <xdr:row>29</xdr:row>
                <xdr:rowOff>12</xdr:rowOff>
              </xdr:to>
            </anchor>
          </commentPr>
        </mc:Choice>
        <mc:Fallback/>
      </mc:AlternateContent>
    </comment>
    <comment ref="H28" authorId="0">
      <text>
        <r>
          <rPr>
            <sz val="12"/>
            <color rgb="FF000000"/>
            <rFont val="Tahoma"/>
            <family val="2"/>
          </rPr>
          <t xml:space="preserve">slaw:
Recorded in NP15 tab.
</t>
        </r>
      </text>
      <mc:AlternateContent>
        <mc:Choice Requires="v2">
          <commentPr autoFill="true" autoScale="false" colHidden="false" locked="false" rowHidden="false" textHAlign="justify" textVAlign="top">
            <anchor moveWithCells="false" sizeWithCells="false">
              <xdr:from>
                <xdr:col>7</xdr:col>
                <xdr:colOff>63</xdr:colOff>
                <xdr:row>28</xdr:row>
                <xdr:rowOff>44</xdr:rowOff>
              </xdr:from>
              <xdr:to>
                <xdr:col>8</xdr:col>
                <xdr:colOff>-14</xdr:colOff>
                <xdr:row>29</xdr:row>
                <xdr:rowOff>20</xdr:rowOff>
              </xdr:to>
            </anchor>
          </commentPr>
        </mc:Choice>
        <mc:Fallback/>
      </mc:AlternateContent>
    </comment>
    <comment ref="H29" authorId="0">
      <text>
        <r>
          <rPr>
            <sz val="14"/>
            <color rgb="FF000000"/>
            <rFont val="Tahoma"/>
            <family val="2"/>
          </rPr>
          <t xml:space="preserve">slaw:
Recorded in Rockies tab.
It's moved from LT-SW.</t>
        </r>
      </text>
      <mc:AlternateContent>
        <mc:Choice Requires="v2">
          <commentPr autoFill="true" autoScale="false" colHidden="false" locked="false" rowHidden="false" textHAlign="justify" textVAlign="top">
            <anchor moveWithCells="false" sizeWithCells="false">
              <xdr:from>
                <xdr:col>7</xdr:col>
                <xdr:colOff>101</xdr:colOff>
                <xdr:row>30</xdr:row>
                <xdr:rowOff>12</xdr:rowOff>
              </xdr:from>
              <xdr:to>
                <xdr:col>8</xdr:col>
                <xdr:colOff>146</xdr:colOff>
                <xdr:row>37</xdr:row>
                <xdr:rowOff>22</xdr:rowOff>
              </xdr:to>
            </anchor>
          </commentPr>
        </mc:Choice>
        <mc:Fallback/>
      </mc:AlternateContent>
    </comment>
    <comment ref="H30" authorId="0">
      <text>
        <r>
          <rPr>
            <sz val="14"/>
            <color rgb="FF000000"/>
            <rFont val="Tahoma"/>
            <family val="2"/>
          </rPr>
          <t xml:space="preserve">slaw:
Recorded in Rockies tab.
It's moved from LT-SW book.</t>
        </r>
      </text>
      <mc:AlternateContent>
        <mc:Choice Requires="v2">
          <commentPr autoFill="true" autoScale="false" colHidden="false" locked="false" rowHidden="false" textHAlign="justify" textVAlign="top">
            <anchor moveWithCells="false" sizeWithCells="false">
              <xdr:from>
                <xdr:col>7</xdr:col>
                <xdr:colOff>101</xdr:colOff>
                <xdr:row>34</xdr:row>
                <xdr:rowOff>26</xdr:rowOff>
              </xdr:from>
              <xdr:to>
                <xdr:col>8</xdr:col>
                <xdr:colOff>152</xdr:colOff>
                <xdr:row>40</xdr:row>
                <xdr:rowOff>8</xdr:rowOff>
              </xdr:to>
            </anchor>
          </commentPr>
        </mc:Choice>
        <mc:Fallback/>
      </mc:AlternateContent>
    </comment>
    <comment ref="H32" authorId="0">
      <text>
        <r>
          <rPr>
            <sz val="12"/>
            <color rgb="FF000000"/>
            <rFont val="Tahoma"/>
            <family val="2"/>
          </rPr>
          <t xml:space="preserve">slaw:
Recorded in COB tab.
5/14 - reserve $1,686,032 as Mid-value increased</t>
        </r>
      </text>
      <mc:AlternateContent>
        <mc:Choice Requires="v2">
          <commentPr autoFill="true" autoScale="false" colHidden="false" locked="false" rowHidden="false" textHAlign="justify" textVAlign="top">
            <anchor moveWithCells="false" sizeWithCells="false">
              <xdr:from>
                <xdr:col>7</xdr:col>
                <xdr:colOff>63</xdr:colOff>
                <xdr:row>34</xdr:row>
                <xdr:rowOff>26</xdr:rowOff>
              </xdr:from>
              <xdr:to>
                <xdr:col>8</xdr:col>
                <xdr:colOff>167</xdr:colOff>
                <xdr:row>40</xdr:row>
                <xdr:rowOff>22</xdr:rowOff>
              </xdr:to>
            </anchor>
          </commentPr>
        </mc:Choice>
        <mc:Fallback/>
      </mc:AlternateContent>
    </comment>
    <comment ref="H34" authorId="0">
      <text>
        <r>
          <rPr>
            <sz val="12"/>
            <color rgb="FF000000"/>
            <rFont val="Tahoma"/>
            <family val="2"/>
          </rPr>
          <t xml:space="preserve">slaw:
Recorded in NP15 tab.</t>
        </r>
      </text>
      <mc:AlternateContent>
        <mc:Choice Requires="v2">
          <commentPr autoFill="true" autoScale="false" colHidden="false" locked="false" rowHidden="false" textHAlign="justify" textVAlign="top">
            <anchor moveWithCells="false" sizeWithCells="false">
              <xdr:from>
                <xdr:col>7</xdr:col>
                <xdr:colOff>63</xdr:colOff>
                <xdr:row>36</xdr:row>
                <xdr:rowOff>0</xdr:rowOff>
              </xdr:from>
              <xdr:to>
                <xdr:col>8</xdr:col>
                <xdr:colOff>-14</xdr:colOff>
                <xdr:row>43</xdr:row>
                <xdr:rowOff>32</xdr:rowOff>
              </xdr:to>
            </anchor>
          </commentPr>
        </mc:Choice>
        <mc:Fallback/>
      </mc:AlternateContent>
    </comment>
    <comment ref="H35" authorId="0">
      <text>
        <r>
          <rPr>
            <sz val="12"/>
            <color rgb="FF000000"/>
            <rFont val="Tahoma"/>
            <family val="2"/>
          </rPr>
          <t xml:space="preserve">slaw:
Recorded in NP15 tab.</t>
        </r>
      </text>
      <mc:AlternateContent>
        <mc:Choice Requires="v2">
          <commentPr autoFill="true" autoScale="false" colHidden="false" locked="false" rowHidden="false" textHAlign="justify" textVAlign="top">
            <anchor moveWithCells="false" sizeWithCells="false">
              <xdr:from>
                <xdr:col>7</xdr:col>
                <xdr:colOff>63</xdr:colOff>
                <xdr:row>38</xdr:row>
                <xdr:rowOff>34</xdr:rowOff>
              </xdr:from>
              <xdr:to>
                <xdr:col>8</xdr:col>
                <xdr:colOff>-14</xdr:colOff>
                <xdr:row>40</xdr:row>
                <xdr:rowOff>16</xdr:rowOff>
              </xdr:to>
            </anchor>
          </commentPr>
        </mc:Choice>
        <mc:Fallback/>
      </mc:AlternateContent>
    </comment>
    <comment ref="H36" authorId="0">
      <text>
        <r>
          <rPr>
            <sz val="12"/>
            <color rgb="FF000000"/>
            <rFont val="Tahoma"/>
            <family val="2"/>
          </rPr>
          <t xml:space="preserve">slaw:
Recorded in NP15 tab.</t>
        </r>
      </text>
      <mc:AlternateContent>
        <mc:Choice Requires="v2">
          <commentPr autoFill="true" autoScale="false" colHidden="false" locked="false" rowHidden="false" textHAlign="justify" textVAlign="top">
            <anchor moveWithCells="false" sizeWithCells="false">
              <xdr:from>
                <xdr:col>7</xdr:col>
                <xdr:colOff>63</xdr:colOff>
                <xdr:row>39</xdr:row>
                <xdr:rowOff>18</xdr:rowOff>
              </xdr:from>
              <xdr:to>
                <xdr:col>8</xdr:col>
                <xdr:colOff>-14</xdr:colOff>
                <xdr:row>43</xdr:row>
                <xdr:rowOff>28</xdr:rowOff>
              </xdr:to>
            </anchor>
          </commentPr>
        </mc:Choice>
        <mc:Fallback/>
      </mc:AlternateContent>
    </comment>
    <comment ref="H38" authorId="0">
      <text>
        <r>
          <rPr>
            <sz val="12"/>
            <color rgb="FF000000"/>
            <rFont val="Tahoma"/>
            <family val="2"/>
          </rPr>
          <t xml:space="preserve">slaw:
Recorded in WSCC-N tab.
</t>
        </r>
      </text>
      <mc:AlternateContent>
        <mc:Choice Requires="v2">
          <commentPr autoFill="true" autoScale="false" colHidden="false" locked="false" rowHidden="false" textHAlign="justify" textVAlign="top">
            <anchor moveWithCells="false" sizeWithCells="false">
              <xdr:from>
                <xdr:col>7</xdr:col>
                <xdr:colOff>63</xdr:colOff>
                <xdr:row>39</xdr:row>
                <xdr:rowOff>22</xdr:rowOff>
              </xdr:from>
              <xdr:to>
                <xdr:col>8</xdr:col>
                <xdr:colOff>-14</xdr:colOff>
                <xdr:row>44</xdr:row>
                <xdr:rowOff>26</xdr:rowOff>
              </xdr:to>
            </anchor>
          </commentPr>
        </mc:Choice>
        <mc:Fallback/>
      </mc:AlternateContent>
    </comment>
    <comment ref="H39" authorId="0">
      <text>
        <r>
          <rPr>
            <sz val="14"/>
            <color rgb="FF000000"/>
            <rFont val="Tahoma"/>
            <family val="2"/>
          </rPr>
          <t xml:space="preserve">slaw:
Recorded in NP15 tab.
</t>
        </r>
      </text>
      <mc:AlternateContent>
        <mc:Choice Requires="v2">
          <commentPr autoFill="true" autoScale="false" colHidden="false" locked="false" rowHidden="false" textHAlign="justify" textVAlign="top">
            <anchor moveWithCells="false" sizeWithCells="false">
              <xdr:from>
                <xdr:col>7</xdr:col>
                <xdr:colOff>63</xdr:colOff>
                <xdr:row>45</xdr:row>
                <xdr:rowOff>60</xdr:rowOff>
              </xdr:from>
              <xdr:to>
                <xdr:col>8</xdr:col>
                <xdr:colOff>-13</xdr:colOff>
                <xdr:row>46</xdr:row>
                <xdr:rowOff>-3</xdr:rowOff>
              </xdr:to>
            </anchor>
          </commentPr>
        </mc:Choice>
        <mc:Fallback/>
      </mc:AlternateContent>
    </comment>
    <comment ref="H41" authorId="0">
      <text>
        <r>
          <rPr>
            <b val="true"/>
            <sz val="12"/>
            <color rgb="FF000000"/>
            <rFont val="Tahoma"/>
            <family val="2"/>
          </rPr>
          <t xml:space="preserve">slaw:
</t>
        </r>
        <r>
          <rPr>
            <sz val="12"/>
            <color rgb="FF000000"/>
            <rFont val="Tahoma"/>
            <family val="2"/>
          </rPr>
          <t xml:space="preserve">recorded in MC tab.</t>
        </r>
      </text>
      <mc:AlternateContent>
        <mc:Choice Requires="v2">
          <commentPr autoFill="true" autoScale="false" colHidden="false" locked="false" rowHidden="false" textHAlign="justify" textVAlign="top">
            <anchor moveWithCells="false" sizeWithCells="false">
              <xdr:from>
                <xdr:col>7</xdr:col>
                <xdr:colOff>63</xdr:colOff>
                <xdr:row>45</xdr:row>
                <xdr:rowOff>64</xdr:rowOff>
              </xdr:from>
              <xdr:to>
                <xdr:col>8</xdr:col>
                <xdr:colOff>-14</xdr:colOff>
                <xdr:row>51</xdr:row>
                <xdr:rowOff>60</xdr:rowOff>
              </xdr:to>
            </anchor>
          </commentPr>
        </mc:Choice>
        <mc:Fallback/>
      </mc:AlternateContent>
    </comment>
    <comment ref="H43" authorId="0">
      <text>
        <r>
          <rPr>
            <sz val="14"/>
            <color rgb="FF000000"/>
            <rFont val="Tahoma"/>
            <family val="2"/>
          </rPr>
          <t xml:space="preserve">slaw:
Recorded in WSCC-N tab.
</t>
        </r>
      </text>
      <mc:AlternateContent>
        <mc:Choice Requires="v2">
          <commentPr autoFill="true" autoScale="false" colHidden="false" locked="false" rowHidden="false" textHAlign="justify" textVAlign="top">
            <anchor moveWithCells="false" sizeWithCells="false">
              <xdr:from>
                <xdr:col>7</xdr:col>
                <xdr:colOff>63</xdr:colOff>
                <xdr:row>47</xdr:row>
                <xdr:rowOff>4</xdr:rowOff>
              </xdr:from>
              <xdr:to>
                <xdr:col>8</xdr:col>
                <xdr:colOff>-14</xdr:colOff>
                <xdr:row>51</xdr:row>
                <xdr:rowOff>92</xdr:rowOff>
              </xdr:to>
            </anchor>
          </commentPr>
        </mc:Choice>
        <mc:Fallback/>
      </mc:AlternateContent>
    </comment>
    <comment ref="H45" authorId="0">
      <text>
        <r>
          <rPr>
            <sz val="12"/>
            <color rgb="FF000000"/>
            <rFont val="Tahoma"/>
            <family val="2"/>
          </rPr>
          <t xml:space="preserve">slaw:
Recorded in WSCC-N tab.
</t>
        </r>
      </text>
      <mc:AlternateContent>
        <mc:Choice Requires="v2">
          <commentPr autoFill="true" autoScale="false" colHidden="false" locked="false" rowHidden="false" textHAlign="justify" textVAlign="top">
            <anchor moveWithCells="false" sizeWithCells="false">
              <xdr:from>
                <xdr:col>7</xdr:col>
                <xdr:colOff>63</xdr:colOff>
                <xdr:row>49</xdr:row>
                <xdr:rowOff>24</xdr:rowOff>
              </xdr:from>
              <xdr:to>
                <xdr:col>8</xdr:col>
                <xdr:colOff>-14</xdr:colOff>
                <xdr:row>51</xdr:row>
                <xdr:rowOff>12</xdr:rowOff>
              </xdr:to>
            </anchor>
          </commentPr>
        </mc:Choice>
        <mc:Fallback/>
      </mc:AlternateContent>
    </comment>
    <comment ref="H46" authorId="0">
      <text>
        <r>
          <rPr>
            <b val="true"/>
            <sz val="14"/>
            <color rgb="FF000000"/>
            <rFont val="Tahoma"/>
            <family val="2"/>
          </rPr>
          <t xml:space="preserve">slaw:
</t>
        </r>
        <r>
          <rPr>
            <sz val="14"/>
            <color rgb="FF000000"/>
            <rFont val="Tahoma"/>
            <family val="2"/>
          </rPr>
          <t xml:space="preserve">Sam:
This was transferred from LT-NW to ST-WPLNT on 12/28/00. Please refer to LT-NW &amp; ST-Plnt rolls MC tab.</t>
        </r>
      </text>
      <mc:AlternateContent>
        <mc:Choice Requires="v2">
          <commentPr autoFill="true" autoScale="false" colHidden="false" locked="false" rowHidden="false" textHAlign="justify" textVAlign="top">
            <anchor moveWithCells="false" sizeWithCells="false">
              <xdr:from>
                <xdr:col>7</xdr:col>
                <xdr:colOff>63</xdr:colOff>
                <xdr:row>51</xdr:row>
                <xdr:rowOff>92</xdr:rowOff>
              </xdr:from>
              <xdr:to>
                <xdr:col>8</xdr:col>
                <xdr:colOff>53</xdr:colOff>
                <xdr:row>63</xdr:row>
                <xdr:rowOff>16</xdr:rowOff>
              </xdr:to>
            </anchor>
          </commentPr>
        </mc:Choice>
        <mc:Fallback/>
      </mc:AlternateContent>
    </comment>
    <comment ref="I11" authorId="0">
      <text>
        <r>
          <rPr>
            <b val="true"/>
            <sz val="14"/>
            <color rgb="FF000000"/>
            <rFont val="Tahoma"/>
            <family val="2"/>
          </rPr>
          <t xml:space="preserve">slaw:
</t>
        </r>
        <r>
          <rPr>
            <sz val="14"/>
            <color rgb="FF000000"/>
            <rFont val="Tahoma"/>
            <family val="2"/>
          </rPr>
          <t xml:space="preserve">Sam:
This was transferred from LT-SW to ST-WPLNT on 12/28/00. Please refer to roll ST-PLT &amp; LT-NW MC tab</t>
        </r>
      </text>
      <mc:AlternateContent>
        <mc:Choice Requires="v2">
          <commentPr autoFill="true" autoScale="false" colHidden="false" locked="false" rowHidden="false" textHAlign="justify" textVAlign="top">
            <anchor moveWithCells="false" sizeWithCells="false">
              <xdr:from>
                <xdr:col>8</xdr:col>
                <xdr:colOff>74</xdr:colOff>
                <xdr:row>9</xdr:row>
                <xdr:rowOff>38</xdr:rowOff>
              </xdr:from>
              <xdr:to>
                <xdr:col>9</xdr:col>
                <xdr:colOff>49</xdr:colOff>
                <xdr:row>14</xdr:row>
                <xdr:rowOff>32</xdr:rowOff>
              </xdr:to>
            </anchor>
          </commentPr>
        </mc:Choice>
        <mc:Fallback/>
      </mc:AlternateContent>
    </comment>
    <comment ref="I13" authorId="0">
      <text>
        <r>
          <rPr>
            <b val="true"/>
            <sz val="14"/>
            <color rgb="FF000000"/>
            <rFont val="Tahoma"/>
            <family val="2"/>
          </rPr>
          <t xml:space="preserve">slaw:
</t>
        </r>
        <r>
          <rPr>
            <sz val="14"/>
            <color rgb="FF000000"/>
            <rFont val="Tahoma"/>
            <family val="2"/>
          </rPr>
          <t xml:space="preserve">Sam:
This was transferred from LT-NW to ST-WPLNT on 12/28/00. Please refer to LT-NW &amp; ST-Plnt rolls MC tab.</t>
        </r>
      </text>
      <mc:AlternateContent>
        <mc:Choice Requires="v2">
          <commentPr autoFill="true" autoScale="false" colHidden="false" locked="false" rowHidden="false" textHAlign="justify" textVAlign="top">
            <anchor moveWithCells="false" sizeWithCells="false">
              <xdr:from>
                <xdr:col>8</xdr:col>
                <xdr:colOff>74</xdr:colOff>
                <xdr:row>12</xdr:row>
                <xdr:rowOff>8</xdr:rowOff>
              </xdr:from>
              <xdr:to>
                <xdr:col>9</xdr:col>
                <xdr:colOff>51</xdr:colOff>
                <xdr:row>18</xdr:row>
                <xdr:rowOff>22</xdr:rowOff>
              </xdr:to>
            </anchor>
          </commentPr>
        </mc:Choice>
        <mc:Fallback/>
      </mc:AlternateContent>
    </comment>
    <comment ref="I16" authorId="0">
      <text>
        <r>
          <rPr>
            <b val="true"/>
            <sz val="14"/>
            <color rgb="FF000000"/>
            <rFont val="Tahoma"/>
            <family val="2"/>
          </rPr>
          <t xml:space="preserve">slaw:
</t>
        </r>
        <r>
          <rPr>
            <sz val="14"/>
            <color rgb="FF000000"/>
            <rFont val="Tahoma"/>
            <family val="2"/>
          </rPr>
          <t xml:space="preserve">Recorded in WSCC-N tab.</t>
        </r>
      </text>
      <mc:AlternateContent>
        <mc:Choice Requires="v2">
          <commentPr autoFill="true" autoScale="false" colHidden="false" locked="false" rowHidden="false" textHAlign="justify" textVAlign="top">
            <anchor moveWithCells="false" sizeWithCells="false">
              <xdr:from>
                <xdr:col>8</xdr:col>
                <xdr:colOff>74</xdr:colOff>
                <xdr:row>15</xdr:row>
                <xdr:rowOff>8</xdr:rowOff>
              </xdr:from>
              <xdr:to>
                <xdr:col>9</xdr:col>
                <xdr:colOff>40</xdr:colOff>
                <xdr:row>21</xdr:row>
                <xdr:rowOff>24</xdr:rowOff>
              </xdr:to>
            </anchor>
          </commentPr>
        </mc:Choice>
        <mc:Fallback/>
      </mc:AlternateContent>
    </comment>
    <comment ref="I20" authorId="0">
      <text>
        <r>
          <rPr>
            <b val="true"/>
            <sz val="14"/>
            <color rgb="FF000000"/>
            <rFont val="Tahoma"/>
            <family val="2"/>
          </rPr>
          <t xml:space="preserve">slaw:
</t>
        </r>
        <r>
          <rPr>
            <sz val="14"/>
            <color rgb="FF000000"/>
            <rFont val="Tahoma"/>
            <family val="2"/>
          </rPr>
          <t xml:space="preserve">Partial release that is moved to Sch E to cover liabilities owed to PG&amp;E through Credit on 4/30/01. (the total liabilities is $86,112,819.21, sharing with LT-SW)
5/7/01 - moved another $25MM to Sch E per J. Lavorato's request, on 5/4 P&amp;L.
5/8/01 - moved another $25MM to Sch E on 5/7 P&amp;L.</t>
        </r>
      </text>
      <mc:AlternateContent>
        <mc:Choice Requires="v2">
          <commentPr autoFill="true" autoScale="false" colHidden="false" locked="false" rowHidden="false" textHAlign="justify" textVAlign="top">
            <anchor moveWithCells="false" sizeWithCells="false">
              <xdr:from>
                <xdr:col>9</xdr:col>
                <xdr:colOff>17</xdr:colOff>
                <xdr:row>18</xdr:row>
                <xdr:rowOff>24</xdr:rowOff>
              </xdr:from>
              <xdr:to>
                <xdr:col>10</xdr:col>
                <xdr:colOff>182</xdr:colOff>
                <xdr:row>26</xdr:row>
                <xdr:rowOff>18</xdr:rowOff>
              </xdr:to>
            </anchor>
          </commentPr>
        </mc:Choice>
        <mc:Fallback/>
      </mc:AlternateContent>
    </comment>
    <comment ref="I21" authorId="0">
      <text>
        <r>
          <rPr>
            <b val="true"/>
            <sz val="14"/>
            <color rgb="FF000000"/>
            <rFont val="Tahoma"/>
            <family val="2"/>
          </rPr>
          <t xml:space="preserve">slaw:
</t>
        </r>
        <r>
          <rPr>
            <sz val="14"/>
            <color rgb="FF000000"/>
            <rFont val="Tahoma"/>
            <family val="2"/>
          </rPr>
          <t xml:space="preserve">Reserve will be removed on weekly basis due to liquidation and/or change in value.
4/30 - release $607,541.92
5/14 - release $1,185,237.24</t>
        </r>
      </text>
      <mc:AlternateContent>
        <mc:Choice Requires="v2">
          <commentPr autoFill="true" autoScale="false" colHidden="false" locked="false" rowHidden="false" textHAlign="justify" textVAlign="top">
            <anchor moveWithCells="false" sizeWithCells="false">
              <xdr:from>
                <xdr:col>8</xdr:col>
                <xdr:colOff>112</xdr:colOff>
                <xdr:row>22</xdr:row>
                <xdr:rowOff>6</xdr:rowOff>
              </xdr:from>
              <xdr:to>
                <xdr:col>10</xdr:col>
                <xdr:colOff>89</xdr:colOff>
                <xdr:row>28</xdr:row>
                <xdr:rowOff>32</xdr:rowOff>
              </xdr:to>
            </anchor>
          </commentPr>
        </mc:Choice>
        <mc:Fallback/>
      </mc:AlternateContent>
    </comment>
    <comment ref="I23" authorId="0">
      <text>
        <r>
          <rPr>
            <b val="true"/>
            <sz val="14"/>
            <color rgb="FF000000"/>
            <rFont val="Tahoma"/>
            <family val="2"/>
          </rPr>
          <t xml:space="preserve">slaw:
</t>
        </r>
        <r>
          <rPr>
            <sz val="14"/>
            <color rgb="FF000000"/>
            <rFont val="Tahoma"/>
            <family val="2"/>
          </rPr>
          <t xml:space="preserve">It's moved to LT-WMgmt on 5/1 per Tim's request.</t>
        </r>
      </text>
      <mc:AlternateContent>
        <mc:Choice Requires="v2">
          <commentPr autoFill="true" autoScale="false" colHidden="false" locked="false" rowHidden="false" textHAlign="justify" textVAlign="top">
            <anchor moveWithCells="false" sizeWithCells="false">
              <xdr:from>
                <xdr:col>8</xdr:col>
                <xdr:colOff>112</xdr:colOff>
                <xdr:row>24</xdr:row>
                <xdr:rowOff>4</xdr:rowOff>
              </xdr:from>
              <xdr:to>
                <xdr:col>9</xdr:col>
                <xdr:colOff>150</xdr:colOff>
                <xdr:row>29</xdr:row>
                <xdr:rowOff>42</xdr:rowOff>
              </xdr:to>
            </anchor>
          </commentPr>
        </mc:Choice>
        <mc:Fallback/>
      </mc:AlternateContent>
    </comment>
    <comment ref="I24" authorId="0">
      <text>
        <r>
          <rPr>
            <b val="true"/>
            <sz val="14"/>
            <color rgb="FF000000"/>
            <rFont val="Tahoma"/>
            <family val="2"/>
          </rPr>
          <t xml:space="preserve">slaw:
</t>
        </r>
        <r>
          <rPr>
            <sz val="14"/>
            <color rgb="FF000000"/>
            <rFont val="Tahoma"/>
            <family val="2"/>
          </rPr>
          <t xml:space="preserve">It's moved to LT-WMgmt on 5/1 per Tim's request.</t>
        </r>
      </text>
      <mc:AlternateContent>
        <mc:Choice Requires="v2">
          <commentPr autoFill="true" autoScale="false" colHidden="false" locked="false" rowHidden="false" textHAlign="justify" textVAlign="top">
            <anchor moveWithCells="false" sizeWithCells="false">
              <xdr:from>
                <xdr:col>8</xdr:col>
                <xdr:colOff>112</xdr:colOff>
                <xdr:row>25</xdr:row>
                <xdr:rowOff>10</xdr:rowOff>
              </xdr:from>
              <xdr:to>
                <xdr:col>9</xdr:col>
                <xdr:colOff>150</xdr:colOff>
                <xdr:row>31</xdr:row>
                <xdr:rowOff>35</xdr:rowOff>
              </xdr:to>
            </anchor>
          </commentPr>
        </mc:Choice>
        <mc:Fallback/>
      </mc:AlternateContent>
    </comment>
    <comment ref="I25" authorId="0">
      <text>
        <r>
          <rPr>
            <b val="true"/>
            <sz val="14"/>
            <color rgb="FF000000"/>
            <rFont val="Tahoma"/>
            <family val="2"/>
          </rPr>
          <t xml:space="preserve">slaw:
</t>
        </r>
        <r>
          <rPr>
            <sz val="14"/>
            <color rgb="FF000000"/>
            <rFont val="Tahoma"/>
            <family val="2"/>
          </rPr>
          <t xml:space="preserve">Released to Sch E as to cover liabilities owed to PG&amp;E through Credit. (the total liabilities is $86,112,819.21, sharing with LT-NW)</t>
        </r>
      </text>
      <mc:AlternateContent>
        <mc:Choice Requires="v2">
          <commentPr autoFill="true" autoScale="false" colHidden="false" locked="false" rowHidden="false" textHAlign="justify" textVAlign="top">
            <anchor moveWithCells="false" sizeWithCells="false">
              <xdr:from>
                <xdr:col>9</xdr:col>
                <xdr:colOff>17</xdr:colOff>
                <xdr:row>23</xdr:row>
                <xdr:rowOff>26</xdr:rowOff>
              </xdr:from>
              <xdr:to>
                <xdr:col>10</xdr:col>
                <xdr:colOff>108</xdr:colOff>
                <xdr:row>29</xdr:row>
                <xdr:rowOff>10</xdr:rowOff>
              </xdr:to>
            </anchor>
          </commentPr>
        </mc:Choice>
        <mc:Fallback/>
      </mc:AlternateContent>
    </comment>
    <comment ref="I32" authorId="0">
      <text>
        <r>
          <rPr>
            <b val="true"/>
            <sz val="14"/>
            <color rgb="FF000000"/>
            <rFont val="Tahoma"/>
            <family val="2"/>
          </rPr>
          <t xml:space="preserve">slaw:
</t>
        </r>
        <r>
          <rPr>
            <sz val="14"/>
            <color rgb="FF000000"/>
            <rFont val="Tahoma"/>
            <family val="2"/>
          </rPr>
          <t xml:space="preserve">Reserve will be removed on weekly basis due to liquidation and/or change in value.
4/30 - release $4,471,774
</t>
        </r>
      </text>
      <mc:AlternateContent>
        <mc:Choice Requires="v2">
          <commentPr autoFill="true" autoScale="false" colHidden="false" locked="false" rowHidden="false" textHAlign="justify" textVAlign="top">
            <anchor moveWithCells="false" sizeWithCells="false">
              <xdr:from>
                <xdr:col>8</xdr:col>
                <xdr:colOff>112</xdr:colOff>
                <xdr:row>34</xdr:row>
                <xdr:rowOff>26</xdr:rowOff>
              </xdr:from>
              <xdr:to>
                <xdr:col>10</xdr:col>
                <xdr:colOff>89</xdr:colOff>
                <xdr:row>42</xdr:row>
                <xdr:rowOff>24</xdr:rowOff>
              </xdr:to>
            </anchor>
          </commentPr>
        </mc:Choice>
        <mc:Fallback/>
      </mc:AlternateContent>
    </comment>
    <comment ref="I41" authorId="0">
      <text>
        <r>
          <rPr>
            <b val="true"/>
            <sz val="14"/>
            <color rgb="FF000000"/>
            <rFont val="Tahoma"/>
            <family val="2"/>
          </rPr>
          <t xml:space="preserve">slaw:
</t>
        </r>
        <r>
          <rPr>
            <sz val="14"/>
            <color rgb="FF000000"/>
            <rFont val="Tahoma"/>
            <family val="2"/>
          </rPr>
          <t xml:space="preserve">Reserve will be removed on weekly basis due to liquidation and/or change in value.
4/30 - release $351,180
5/14 - release $685,112</t>
        </r>
      </text>
      <mc:AlternateContent>
        <mc:Choice Requires="v2">
          <commentPr autoFill="true" autoScale="false" colHidden="false" locked="false" rowHidden="false" textHAlign="justify" textVAlign="top">
            <anchor moveWithCells="false" sizeWithCells="false">
              <xdr:from>
                <xdr:col>8</xdr:col>
                <xdr:colOff>112</xdr:colOff>
                <xdr:row>45</xdr:row>
                <xdr:rowOff>64</xdr:rowOff>
              </xdr:from>
              <xdr:to>
                <xdr:col>10</xdr:col>
                <xdr:colOff>89</xdr:colOff>
                <xdr:row>51</xdr:row>
                <xdr:rowOff>60</xdr:rowOff>
              </xdr:to>
            </anchor>
          </commentPr>
        </mc:Choice>
        <mc:Fallback/>
      </mc:AlternateContent>
    </comment>
    <comment ref="I44" authorId="0">
      <text>
        <r>
          <rPr>
            <sz val="16"/>
            <color rgb="FF000000"/>
            <rFont val="Tahoma"/>
            <family val="2"/>
          </rPr>
          <t xml:space="preserve">Sam:
Decreased liquidity risk; see note 2 below; recorded in WSCC-N tab.</t>
        </r>
      </text>
      <mc:AlternateContent>
        <mc:Choice Requires="v2">
          <commentPr autoFill="true" autoScale="false" colHidden="false" locked="false" rowHidden="false" textHAlign="justify" textVAlign="top">
            <anchor moveWithCells="false" sizeWithCells="false">
              <xdr:from>
                <xdr:col>8</xdr:col>
                <xdr:colOff>74</xdr:colOff>
                <xdr:row>47</xdr:row>
                <xdr:rowOff>4</xdr:rowOff>
              </xdr:from>
              <xdr:to>
                <xdr:col>9</xdr:col>
                <xdr:colOff>59</xdr:colOff>
                <xdr:row>63</xdr:row>
                <xdr:rowOff>16</xdr:rowOff>
              </xdr:to>
            </anchor>
          </commentPr>
        </mc:Choice>
        <mc:Fallback/>
      </mc:AlternateContent>
    </comment>
  </commentList>
</comments>
</file>

<file path=xl/sharedStrings.xml><?xml version="1.0" encoding="utf-8"?>
<sst xmlns="http://schemas.openxmlformats.org/spreadsheetml/2006/main" count="196" uniqueCount="77">
  <si>
    <t xml:space="preserve">CONFIDENTIAL</t>
  </si>
  <si>
    <t xml:space="preserve">Schedule C Summary</t>
  </si>
  <si>
    <t xml:space="preserve">As of May 7, 2001</t>
  </si>
  <si>
    <t xml:space="preserve">Portfolio</t>
  </si>
  <si>
    <t xml:space="preserve">Book(s)</t>
  </si>
  <si>
    <t xml:space="preserve">Trader</t>
  </si>
  <si>
    <t xml:space="preserve">Date</t>
  </si>
  <si>
    <t xml:space="preserve">Book Name</t>
  </si>
  <si>
    <t xml:space="preserve">Description</t>
  </si>
  <si>
    <t xml:space="preserve">Reserved Amount</t>
  </si>
  <si>
    <t xml:space="preserve">Released Amount</t>
  </si>
  <si>
    <t xml:space="preserve">Net Balance</t>
  </si>
  <si>
    <t xml:space="preserve">Removal Date</t>
  </si>
  <si>
    <t xml:space="preserve">Schedule E Amt.*</t>
  </si>
  <si>
    <t xml:space="preserve">Power</t>
  </si>
  <si>
    <t xml:space="preserve">West</t>
  </si>
  <si>
    <t xml:space="preserve">Mike Swerzbin</t>
  </si>
  <si>
    <t xml:space="preserve">LT-NW</t>
  </si>
  <si>
    <t xml:space="preserve">Incremental Reserves over the MTM value of the swaptions. The deal is marked against the Mid-C curve, however the actual delivery is at an interconnection with Portland General System or if an Indego system is built the delivery will be at the interconnection with the Indego system border. Due to this, money is reserved pay for the transmission needed to deliver at these points. (This is recorded in the Welded Tube book)</t>
  </si>
  <si>
    <t xml:space="preserve">Reserve to pay for Distribution and/or substation costs. Purchase to back this sale is at 230 Kv and the sale is at 13.8 Kv. Ther reserve will pay to convert this energy down to 13.8 Kv. (Counterparty is Ft. James Operating Company)</t>
  </si>
  <si>
    <t xml:space="preserve">Legal Reserve due to unwind of Wauna Halsey deals to offset any potential legal fees. (Counterparty is Ft. James Operating Company)</t>
  </si>
  <si>
    <t xml:space="preserve">Reserve associated with EPMI purchase from FPA at Wawuna substation. Litigation pending.</t>
  </si>
  <si>
    <t xml:space="preserve">Legal staff has reviewed the case against BPA in Federal District court. Odds of settlemnt at that venue are much less than originally anticipated  Thus, we are increasing the total reserve by $10,000,000 (from $20,000,000 to $30,000,000) because of BPA's trach record in Fed. Court.</t>
  </si>
  <si>
    <t xml:space="preserve">BPA has determined that they do not have enough power to serve all Preference Load. Our legal staff has further indication that BPA's record in the 9th Circuit Court is very strong. Accordingly, we are increasing the total reserve to $60,000,000 which should be enough to cover the majority of the liability.</t>
  </si>
  <si>
    <t xml:space="preserve">Cover specific political risk in California and overall political risk in the western markets.(50% split w/ST-CA)</t>
  </si>
  <si>
    <t xml:space="preserve">Reserves associated with the Federal Power Act 206 investigation. (see note 3 below)</t>
  </si>
  <si>
    <t xml:space="preserve">Reserves associated with potential creditors' claims in bankruptcy court against Enron's benefits from terminating the contract. (Counterparty is Can Fibre)</t>
  </si>
  <si>
    <t xml:space="preserve">Potential refund risk in California due to the FERC's proposed 206 order.</t>
  </si>
  <si>
    <t xml:space="preserve">Reserve associated with revocation risk arising from BPA's Federal Surplus Firm Power Statute, and comments by Steve Oliver BPA on 1/29/01. (Deals: 511626, 511627, 511628, 511629, 511630, 511631)</t>
  </si>
  <si>
    <t xml:space="preserve">Deal 3689.03 uncertain of counterparty's status re: swaption. Will research and resolve.</t>
  </si>
  <si>
    <t xml:space="preserve">Reserve for PG&amp;E deals #438496 &amp; #438497 that were killed due to PG&amp;E bankruptcy.</t>
  </si>
  <si>
    <t xml:space="preserve">4/30/01, 5/4/01, 5/7/01</t>
  </si>
  <si>
    <t xml:space="preserve">Reserve the extrinsic value of transmission deal #503112 being released on 4/23/01 due to market illiquidity.</t>
  </si>
  <si>
    <t xml:space="preserve"> As of 5/14/2001</t>
  </si>
  <si>
    <t xml:space="preserve">LT-NW Total</t>
  </si>
  <si>
    <t xml:space="preserve">Matt Motley</t>
  </si>
  <si>
    <t xml:space="preserve">LT-SW</t>
  </si>
  <si>
    <t xml:space="preserve">Firm sale is being backed by non-firm purchases. Measure potential exposure relative to building a peaking unit.</t>
  </si>
  <si>
    <t xml:space="preserve">CSU firm load sales backed with non-firm transmission in the Rockies.</t>
  </si>
  <si>
    <t xml:space="preserve">Reserve for PG&amp;E deal #499147 that was killed due to PG&amp;E bankruptcy.</t>
  </si>
  <si>
    <t xml:space="preserve">LT-SW Total</t>
  </si>
  <si>
    <t xml:space="preserve">Tim Belden</t>
  </si>
  <si>
    <t xml:space="preserve">LT-WMGMT</t>
  </si>
  <si>
    <t xml:space="preserve">Cover potential liability associated with scheduling at Silver Peak on May 24, 1999.</t>
  </si>
  <si>
    <t xml:space="preserve">Increase reserve associated with PX schedule at Silver Park. Reserve for total potential in Day Ahead &amp; Real Time markets, includes actual damages &amp; opportunity cost.</t>
  </si>
  <si>
    <t xml:space="preserve">Firm sale is being backed by non-firm purchases. Measure potential exposure relative to building a peaking unit. Originally in LT-SW book, it's moved to LT-WMgmt on 4/30/01.</t>
  </si>
  <si>
    <t xml:space="preserve">CSU firm load sales backed with non-firm transmission in the Rockies. Originally in LT-SW book, it's moved to LT-WMgmt on 4/30/01.</t>
  </si>
  <si>
    <t xml:space="preserve">LT-WMGMT Total</t>
  </si>
  <si>
    <t xml:space="preserve">LT-WTRANS</t>
  </si>
  <si>
    <t xml:space="preserve">Reserve the whole value of transmission deal #205218 being released on 4/23/01 due to market illiquidity.</t>
  </si>
  <si>
    <t xml:space="preserve">As of 4/30/01</t>
  </si>
  <si>
    <t xml:space="preserve">LT-WTRANS Total</t>
  </si>
  <si>
    <t xml:space="preserve">Jeff Richter </t>
  </si>
  <si>
    <t xml:space="preserve">ST-CA</t>
  </si>
  <si>
    <t xml:space="preserve">Cover specific political risk in California and overall political risk in the western markets.(50% split w/LT-NW)</t>
  </si>
  <si>
    <t xml:space="preserve">ST-CA Total</t>
  </si>
  <si>
    <t xml:space="preserve">Sean Crandall</t>
  </si>
  <si>
    <t xml:space="preserve">ST-NW</t>
  </si>
  <si>
    <t xml:space="preserve">EPMI has exported power from the ISO to BPA at delivery point of NOB during the month of Dec. Line losses at NOB total about 10%. These line losses will be billed to us by the CAISO 75 days after the delivery date. We have estimated, by day, the physical quantities and associated line losses.</t>
  </si>
  <si>
    <t xml:space="preserve">Deal 520328 as a Basis Option has been incorrectly valued and we are holding the curve shift even until we get the correct valuation modeal or change the deal type.</t>
  </si>
  <si>
    <t xml:space="preserve">Deal 520328 has been entered as a call from a put and ST NW has taken the write-down. Therefore, we released the Sch. C against the deal.</t>
  </si>
  <si>
    <t xml:space="preserve">Reserve the extrinsic value of transmission deal #503107 being released on 4/23/01 due to market illiquidity.</t>
  </si>
  <si>
    <t xml:space="preserve">As of 5/14/01</t>
  </si>
  <si>
    <t xml:space="preserve">ST-NW Total</t>
  </si>
  <si>
    <t xml:space="preserve">John Lavorato</t>
  </si>
  <si>
    <t xml:space="preserve">ST-WPLNT</t>
  </si>
  <si>
    <t xml:space="preserve">Reserves associated with liquidity, index and physical delivery risk. (see note 2 below)</t>
  </si>
  <si>
    <t xml:space="preserve">Decreased liquidity risk - reserves associated with liquidity, index and physical delivery risk. (see note 2 below)</t>
  </si>
  <si>
    <t xml:space="preserve">Increased liquidity risk - reserves associated with liquidity, index and physical delivery risk. (see note 2 below)</t>
  </si>
  <si>
    <t xml:space="preserve">Reserve associated with EPMI purchase from FPA at Wawuna substation. Litigation pending.BPA has determined that they do not have enough power to serve all Preference Load. Our legal staff has further indication that BPA's record in the 9th Circuit Court is very strong. Accordingly, we are increasing the total reserve to $60,000,000 which should be enough to cover the majority of the liability. (This was originally reserved in LT-NW book)</t>
  </si>
  <si>
    <t xml:space="preserve">ST-WPLNT Total</t>
  </si>
  <si>
    <t xml:space="preserve">Sch. C Grand Total</t>
  </si>
  <si>
    <t xml:space="preserve">Sch. C Balance (net of releases)</t>
  </si>
  <si>
    <t xml:space="preserve">Checking</t>
  </si>
  <si>
    <t xml:space="preserve">* Schedule E balance reflects only those amounts that were transferred from Schedule C.</t>
  </si>
  <si>
    <t xml:space="preserve">(2) Liquidity, index, and physical delivery risk.  There is very little trading in the western power markets now.  We have existing positions that are difficult to get out of.  We have short physical positions offset by long swaps.  It may be difficult to procure physical supply through this winter in the NW. There may be a large disparity between the price that we pay for the physical power and the revenue we receive on our index swaps due to lack of liquidity. We have purchased a variety of transmission paths to close out positions where there is a distinct possibility that the paths could be curtailed.</t>
  </si>
  <si>
    <t xml:space="preserve">(3)  FERC issued an order on August 23rd, which we received on August 24th, in response to SDG&amp;E's filing for price caps on sellers in addition to the CAISO as a buyer.  The order states that FERC is opening a Federal Power Act 206 investigation.  A 206 investigation "provides a statutory mechanism for the Commission to exercise its remedial powers to change the rates, terms and conditions of jurisdictional services that are determined to be unjust, unreasonable, unduly discriminatory or preferential and, if appropriate, to order refunds." Subsection F of the order provides more details on refund considerations. If the FERC decides to order refunds, EPMI will face tremendous exposure due to it large volume of activity in the PX and CAISO markets.</t>
  </si>
</sst>
</file>

<file path=xl/styles.xml><?xml version="1.0" encoding="utf-8"?>
<styleSheet xmlns="http://schemas.openxmlformats.org/spreadsheetml/2006/main">
  <numFmts count="7">
    <numFmt numFmtId="164" formatCode="General"/>
    <numFmt numFmtId="165" formatCode="mm/dd/yy"/>
    <numFmt numFmtId="166" formatCode="_(* #,##0.00_);_(* \(#,##0.00\);_(* \-??_);_(@_)"/>
    <numFmt numFmtId="167" formatCode="_(* #,##0_);_(* \(#,##0\);_(* \-??_);_(@_)"/>
    <numFmt numFmtId="168" formatCode="m/d"/>
    <numFmt numFmtId="169" formatCode="[$-409]m/d/yyyy"/>
    <numFmt numFmtId="170" formatCode="[$-409]#,##0_);\(#,##0\)"/>
  </numFmts>
  <fonts count="18">
    <font>
      <sz val="10"/>
      <name val="Arial"/>
      <family val="0"/>
    </font>
    <font>
      <sz val="10"/>
      <name val="Arial"/>
      <family val="0"/>
    </font>
    <font>
      <sz val="10"/>
      <name val="Arial"/>
      <family val="0"/>
    </font>
    <font>
      <sz val="10"/>
      <name val="Arial"/>
      <family val="0"/>
    </font>
    <font>
      <sz val="14"/>
      <name val="Arial"/>
      <family val="2"/>
    </font>
    <font>
      <b val="true"/>
      <i val="true"/>
      <sz val="16"/>
      <name val="Arial"/>
      <family val="2"/>
    </font>
    <font>
      <b val="true"/>
      <sz val="14"/>
      <name val="Arial"/>
      <family val="2"/>
    </font>
    <font>
      <b val="true"/>
      <i val="true"/>
      <sz val="14"/>
      <name val="Arial"/>
      <family val="2"/>
    </font>
    <font>
      <b val="true"/>
      <sz val="16"/>
      <name val="Arial"/>
      <family val="2"/>
    </font>
    <font>
      <sz val="16"/>
      <color rgb="FFFF0000"/>
      <name val="Arial"/>
      <family val="2"/>
    </font>
    <font>
      <sz val="16"/>
      <name val="Arial"/>
      <family val="2"/>
    </font>
    <font>
      <i val="true"/>
      <sz val="16"/>
      <name val="Arial"/>
      <family val="2"/>
    </font>
    <font>
      <sz val="16"/>
      <color rgb="FF000000"/>
      <name val="Tahoma"/>
      <family val="2"/>
    </font>
    <font>
      <sz val="14"/>
      <color rgb="FF000000"/>
      <name val="Tahoma"/>
      <family val="2"/>
    </font>
    <font>
      <sz val="8"/>
      <color rgb="FF000000"/>
      <name val="Tahoma"/>
      <family val="0"/>
    </font>
    <font>
      <b val="true"/>
      <sz val="14"/>
      <color rgb="FF000000"/>
      <name val="Tahoma"/>
      <family val="2"/>
    </font>
    <font>
      <sz val="12"/>
      <color rgb="FF000000"/>
      <name val="Tahoma"/>
      <family val="2"/>
    </font>
    <font>
      <b val="true"/>
      <sz val="12"/>
      <color rgb="FF000000"/>
      <name val="Tahoma"/>
      <family val="2"/>
    </font>
  </fonts>
  <fills count="6">
    <fill>
      <patternFill patternType="none"/>
    </fill>
    <fill>
      <patternFill patternType="gray125"/>
    </fill>
    <fill>
      <patternFill patternType="solid">
        <fgColor rgb="FFC0C0C0"/>
        <bgColor rgb="FFCCCCFF"/>
      </patternFill>
    </fill>
    <fill>
      <patternFill patternType="solid">
        <fgColor rgb="FFFFFF00"/>
        <bgColor rgb="FFFFFF00"/>
      </patternFill>
    </fill>
    <fill>
      <patternFill patternType="solid">
        <fgColor rgb="FFCCFFCC"/>
        <bgColor rgb="FFCCFFFF"/>
      </patternFill>
    </fill>
    <fill>
      <patternFill patternType="solid">
        <fgColor rgb="FFFFCC99"/>
        <bgColor rgb="FFC0C0C0"/>
      </patternFill>
    </fill>
  </fills>
  <borders count="20">
    <border diagonalUp="false" diagonalDown="false">
      <left/>
      <right/>
      <top/>
      <bottom/>
      <diagonal/>
    </border>
    <border diagonalUp="false" diagonalDown="false">
      <left style="medium"/>
      <right style="medium"/>
      <top style="medium"/>
      <bottom style="medium"/>
      <diagonal/>
    </border>
    <border diagonalUp="false" diagonalDown="false">
      <left style="medium"/>
      <right/>
      <top/>
      <bottom style="thin"/>
      <diagonal/>
    </border>
    <border diagonalUp="false" diagonalDown="false">
      <left/>
      <right/>
      <top/>
      <bottom style="thin"/>
      <diagonal/>
    </border>
    <border diagonalUp="false" diagonalDown="false">
      <left style="medium"/>
      <right style="medium"/>
      <top style="medium"/>
      <bottom style="thin"/>
      <diagonal/>
    </border>
    <border diagonalUp="false" diagonalDown="false">
      <left/>
      <right/>
      <top style="medium"/>
      <bottom style="thin"/>
      <diagonal/>
    </border>
    <border diagonalUp="false" diagonalDown="false">
      <left style="medium"/>
      <right style="medium"/>
      <top/>
      <bottom style="thin"/>
      <diagonal/>
    </border>
    <border diagonalUp="false" diagonalDown="false">
      <left/>
      <right/>
      <top style="thin"/>
      <bottom style="thin"/>
      <diagonal/>
    </border>
    <border diagonalUp="false" diagonalDown="false">
      <left style="medium"/>
      <right/>
      <top style="thin"/>
      <bottom style="thin"/>
      <diagonal/>
    </border>
    <border diagonalUp="false" diagonalDown="false">
      <left style="medium"/>
      <right style="medium"/>
      <top style="thin"/>
      <bottom style="thin"/>
      <diagonal/>
    </border>
    <border diagonalUp="false" diagonalDown="false">
      <left/>
      <right style="medium"/>
      <top style="thin"/>
      <bottom style="thin"/>
      <diagonal/>
    </border>
    <border diagonalUp="false" diagonalDown="false">
      <left/>
      <right style="medium"/>
      <top/>
      <bottom style="thin"/>
      <diagonal/>
    </border>
    <border diagonalUp="false" diagonalDown="false">
      <left style="medium"/>
      <right/>
      <top/>
      <bottom/>
      <diagonal/>
    </border>
    <border diagonalUp="false" diagonalDown="false">
      <left style="medium"/>
      <right style="medium"/>
      <top/>
      <bottom/>
      <diagonal/>
    </border>
    <border diagonalUp="false" diagonalDown="false">
      <left/>
      <right/>
      <top style="thin"/>
      <bottom/>
      <diagonal/>
    </border>
    <border diagonalUp="false" diagonalDown="false">
      <left/>
      <right/>
      <top/>
      <bottom style="medium"/>
      <diagonal/>
    </border>
    <border diagonalUp="false" diagonalDown="false">
      <left style="medium"/>
      <right style="medium"/>
      <top style="thin"/>
      <bottom style="medium"/>
      <diagonal/>
    </border>
    <border diagonalUp="false" diagonalDown="false">
      <left style="medium"/>
      <right/>
      <top style="medium"/>
      <bottom style="medium"/>
      <diagonal/>
    </border>
    <border diagonalUp="false" diagonalDown="false">
      <left/>
      <right/>
      <top style="medium"/>
      <bottom style="medium"/>
      <diagonal/>
    </border>
    <border diagonalUp="false" diagonalDown="false">
      <left style="medium"/>
      <right style="medium"/>
      <top/>
      <bottom style="mediu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166" fontId="0"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105">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5" fontId="4" fillId="0" borderId="0" xfId="0" applyFont="true" applyBorder="false" applyAlignment="false" applyProtection="false">
      <alignment horizontal="general" vertical="bottom" textRotation="0" wrapText="false" indent="0" shrinkToFit="false"/>
      <protection locked="true" hidden="false"/>
    </xf>
    <xf numFmtId="167" fontId="4" fillId="0" borderId="0" xfId="15" applyFont="true" applyBorder="true" applyAlignment="true" applyProtection="true">
      <alignment horizontal="center"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5" fontId="4" fillId="0" borderId="0" xfId="0" applyFont="true" applyBorder="false" applyAlignment="false" applyProtection="false">
      <alignment horizontal="general" vertical="bottom" textRotation="0" wrapText="false" indent="0" shrinkToFit="false"/>
      <protection locked="true" hidden="false"/>
    </xf>
    <xf numFmtId="168" fontId="4" fillId="0" borderId="0" xfId="0" applyFont="true" applyBorder="false" applyAlignment="false" applyProtection="false">
      <alignment horizontal="general" vertical="bottom" textRotation="0" wrapText="false" indent="0" shrinkToFit="false"/>
      <protection locked="true" hidden="false"/>
    </xf>
    <xf numFmtId="165" fontId="5" fillId="0" borderId="0" xfId="0" applyFont="true" applyBorder="true" applyAlignment="true" applyProtection="false">
      <alignment horizontal="right" vertical="bottom" textRotation="0" wrapText="false" indent="0" shrinkToFit="false"/>
      <protection locked="true" hidden="false"/>
    </xf>
    <xf numFmtId="165" fontId="6" fillId="0" borderId="0" xfId="0" applyFont="true" applyBorder="false" applyAlignment="false" applyProtection="false">
      <alignment horizontal="general" vertical="bottom" textRotation="0" wrapText="false" indent="0" shrinkToFit="false"/>
      <protection locked="true" hidden="false"/>
    </xf>
    <xf numFmtId="167" fontId="7" fillId="0" borderId="0" xfId="15" applyFont="true" applyBorder="true" applyAlignment="true" applyProtection="true">
      <alignment horizontal="center" vertical="bottom" textRotation="0" wrapText="false" indent="0" shrinkToFit="false"/>
      <protection locked="true" hidden="false"/>
    </xf>
    <xf numFmtId="164" fontId="8" fillId="0" borderId="0" xfId="0" applyFont="true" applyBorder="false" applyAlignment="false" applyProtection="false">
      <alignment horizontal="general" vertical="bottom" textRotation="0" wrapText="false" indent="0" shrinkToFit="false"/>
      <protection locked="true" hidden="false"/>
    </xf>
    <xf numFmtId="165" fontId="6" fillId="0" borderId="0" xfId="0" applyFont="true" applyBorder="true" applyAlignment="true" applyProtection="false">
      <alignment horizontal="right" vertical="bottom" textRotation="0" wrapText="false" indent="0" shrinkToFit="false"/>
      <protection locked="true" hidden="false"/>
    </xf>
    <xf numFmtId="164" fontId="9" fillId="0" borderId="0" xfId="0" applyFont="true" applyBorder="false" applyAlignment="false" applyProtection="false">
      <alignment horizontal="general" vertical="bottom" textRotation="0" wrapText="false" indent="0" shrinkToFit="false"/>
      <protection locked="true" hidden="false"/>
    </xf>
    <xf numFmtId="167" fontId="6" fillId="0" borderId="0" xfId="15" applyFont="true" applyBorder="true" applyAlignment="true" applyProtection="true">
      <alignment horizontal="center" vertical="bottom" textRotation="0" wrapText="false" indent="0" shrinkToFit="false"/>
      <protection locked="true" hidden="false"/>
    </xf>
    <xf numFmtId="165" fontId="6" fillId="0" borderId="0" xfId="15" applyFont="true" applyBorder="true" applyAlignment="true" applyProtection="true">
      <alignment horizontal="right" vertical="bottom" textRotation="0" wrapText="false" indent="0" shrinkToFit="false"/>
      <protection locked="true" hidden="false"/>
    </xf>
    <xf numFmtId="169" fontId="4" fillId="0" borderId="0" xfId="0" applyFont="true" applyBorder="false" applyAlignment="false" applyProtection="false">
      <alignment horizontal="general" vertical="bottom" textRotation="0" wrapText="false" indent="0" shrinkToFit="false"/>
      <protection locked="true" hidden="false"/>
    </xf>
    <xf numFmtId="165" fontId="4" fillId="0" borderId="0" xfId="0" applyFont="true" applyBorder="false" applyAlignment="true" applyProtection="false">
      <alignment horizontal="center" vertical="bottom" textRotation="0" wrapText="false" indent="0" shrinkToFit="false"/>
      <protection locked="true" hidden="false"/>
    </xf>
    <xf numFmtId="164" fontId="6" fillId="2" borderId="1" xfId="0" applyFont="true" applyBorder="true" applyAlignment="true" applyProtection="false">
      <alignment horizontal="center" vertical="bottom" textRotation="0" wrapText="false" indent="0" shrinkToFit="false"/>
      <protection locked="true" hidden="false"/>
    </xf>
    <xf numFmtId="165" fontId="6" fillId="2" borderId="1" xfId="0" applyFont="true" applyBorder="true" applyAlignment="true" applyProtection="false">
      <alignment horizontal="center" vertical="bottom" textRotation="0" wrapText="false" indent="0" shrinkToFit="false"/>
      <protection locked="true" hidden="false"/>
    </xf>
    <xf numFmtId="170" fontId="6" fillId="2" borderId="1" xfId="0" applyFont="true" applyBorder="true" applyAlignment="true" applyProtection="false">
      <alignment horizontal="center" vertical="bottom" textRotation="0" wrapText="false" indent="0" shrinkToFit="false"/>
      <protection locked="true" hidden="false"/>
    </xf>
    <xf numFmtId="167" fontId="6" fillId="2" borderId="1" xfId="15" applyFont="true" applyBorder="true" applyAlignment="true" applyProtection="true">
      <alignment horizontal="center" vertical="bottom" textRotation="0" wrapText="false" indent="0" shrinkToFit="false"/>
      <protection locked="true" hidden="false"/>
    </xf>
    <xf numFmtId="165" fontId="6" fillId="2" borderId="1" xfId="15" applyFont="true" applyBorder="true" applyAlignment="true" applyProtection="true">
      <alignment horizontal="center" vertical="bottom" textRotation="0" wrapText="false" indent="0" shrinkToFit="false"/>
      <protection locked="true" hidden="false"/>
    </xf>
    <xf numFmtId="169" fontId="6" fillId="0" borderId="2" xfId="0" applyFont="true" applyBorder="true" applyAlignment="true" applyProtection="false">
      <alignment horizontal="center" vertical="bottom" textRotation="0" wrapText="false" indent="0" shrinkToFit="false"/>
      <protection locked="true" hidden="false"/>
    </xf>
    <xf numFmtId="169" fontId="6" fillId="0" borderId="3" xfId="0" applyFont="true" applyBorder="true" applyAlignment="true" applyProtection="false">
      <alignment horizontal="center" vertical="bottom" textRotation="0" wrapText="false" indent="0" shrinkToFit="false"/>
      <protection locked="true" hidden="false"/>
    </xf>
    <xf numFmtId="169" fontId="4" fillId="0" borderId="3" xfId="0" applyFont="true" applyBorder="true" applyAlignment="true" applyProtection="false">
      <alignment horizontal="center" vertical="bottom" textRotation="0" wrapText="false" indent="0" shrinkToFit="false"/>
      <protection locked="true" hidden="false"/>
    </xf>
    <xf numFmtId="165" fontId="4" fillId="0" borderId="3" xfId="0" applyFont="true" applyBorder="true" applyAlignment="true" applyProtection="false">
      <alignment horizontal="center" vertical="bottom" textRotation="0" wrapText="false" indent="0" shrinkToFit="false"/>
      <protection locked="true" hidden="false"/>
    </xf>
    <xf numFmtId="164" fontId="4" fillId="0" borderId="4" xfId="0" applyFont="true" applyBorder="true" applyAlignment="true" applyProtection="true">
      <alignment horizontal="left" vertical="bottom" textRotation="0" wrapText="true" indent="0" shrinkToFit="false"/>
      <protection locked="false" hidden="false"/>
    </xf>
    <xf numFmtId="167" fontId="4" fillId="0" borderId="5" xfId="15" applyFont="true" applyBorder="true" applyAlignment="true" applyProtection="true">
      <alignment horizontal="center" vertical="bottom" textRotation="0" wrapText="false" indent="0" shrinkToFit="false"/>
      <protection locked="true" hidden="false"/>
    </xf>
    <xf numFmtId="167" fontId="4" fillId="0" borderId="3" xfId="15" applyFont="true" applyBorder="true" applyAlignment="true" applyProtection="true">
      <alignment horizontal="center" vertical="bottom" textRotation="0" wrapText="false" indent="0" shrinkToFit="false"/>
      <protection locked="true" hidden="false"/>
    </xf>
    <xf numFmtId="165" fontId="4" fillId="3" borderId="6" xfId="0" applyFont="true" applyBorder="true" applyAlignment="true" applyProtection="false">
      <alignment horizontal="center" vertical="bottom" textRotation="0" wrapText="false" indent="0" shrinkToFit="false"/>
      <protection locked="true" hidden="false"/>
    </xf>
    <xf numFmtId="167" fontId="4" fillId="0" borderId="6" xfId="15" applyFont="true" applyBorder="true" applyAlignment="true" applyProtection="true">
      <alignment horizontal="center" vertical="bottom" textRotation="0" wrapText="false" indent="0" shrinkToFit="false"/>
      <protection locked="true" hidden="false"/>
    </xf>
    <xf numFmtId="164" fontId="4" fillId="0" borderId="6" xfId="0" applyFont="true" applyBorder="true" applyAlignment="true" applyProtection="false">
      <alignment horizontal="left" vertical="bottom" textRotation="0" wrapText="true" indent="0" shrinkToFit="false"/>
      <protection locked="true" hidden="false"/>
    </xf>
    <xf numFmtId="167" fontId="4" fillId="0" borderId="7" xfId="15" applyFont="true" applyBorder="true" applyAlignment="true" applyProtection="true">
      <alignment horizontal="center" vertical="bottom" textRotation="0" wrapText="false" indent="0" shrinkToFit="false"/>
      <protection locked="true" hidden="false"/>
    </xf>
    <xf numFmtId="169" fontId="6" fillId="0" borderId="8" xfId="0" applyFont="true" applyBorder="true" applyAlignment="true" applyProtection="false">
      <alignment horizontal="center" vertical="bottom" textRotation="0" wrapText="false" indent="0" shrinkToFit="false"/>
      <protection locked="true" hidden="false"/>
    </xf>
    <xf numFmtId="169" fontId="6" fillId="0" borderId="7" xfId="0" applyFont="true" applyBorder="true" applyAlignment="true" applyProtection="false">
      <alignment horizontal="center" vertical="bottom" textRotation="0" wrapText="false" indent="0" shrinkToFit="false"/>
      <protection locked="true" hidden="false"/>
    </xf>
    <xf numFmtId="169" fontId="4" fillId="0" borderId="7" xfId="0" applyFont="true" applyBorder="true" applyAlignment="true" applyProtection="false">
      <alignment horizontal="center" vertical="bottom" textRotation="0" wrapText="false" indent="0" shrinkToFit="false"/>
      <protection locked="true" hidden="false"/>
    </xf>
    <xf numFmtId="165" fontId="4" fillId="0" borderId="7" xfId="0" applyFont="true" applyBorder="true" applyAlignment="true" applyProtection="false">
      <alignment horizontal="center" vertical="bottom" textRotation="0" wrapText="false" indent="0" shrinkToFit="false"/>
      <protection locked="true" hidden="false"/>
    </xf>
    <xf numFmtId="164" fontId="4" fillId="0" borderId="9" xfId="0" applyFont="true" applyBorder="true" applyAlignment="true" applyProtection="false">
      <alignment horizontal="left" vertical="bottom" textRotation="0" wrapText="true" indent="0" shrinkToFit="false"/>
      <protection locked="true" hidden="false"/>
    </xf>
    <xf numFmtId="167" fontId="4" fillId="4" borderId="7" xfId="15" applyFont="true" applyBorder="true" applyAlignment="true" applyProtection="true">
      <alignment horizontal="center" vertical="bottom" textRotation="0" wrapText="false" indent="0" shrinkToFit="false"/>
      <protection locked="true" hidden="false"/>
    </xf>
    <xf numFmtId="167" fontId="4" fillId="4" borderId="3" xfId="15" applyFont="true" applyBorder="true" applyAlignment="true" applyProtection="true">
      <alignment horizontal="center" vertical="bottom" textRotation="0" wrapText="false" indent="0" shrinkToFit="false"/>
      <protection locked="true" hidden="false"/>
    </xf>
    <xf numFmtId="169" fontId="6" fillId="5" borderId="2" xfId="0" applyFont="true" applyBorder="true" applyAlignment="true" applyProtection="false">
      <alignment horizontal="center" vertical="bottom" textRotation="0" wrapText="false" indent="0" shrinkToFit="false"/>
      <protection locked="true" hidden="false"/>
    </xf>
    <xf numFmtId="169" fontId="6" fillId="5" borderId="3" xfId="0" applyFont="true" applyBorder="true" applyAlignment="true" applyProtection="false">
      <alignment horizontal="center" vertical="bottom" textRotation="0" wrapText="false" indent="0" shrinkToFit="false"/>
      <protection locked="true" hidden="false"/>
    </xf>
    <xf numFmtId="169" fontId="4" fillId="5" borderId="3" xfId="0" applyFont="true" applyBorder="true" applyAlignment="true" applyProtection="false">
      <alignment horizontal="center" vertical="bottom" textRotation="0" wrapText="false" indent="0" shrinkToFit="false"/>
      <protection locked="true" hidden="false"/>
    </xf>
    <xf numFmtId="165" fontId="4" fillId="5" borderId="3" xfId="0" applyFont="true" applyBorder="true" applyAlignment="true" applyProtection="false">
      <alignment horizontal="center" vertical="bottom" textRotation="0" wrapText="false" indent="0" shrinkToFit="false"/>
      <protection locked="true" hidden="false"/>
    </xf>
    <xf numFmtId="164" fontId="6" fillId="5" borderId="3" xfId="0" applyFont="true" applyBorder="true" applyAlignment="true" applyProtection="false">
      <alignment horizontal="center" vertical="bottom" textRotation="0" wrapText="false" indent="0" shrinkToFit="false"/>
      <protection locked="true" hidden="false"/>
    </xf>
    <xf numFmtId="164" fontId="4" fillId="5" borderId="6" xfId="0" applyFont="true" applyBorder="true" applyAlignment="true" applyProtection="false">
      <alignment horizontal="left" vertical="bottom" textRotation="0" wrapText="true" indent="0" shrinkToFit="false"/>
      <protection locked="true" hidden="false"/>
    </xf>
    <xf numFmtId="167" fontId="6" fillId="5" borderId="3" xfId="15" applyFont="true" applyBorder="true" applyAlignment="true" applyProtection="true">
      <alignment horizontal="center" vertical="bottom" textRotation="0" wrapText="false" indent="0" shrinkToFit="false"/>
      <protection locked="true" hidden="false"/>
    </xf>
    <xf numFmtId="167" fontId="6" fillId="5" borderId="7" xfId="15" applyFont="true" applyBorder="true" applyAlignment="true" applyProtection="true">
      <alignment horizontal="center" vertical="bottom" textRotation="0" wrapText="false" indent="0" shrinkToFit="false"/>
      <protection locked="true" hidden="false"/>
    </xf>
    <xf numFmtId="167" fontId="6" fillId="5" borderId="6" xfId="15" applyFont="true" applyBorder="true" applyAlignment="true" applyProtection="true">
      <alignment horizontal="center" vertical="bottom" textRotation="0" wrapText="false" indent="0" shrinkToFit="false"/>
      <protection locked="true" hidden="false"/>
    </xf>
    <xf numFmtId="164" fontId="4" fillId="0" borderId="3" xfId="0" applyFont="true" applyBorder="true" applyAlignment="true" applyProtection="false">
      <alignment horizontal="center" vertical="bottom" textRotation="0" wrapText="false" indent="0" shrinkToFit="false"/>
      <protection locked="true" hidden="false"/>
    </xf>
    <xf numFmtId="167" fontId="6" fillId="5" borderId="9" xfId="15" applyFont="true" applyBorder="true" applyAlignment="true" applyProtection="true">
      <alignment horizontal="center" vertical="bottom" textRotation="0" wrapText="false" indent="0" shrinkToFit="false"/>
      <protection locked="true" hidden="false"/>
    </xf>
    <xf numFmtId="164" fontId="6" fillId="0" borderId="0" xfId="0" applyFont="true" applyBorder="false" applyAlignment="false" applyProtection="false">
      <alignment horizontal="general" vertical="bottom" textRotation="0" wrapText="false" indent="0" shrinkToFit="false"/>
      <protection locked="true" hidden="false"/>
    </xf>
    <xf numFmtId="165" fontId="6" fillId="5" borderId="3" xfId="0" applyFont="true" applyBorder="true" applyAlignment="true" applyProtection="false">
      <alignment horizontal="center" vertical="bottom" textRotation="0" wrapText="false" indent="0" shrinkToFit="false"/>
      <protection locked="true" hidden="false"/>
    </xf>
    <xf numFmtId="164" fontId="6" fillId="5" borderId="6" xfId="0" applyFont="true" applyBorder="true" applyAlignment="true" applyProtection="false">
      <alignment horizontal="left" vertical="bottom" textRotation="0" wrapText="true" indent="0" shrinkToFit="false"/>
      <protection locked="true" hidden="false"/>
    </xf>
    <xf numFmtId="165" fontId="6" fillId="3" borderId="6" xfId="0" applyFont="true" applyBorder="true" applyAlignment="true" applyProtection="false">
      <alignment horizontal="center" vertical="bottom" textRotation="0" wrapText="false" indent="0" shrinkToFit="false"/>
      <protection locked="true" hidden="false"/>
    </xf>
    <xf numFmtId="167" fontId="4" fillId="0" borderId="10" xfId="15" applyFont="true" applyBorder="true" applyAlignment="true" applyProtection="true">
      <alignment horizontal="center" vertical="bottom" textRotation="0" wrapText="false" indent="0" shrinkToFit="false"/>
      <protection locked="true" hidden="false"/>
    </xf>
    <xf numFmtId="165" fontId="4" fillId="3" borderId="11" xfId="0" applyFont="true" applyBorder="true" applyAlignment="true" applyProtection="false">
      <alignment horizontal="center" vertical="bottom" textRotation="0" wrapText="false" indent="0" shrinkToFit="false"/>
      <protection locked="true" hidden="false"/>
    </xf>
    <xf numFmtId="167" fontId="6" fillId="5" borderId="11" xfId="15" applyFont="true" applyBorder="true" applyAlignment="true" applyProtection="true">
      <alignment horizontal="center" vertical="bottom" textRotation="0" wrapText="false" indent="0" shrinkToFit="false"/>
      <protection locked="true" hidden="false"/>
    </xf>
    <xf numFmtId="165" fontId="6" fillId="3" borderId="11" xfId="0" applyFont="true" applyBorder="true" applyAlignment="true" applyProtection="false">
      <alignment horizontal="center" vertical="bottom" textRotation="0" wrapText="false" indent="0" shrinkToFit="false"/>
      <protection locked="true" hidden="false"/>
    </xf>
    <xf numFmtId="167" fontId="4" fillId="0" borderId="11" xfId="15" applyFont="true" applyBorder="true" applyAlignment="true" applyProtection="true">
      <alignment horizontal="center" vertical="bottom" textRotation="0" wrapText="false" indent="0" shrinkToFit="false"/>
      <protection locked="true" hidden="false"/>
    </xf>
    <xf numFmtId="167" fontId="6" fillId="5" borderId="8" xfId="15" applyFont="true" applyBorder="true" applyAlignment="true" applyProtection="true">
      <alignment horizontal="center" vertical="bottom" textRotation="0" wrapText="false" indent="0" shrinkToFit="false"/>
      <protection locked="true" hidden="false"/>
    </xf>
    <xf numFmtId="167" fontId="4" fillId="0" borderId="0" xfId="15" applyFont="true" applyBorder="true" applyAlignment="true" applyProtection="true">
      <alignment horizontal="general" vertical="bottom" textRotation="0" wrapText="false" indent="0" shrinkToFit="false"/>
      <protection locked="true" hidden="false"/>
    </xf>
    <xf numFmtId="167" fontId="4" fillId="0" borderId="3" xfId="15" applyFont="true" applyBorder="true" applyAlignment="true" applyProtection="true">
      <alignment horizontal="general" vertical="bottom" textRotation="0" wrapText="false" indent="0" shrinkToFit="false"/>
      <protection locked="true" hidden="false"/>
    </xf>
    <xf numFmtId="167" fontId="4" fillId="0" borderId="6" xfId="15" applyFont="true" applyBorder="true" applyAlignment="true" applyProtection="true">
      <alignment horizontal="general" vertical="bottom" textRotation="0" wrapText="false" indent="0" shrinkToFit="false"/>
      <protection locked="true" hidden="false"/>
    </xf>
    <xf numFmtId="169" fontId="6" fillId="0" borderId="12" xfId="0" applyFont="true" applyBorder="true" applyAlignment="true" applyProtection="false">
      <alignment horizontal="center" vertical="bottom" textRotation="0" wrapText="false" indent="0" shrinkToFit="false"/>
      <protection locked="true" hidden="false"/>
    </xf>
    <xf numFmtId="169" fontId="6" fillId="0" borderId="0" xfId="0" applyFont="true" applyBorder="true" applyAlignment="true" applyProtection="false">
      <alignment horizontal="center" vertical="bottom" textRotation="0" wrapText="false" indent="0" shrinkToFit="false"/>
      <protection locked="true" hidden="false"/>
    </xf>
    <xf numFmtId="169" fontId="4" fillId="0" borderId="0" xfId="0" applyFont="true" applyBorder="true" applyAlignment="true" applyProtection="false">
      <alignment horizontal="center" vertical="bottom" textRotation="0" wrapText="false" indent="0" shrinkToFit="false"/>
      <protection locked="true" hidden="false"/>
    </xf>
    <xf numFmtId="165" fontId="4" fillId="0" borderId="0" xfId="0" applyFont="true" applyBorder="true" applyAlignment="true" applyProtection="false">
      <alignment horizontal="center" vertical="bottom" textRotation="0" wrapText="false" indent="0" shrinkToFit="false"/>
      <protection locked="true" hidden="false"/>
    </xf>
    <xf numFmtId="164" fontId="4" fillId="0" borderId="13" xfId="0" applyFont="true" applyBorder="true" applyAlignment="true" applyProtection="false">
      <alignment horizontal="left" vertical="bottom" textRotation="0" wrapText="true" indent="0" shrinkToFit="false"/>
      <protection locked="true" hidden="false"/>
    </xf>
    <xf numFmtId="167" fontId="4" fillId="0" borderId="14" xfId="15" applyFont="true" applyBorder="true" applyAlignment="true" applyProtection="true">
      <alignment horizontal="center" vertical="bottom" textRotation="0" wrapText="false" indent="0" shrinkToFit="false"/>
      <protection locked="true" hidden="false"/>
    </xf>
    <xf numFmtId="165" fontId="4" fillId="3" borderId="13" xfId="0" applyFont="true" applyBorder="true" applyAlignment="true" applyProtection="false">
      <alignment horizontal="center" vertical="bottom" textRotation="0" wrapText="false" indent="0" shrinkToFit="false"/>
      <protection locked="true" hidden="false"/>
    </xf>
    <xf numFmtId="167" fontId="4" fillId="0" borderId="13" xfId="15" applyFont="true" applyBorder="true" applyAlignment="true" applyProtection="true">
      <alignment horizontal="center" vertical="bottom" textRotation="0" wrapText="false" indent="0" shrinkToFit="false"/>
      <protection locked="true" hidden="false"/>
    </xf>
    <xf numFmtId="169" fontId="6" fillId="5" borderId="8" xfId="0" applyFont="true" applyBorder="true" applyAlignment="true" applyProtection="false">
      <alignment horizontal="center" vertical="bottom" textRotation="0" wrapText="false" indent="0" shrinkToFit="false"/>
      <protection locked="true" hidden="false"/>
    </xf>
    <xf numFmtId="169" fontId="6" fillId="5" borderId="7" xfId="0" applyFont="true" applyBorder="true" applyAlignment="true" applyProtection="false">
      <alignment horizontal="center" vertical="bottom" textRotation="0" wrapText="false" indent="0" shrinkToFit="false"/>
      <protection locked="true" hidden="false"/>
    </xf>
    <xf numFmtId="165" fontId="6" fillId="5" borderId="7" xfId="0" applyFont="true" applyBorder="true" applyAlignment="true" applyProtection="false">
      <alignment horizontal="center" vertical="bottom" textRotation="0" wrapText="false" indent="0" shrinkToFit="false"/>
      <protection locked="true" hidden="false"/>
    </xf>
    <xf numFmtId="164" fontId="6" fillId="5" borderId="9" xfId="0" applyFont="true" applyBorder="true" applyAlignment="true" applyProtection="false">
      <alignment horizontal="left" vertical="bottom" textRotation="0" wrapText="true" indent="0" shrinkToFit="false"/>
      <protection locked="true" hidden="false"/>
    </xf>
    <xf numFmtId="167" fontId="6" fillId="5" borderId="7" xfId="15" applyFont="true" applyBorder="true" applyAlignment="true" applyProtection="true">
      <alignment horizontal="general" vertical="bottom" textRotation="0" wrapText="false" indent="0" shrinkToFit="false"/>
      <protection locked="true" hidden="false"/>
    </xf>
    <xf numFmtId="165" fontId="6" fillId="3" borderId="9" xfId="0" applyFont="true" applyBorder="true" applyAlignment="true" applyProtection="false">
      <alignment horizontal="center" vertical="bottom" textRotation="0" wrapText="false" indent="0" shrinkToFit="false"/>
      <protection locked="true" hidden="false"/>
    </xf>
    <xf numFmtId="165" fontId="6" fillId="0" borderId="0" xfId="0" applyFont="true" applyBorder="true" applyAlignment="true" applyProtection="false">
      <alignment horizontal="center" vertical="bottom" textRotation="0" wrapText="false" indent="0" shrinkToFit="false"/>
      <protection locked="true" hidden="false"/>
    </xf>
    <xf numFmtId="164" fontId="6" fillId="0" borderId="13" xfId="0" applyFont="true" applyBorder="true" applyAlignment="true" applyProtection="false">
      <alignment horizontal="left" vertical="bottom" textRotation="0" wrapText="true" indent="0" shrinkToFit="false"/>
      <protection locked="true" hidden="false"/>
    </xf>
    <xf numFmtId="167" fontId="6" fillId="0" borderId="15" xfId="15" applyFont="true" applyBorder="true" applyAlignment="true" applyProtection="true">
      <alignment horizontal="center" vertical="bottom" textRotation="0" wrapText="false" indent="0" shrinkToFit="false"/>
      <protection locked="true" hidden="false"/>
    </xf>
    <xf numFmtId="165" fontId="6" fillId="3" borderId="13" xfId="0" applyFont="true" applyBorder="true" applyAlignment="true" applyProtection="false">
      <alignment horizontal="center" vertical="bottom" textRotation="0" wrapText="false" indent="0" shrinkToFit="false"/>
      <protection locked="true" hidden="false"/>
    </xf>
    <xf numFmtId="167" fontId="6" fillId="0" borderId="16" xfId="15" applyFont="true" applyBorder="true" applyAlignment="true" applyProtection="true">
      <alignment horizontal="center" vertical="bottom" textRotation="0" wrapText="false" indent="0" shrinkToFit="false"/>
      <protection locked="true" hidden="false"/>
    </xf>
    <xf numFmtId="169" fontId="8" fillId="5" borderId="17" xfId="0" applyFont="true" applyBorder="true" applyAlignment="true" applyProtection="false">
      <alignment horizontal="center" vertical="bottom" textRotation="0" wrapText="false" indent="0" shrinkToFit="false"/>
      <protection locked="true" hidden="false"/>
    </xf>
    <xf numFmtId="169" fontId="8" fillId="5" borderId="18" xfId="0" applyFont="true" applyBorder="true" applyAlignment="true" applyProtection="false">
      <alignment horizontal="center" vertical="bottom" textRotation="0" wrapText="false" indent="0" shrinkToFit="false"/>
      <protection locked="true" hidden="false"/>
    </xf>
    <xf numFmtId="165" fontId="8" fillId="5" borderId="18" xfId="0" applyFont="true" applyBorder="true" applyAlignment="true" applyProtection="false">
      <alignment horizontal="center" vertical="bottom" textRotation="0" wrapText="false" indent="0" shrinkToFit="false"/>
      <protection locked="true" hidden="false"/>
    </xf>
    <xf numFmtId="164" fontId="8" fillId="5" borderId="1" xfId="0" applyFont="true" applyBorder="true" applyAlignment="true" applyProtection="false">
      <alignment horizontal="left" vertical="bottom" textRotation="0" wrapText="true" indent="0" shrinkToFit="false"/>
      <protection locked="true" hidden="false"/>
    </xf>
    <xf numFmtId="167" fontId="8" fillId="5" borderId="18" xfId="15" applyFont="true" applyBorder="true" applyAlignment="true" applyProtection="true">
      <alignment horizontal="center" vertical="bottom" textRotation="0" wrapText="false" indent="0" shrinkToFit="false"/>
      <protection locked="true" hidden="false"/>
    </xf>
    <xf numFmtId="167" fontId="8" fillId="5" borderId="15" xfId="15" applyFont="true" applyBorder="true" applyAlignment="true" applyProtection="true">
      <alignment horizontal="center" vertical="bottom" textRotation="0" wrapText="false" indent="0" shrinkToFit="false"/>
      <protection locked="true" hidden="false"/>
    </xf>
    <xf numFmtId="165" fontId="8" fillId="3" borderId="1" xfId="0" applyFont="true" applyBorder="true" applyAlignment="true" applyProtection="false">
      <alignment horizontal="center" vertical="bottom" textRotation="0" wrapText="false" indent="0" shrinkToFit="false"/>
      <protection locked="true" hidden="false"/>
    </xf>
    <xf numFmtId="167" fontId="8" fillId="5" borderId="1" xfId="15" applyFont="true" applyBorder="true" applyAlignment="true" applyProtection="true">
      <alignment horizontal="center" vertical="bottom" textRotation="0" wrapText="false" indent="0" shrinkToFit="false"/>
      <protection locked="true" hidden="false"/>
    </xf>
    <xf numFmtId="164" fontId="8" fillId="0" borderId="0" xfId="0" applyFont="true" applyBorder="false" applyAlignment="false" applyProtection="false">
      <alignment horizontal="general" vertical="bottom" textRotation="0" wrapText="false" indent="0" shrinkToFit="false"/>
      <protection locked="true" hidden="false"/>
    </xf>
    <xf numFmtId="164" fontId="10" fillId="0" borderId="0" xfId="0" applyFont="true" applyBorder="false" applyAlignment="false" applyProtection="false">
      <alignment horizontal="general" vertical="bottom" textRotation="0" wrapText="false" indent="0" shrinkToFit="false"/>
      <protection locked="true" hidden="false"/>
    </xf>
    <xf numFmtId="164" fontId="10" fillId="3" borderId="17" xfId="0" applyFont="true" applyBorder="true" applyAlignment="false" applyProtection="false">
      <alignment horizontal="general" vertical="bottom" textRotation="0" wrapText="false" indent="0" shrinkToFit="false"/>
      <protection locked="true" hidden="false"/>
    </xf>
    <xf numFmtId="164" fontId="10" fillId="3" borderId="18" xfId="0" applyFont="true" applyBorder="true" applyAlignment="false" applyProtection="false">
      <alignment horizontal="general" vertical="bottom" textRotation="0" wrapText="false" indent="0" shrinkToFit="false"/>
      <protection locked="true" hidden="false"/>
    </xf>
    <xf numFmtId="165" fontId="10" fillId="3" borderId="18" xfId="0" applyFont="true" applyBorder="true" applyAlignment="false" applyProtection="false">
      <alignment horizontal="general" vertical="bottom" textRotation="0" wrapText="false" indent="0" shrinkToFit="false"/>
      <protection locked="true" hidden="false"/>
    </xf>
    <xf numFmtId="164" fontId="8" fillId="3" borderId="18" xfId="0" applyFont="true" applyBorder="true" applyAlignment="true" applyProtection="false">
      <alignment horizontal="right" vertical="bottom" textRotation="0" wrapText="false" indent="0" shrinkToFit="false"/>
      <protection locked="true" hidden="false"/>
    </xf>
    <xf numFmtId="164" fontId="10" fillId="3" borderId="1" xfId="0" applyFont="true" applyBorder="true" applyAlignment="false" applyProtection="false">
      <alignment horizontal="general" vertical="bottom" textRotation="0" wrapText="false" indent="0" shrinkToFit="false"/>
      <protection locked="true" hidden="false"/>
    </xf>
    <xf numFmtId="167" fontId="8" fillId="3" borderId="18" xfId="15" applyFont="true" applyBorder="true" applyAlignment="true" applyProtection="true">
      <alignment horizontal="center" vertical="bottom" textRotation="0" wrapText="false" indent="0" shrinkToFit="false"/>
      <protection locked="true" hidden="false"/>
    </xf>
    <xf numFmtId="167" fontId="8" fillId="3" borderId="15" xfId="15" applyFont="true" applyBorder="true" applyAlignment="true" applyProtection="true">
      <alignment horizontal="center" vertical="bottom" textRotation="0" wrapText="false" indent="0" shrinkToFit="false"/>
      <protection locked="true" hidden="false"/>
    </xf>
    <xf numFmtId="165" fontId="10" fillId="3" borderId="1" xfId="0" applyFont="true" applyBorder="true" applyAlignment="false" applyProtection="false">
      <alignment horizontal="general" vertical="bottom" textRotation="0" wrapText="false" indent="0" shrinkToFit="false"/>
      <protection locked="true" hidden="false"/>
    </xf>
    <xf numFmtId="167" fontId="8" fillId="3" borderId="19" xfId="15" applyFont="true" applyBorder="true" applyAlignment="true" applyProtection="true">
      <alignment horizontal="center" vertical="bottom" textRotation="0" wrapText="false" indent="0" shrinkToFit="false"/>
      <protection locked="true" hidden="false"/>
    </xf>
    <xf numFmtId="164" fontId="11" fillId="0" borderId="0" xfId="0" applyFont="tru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true" applyProtection="false">
      <alignment horizontal="general" vertical="bottom" textRotation="0" wrapText="true" indent="0" shrinkToFit="false"/>
      <protection locked="true" hidden="false"/>
    </xf>
    <xf numFmtId="164" fontId="4" fillId="0" borderId="0" xfId="0" applyFont="true" applyBorder="false" applyAlignment="true" applyProtection="false">
      <alignment horizontal="general" vertical="bottom" textRotation="0" wrapText="true" indent="0" shrinkToFit="tru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drawing" Target="../drawings/drawing1.xml"/><Relationship Id="rId3"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55"/>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13671875" defaultRowHeight="18" customHeight="true" zeroHeight="false" outlineLevelRow="2" outlineLevelCol="0"/>
  <cols>
    <col collapsed="false" customWidth="false" hidden="false" outlineLevel="0" max="1" min="1" style="1" width="9.14"/>
    <col collapsed="false" customWidth="true" hidden="false" outlineLevel="0" max="2" min="2" style="1" width="22.99"/>
    <col collapsed="false" customWidth="true" hidden="false" outlineLevel="0" max="3" min="3" style="1" width="15.28"/>
    <col collapsed="false" customWidth="true" hidden="false" outlineLevel="0" max="4" min="4" style="1" width="28.28"/>
    <col collapsed="false" customWidth="true" hidden="false" outlineLevel="0" max="5" min="5" style="2" width="25.7"/>
    <col collapsed="false" customWidth="true" hidden="false" outlineLevel="0" max="6" min="6" style="1" width="44.7"/>
    <col collapsed="false" customWidth="true" hidden="false" outlineLevel="0" max="7" min="7" style="1" width="196.28"/>
    <col collapsed="false" customWidth="true" hidden="false" outlineLevel="0" max="8" min="8" style="3" width="28.99"/>
    <col collapsed="false" customWidth="true" hidden="false" outlineLevel="0" max="9" min="9" style="3" width="30.41"/>
    <col collapsed="false" customWidth="true" hidden="false" outlineLevel="0" max="10" min="10" style="3" width="22.42"/>
    <col collapsed="false" customWidth="true" hidden="false" outlineLevel="0" max="11" min="11" style="2" width="29.85"/>
    <col collapsed="false" customWidth="true" hidden="false" outlineLevel="0" max="12" min="12" style="3" width="27.56"/>
    <col collapsed="false" customWidth="true" hidden="false" outlineLevel="0" max="13" min="13" style="1" width="19.41"/>
    <col collapsed="false" customWidth="true" hidden="false" outlineLevel="0" max="15" min="14" style="1" width="18.56"/>
    <col collapsed="false" customWidth="false" hidden="false" outlineLevel="0" max="257" min="16" style="1" width="9.14"/>
  </cols>
  <sheetData>
    <row r="1" customFormat="false" ht="20.25" hidden="false" customHeight="false" outlineLevel="0" collapsed="false">
      <c r="A1" s="4"/>
      <c r="B1" s="4"/>
      <c r="C1" s="4"/>
      <c r="D1" s="4"/>
      <c r="E1" s="5"/>
      <c r="F1" s="6"/>
      <c r="G1" s="4"/>
      <c r="K1" s="7" t="s">
        <v>0</v>
      </c>
    </row>
    <row r="2" customFormat="false" ht="18.75" hidden="false" customHeight="false" outlineLevel="0" collapsed="false">
      <c r="A2" s="4"/>
      <c r="B2" s="4"/>
      <c r="C2" s="4"/>
      <c r="D2" s="4"/>
      <c r="E2" s="8"/>
      <c r="F2" s="6"/>
      <c r="G2" s="4"/>
      <c r="I2" s="9"/>
      <c r="J2" s="9"/>
      <c r="K2" s="5"/>
      <c r="L2" s="9"/>
    </row>
    <row r="3" customFormat="false" ht="20.25" hidden="false" customHeight="false" outlineLevel="0" collapsed="false">
      <c r="A3" s="4"/>
      <c r="B3" s="4"/>
      <c r="C3" s="4"/>
      <c r="D3" s="10" t="s">
        <v>1</v>
      </c>
      <c r="E3" s="8"/>
      <c r="F3" s="6"/>
      <c r="G3" s="4"/>
      <c r="K3" s="11"/>
    </row>
    <row r="4" customFormat="false" ht="20.25" hidden="false" customHeight="false" outlineLevel="0" collapsed="false">
      <c r="A4" s="4"/>
      <c r="B4" s="4"/>
      <c r="C4" s="4"/>
      <c r="D4" s="12" t="s">
        <v>2</v>
      </c>
      <c r="E4" s="8"/>
      <c r="F4" s="6"/>
      <c r="G4" s="4"/>
      <c r="I4" s="13"/>
      <c r="J4" s="13"/>
      <c r="K4" s="14"/>
      <c r="L4" s="13"/>
    </row>
    <row r="5" customFormat="false" ht="18" hidden="false" customHeight="false" outlineLevel="0" collapsed="false">
      <c r="A5" s="4"/>
      <c r="B5" s="4"/>
      <c r="C5" s="4"/>
      <c r="D5" s="15"/>
      <c r="E5" s="8"/>
      <c r="F5" s="6"/>
      <c r="G5" s="4"/>
      <c r="I5" s="13"/>
      <c r="J5" s="13"/>
      <c r="K5" s="16"/>
      <c r="L5" s="13"/>
    </row>
    <row r="6" customFormat="false" ht="18.75" hidden="false" customHeight="false" outlineLevel="0" collapsed="false">
      <c r="A6" s="4"/>
      <c r="B6" s="4"/>
      <c r="C6" s="4"/>
      <c r="D6" s="4"/>
      <c r="E6" s="8"/>
      <c r="F6" s="6"/>
      <c r="G6" s="4"/>
      <c r="K6" s="16"/>
    </row>
    <row r="7" customFormat="false" ht="18.75" hidden="false" customHeight="false" outlineLevel="0" collapsed="false">
      <c r="A7" s="4"/>
      <c r="B7" s="17" t="s">
        <v>3</v>
      </c>
      <c r="C7" s="17" t="s">
        <v>4</v>
      </c>
      <c r="D7" s="17" t="s">
        <v>5</v>
      </c>
      <c r="E7" s="18" t="s">
        <v>6</v>
      </c>
      <c r="F7" s="19" t="s">
        <v>7</v>
      </c>
      <c r="G7" s="19" t="s">
        <v>8</v>
      </c>
      <c r="H7" s="20" t="s">
        <v>9</v>
      </c>
      <c r="I7" s="20" t="s">
        <v>10</v>
      </c>
      <c r="J7" s="20" t="s">
        <v>11</v>
      </c>
      <c r="K7" s="21" t="s">
        <v>12</v>
      </c>
      <c r="L7" s="20" t="s">
        <v>13</v>
      </c>
    </row>
    <row r="8" customFormat="false" ht="66.75" hidden="false" customHeight="true" outlineLevel="2" collapsed="false">
      <c r="A8" s="4"/>
      <c r="B8" s="22" t="s">
        <v>14</v>
      </c>
      <c r="C8" s="23" t="s">
        <v>15</v>
      </c>
      <c r="D8" s="24" t="s">
        <v>16</v>
      </c>
      <c r="E8" s="25" t="n">
        <v>35827</v>
      </c>
      <c r="F8" s="24" t="s">
        <v>17</v>
      </c>
      <c r="G8" s="26" t="s">
        <v>18</v>
      </c>
      <c r="H8" s="27" t="n">
        <f aca="false">(319126+18727)+225341</f>
        <v>563194</v>
      </c>
      <c r="I8" s="27" t="n">
        <v>0</v>
      </c>
      <c r="J8" s="28" t="n">
        <f aca="false">H8+I8</f>
        <v>563194</v>
      </c>
      <c r="K8" s="29"/>
      <c r="L8" s="30"/>
    </row>
    <row r="9" customFormat="false" ht="46.5" hidden="false" customHeight="true" outlineLevel="2" collapsed="false">
      <c r="A9" s="4"/>
      <c r="B9" s="22" t="s">
        <v>14</v>
      </c>
      <c r="C9" s="23" t="s">
        <v>15</v>
      </c>
      <c r="D9" s="24" t="s">
        <v>16</v>
      </c>
      <c r="E9" s="25" t="n">
        <v>36251</v>
      </c>
      <c r="F9" s="24" t="s">
        <v>17</v>
      </c>
      <c r="G9" s="31" t="s">
        <v>19</v>
      </c>
      <c r="H9" s="28" t="n">
        <v>896391</v>
      </c>
      <c r="I9" s="32" t="n">
        <v>-896391</v>
      </c>
      <c r="J9" s="28" t="n">
        <f aca="false">H9+I9</f>
        <v>0</v>
      </c>
      <c r="K9" s="29" t="n">
        <v>36386</v>
      </c>
      <c r="L9" s="30"/>
    </row>
    <row r="10" customFormat="false" ht="30" hidden="false" customHeight="true" outlineLevel="2" collapsed="false">
      <c r="A10" s="4"/>
      <c r="B10" s="22" t="s">
        <v>14</v>
      </c>
      <c r="C10" s="23" t="s">
        <v>15</v>
      </c>
      <c r="D10" s="24" t="s">
        <v>16</v>
      </c>
      <c r="E10" s="25" t="n">
        <v>36404</v>
      </c>
      <c r="F10" s="24" t="s">
        <v>17</v>
      </c>
      <c r="G10" s="31" t="s">
        <v>20</v>
      </c>
      <c r="H10" s="28" t="n">
        <f aca="false">500000</f>
        <v>500000</v>
      </c>
      <c r="I10" s="32" t="n">
        <v>-500000</v>
      </c>
      <c r="J10" s="28" t="n">
        <f aca="false">H10+I10</f>
        <v>0</v>
      </c>
      <c r="K10" s="29" t="n">
        <v>36714</v>
      </c>
      <c r="L10" s="30"/>
    </row>
    <row r="11" customFormat="false" ht="28.5" hidden="false" customHeight="true" outlineLevel="2" collapsed="false">
      <c r="A11" s="4"/>
      <c r="B11" s="22" t="s">
        <v>14</v>
      </c>
      <c r="C11" s="23" t="s">
        <v>15</v>
      </c>
      <c r="D11" s="24" t="s">
        <v>16</v>
      </c>
      <c r="E11" s="25" t="n">
        <v>36746</v>
      </c>
      <c r="F11" s="24" t="s">
        <v>17</v>
      </c>
      <c r="G11" s="31" t="s">
        <v>21</v>
      </c>
      <c r="H11" s="28" t="n">
        <v>20000000</v>
      </c>
      <c r="I11" s="32" t="n">
        <v>-20000000</v>
      </c>
      <c r="J11" s="28" t="n">
        <f aca="false">H11+I11</f>
        <v>0</v>
      </c>
      <c r="K11" s="29" t="n">
        <v>36888</v>
      </c>
      <c r="L11" s="30"/>
    </row>
    <row r="12" customFormat="false" ht="43.5" hidden="false" customHeight="true" outlineLevel="2" collapsed="false">
      <c r="A12" s="4"/>
      <c r="B12" s="22" t="s">
        <v>14</v>
      </c>
      <c r="C12" s="23" t="s">
        <v>15</v>
      </c>
      <c r="D12" s="24" t="s">
        <v>16</v>
      </c>
      <c r="E12" s="25" t="n">
        <v>36756</v>
      </c>
      <c r="F12" s="24" t="s">
        <v>17</v>
      </c>
      <c r="G12" s="31" t="s">
        <v>22</v>
      </c>
      <c r="H12" s="28" t="n">
        <v>10000000</v>
      </c>
      <c r="I12" s="32" t="n">
        <v>0</v>
      </c>
      <c r="J12" s="28" t="n">
        <f aca="false">H12+I12</f>
        <v>10000000</v>
      </c>
      <c r="K12" s="29"/>
      <c r="L12" s="30"/>
    </row>
    <row r="13" customFormat="false" ht="45" hidden="false" customHeight="true" outlineLevel="2" collapsed="false">
      <c r="A13" s="4"/>
      <c r="B13" s="33" t="s">
        <v>14</v>
      </c>
      <c r="C13" s="34" t="s">
        <v>15</v>
      </c>
      <c r="D13" s="35" t="s">
        <v>16</v>
      </c>
      <c r="E13" s="36" t="n">
        <v>36760</v>
      </c>
      <c r="F13" s="35" t="s">
        <v>17</v>
      </c>
      <c r="G13" s="37" t="s">
        <v>23</v>
      </c>
      <c r="H13" s="32" t="n">
        <v>30000000</v>
      </c>
      <c r="I13" s="32" t="n">
        <v>-30000000</v>
      </c>
      <c r="J13" s="28" t="n">
        <f aca="false">H13+I13</f>
        <v>0</v>
      </c>
      <c r="K13" s="29" t="n">
        <v>36888</v>
      </c>
      <c r="L13" s="30"/>
    </row>
    <row r="14" customFormat="false" ht="24.75" hidden="false" customHeight="true" outlineLevel="2" collapsed="false">
      <c r="A14" s="4"/>
      <c r="B14" s="22" t="s">
        <v>14</v>
      </c>
      <c r="C14" s="23" t="s">
        <v>15</v>
      </c>
      <c r="D14" s="24" t="s">
        <v>16</v>
      </c>
      <c r="E14" s="25" t="n">
        <v>36762</v>
      </c>
      <c r="F14" s="24" t="s">
        <v>17</v>
      </c>
      <c r="G14" s="31" t="s">
        <v>24</v>
      </c>
      <c r="H14" s="28" t="n">
        <f aca="false">25000000*0.5</f>
        <v>12500000</v>
      </c>
      <c r="I14" s="32" t="n">
        <v>-12500000</v>
      </c>
      <c r="J14" s="28" t="n">
        <f aca="false">H14+I14</f>
        <v>0</v>
      </c>
      <c r="K14" s="29" t="n">
        <v>36774</v>
      </c>
      <c r="L14" s="30"/>
    </row>
    <row r="15" customFormat="false" ht="27" hidden="false" customHeight="true" outlineLevel="2" collapsed="false">
      <c r="A15" s="4"/>
      <c r="B15" s="22" t="s">
        <v>14</v>
      </c>
      <c r="C15" s="23" t="s">
        <v>15</v>
      </c>
      <c r="D15" s="24" t="s">
        <v>16</v>
      </c>
      <c r="E15" s="25" t="n">
        <v>36763</v>
      </c>
      <c r="F15" s="24" t="s">
        <v>17</v>
      </c>
      <c r="G15" s="31" t="s">
        <v>25</v>
      </c>
      <c r="H15" s="32" t="n">
        <v>25000000</v>
      </c>
      <c r="I15" s="32" t="n">
        <v>-25000000</v>
      </c>
      <c r="J15" s="28" t="n">
        <f aca="false">H15+I15</f>
        <v>0</v>
      </c>
      <c r="K15" s="29" t="n">
        <v>36774</v>
      </c>
      <c r="L15" s="30"/>
    </row>
    <row r="16" customFormat="false" ht="21.75" hidden="false" customHeight="true" outlineLevel="2" collapsed="false">
      <c r="A16" s="4"/>
      <c r="B16" s="22" t="s">
        <v>14</v>
      </c>
      <c r="C16" s="23" t="s">
        <v>15</v>
      </c>
      <c r="D16" s="24" t="s">
        <v>16</v>
      </c>
      <c r="E16" s="25" t="n">
        <v>36830</v>
      </c>
      <c r="F16" s="24" t="s">
        <v>17</v>
      </c>
      <c r="G16" s="37" t="s">
        <v>26</v>
      </c>
      <c r="H16" s="28" t="n">
        <v>3445061</v>
      </c>
      <c r="I16" s="32" t="n">
        <v>-530732.98</v>
      </c>
      <c r="J16" s="28" t="n">
        <f aca="false">H16+I16</f>
        <v>2914328.02</v>
      </c>
      <c r="K16" s="29" t="n">
        <v>36830</v>
      </c>
      <c r="L16" s="30"/>
    </row>
    <row r="17" customFormat="false" ht="22.5" hidden="false" customHeight="true" outlineLevel="2" collapsed="false">
      <c r="A17" s="4"/>
      <c r="B17" s="22" t="s">
        <v>14</v>
      </c>
      <c r="C17" s="23" t="s">
        <v>15</v>
      </c>
      <c r="D17" s="24" t="s">
        <v>16</v>
      </c>
      <c r="E17" s="25" t="n">
        <v>36850</v>
      </c>
      <c r="F17" s="24" t="s">
        <v>17</v>
      </c>
      <c r="G17" s="31" t="s">
        <v>27</v>
      </c>
      <c r="H17" s="32" t="n">
        <v>25000000</v>
      </c>
      <c r="I17" s="32" t="n">
        <v>0</v>
      </c>
      <c r="J17" s="28" t="n">
        <f aca="false">H17+I17</f>
        <v>25000000</v>
      </c>
      <c r="K17" s="29"/>
      <c r="L17" s="30"/>
    </row>
    <row r="18" customFormat="false" ht="42" hidden="false" customHeight="true" outlineLevel="2" collapsed="false">
      <c r="A18" s="4"/>
      <c r="B18" s="22" t="s">
        <v>14</v>
      </c>
      <c r="C18" s="23" t="s">
        <v>15</v>
      </c>
      <c r="D18" s="24" t="s">
        <v>16</v>
      </c>
      <c r="E18" s="25" t="n">
        <v>36923</v>
      </c>
      <c r="F18" s="24" t="s">
        <v>17</v>
      </c>
      <c r="G18" s="31" t="s">
        <v>28</v>
      </c>
      <c r="H18" s="28" t="n">
        <v>11432070</v>
      </c>
      <c r="I18" s="32" t="n">
        <v>0</v>
      </c>
      <c r="J18" s="28" t="n">
        <f aca="false">H18+I18</f>
        <v>11432070</v>
      </c>
      <c r="K18" s="29"/>
      <c r="L18" s="30"/>
    </row>
    <row r="19" customFormat="false" ht="25.5" hidden="false" customHeight="true" outlineLevel="2" collapsed="false">
      <c r="A19" s="4"/>
      <c r="B19" s="22" t="s">
        <v>14</v>
      </c>
      <c r="C19" s="23" t="s">
        <v>15</v>
      </c>
      <c r="D19" s="24" t="s">
        <v>16</v>
      </c>
      <c r="E19" s="25" t="n">
        <v>36952</v>
      </c>
      <c r="F19" s="24" t="s">
        <v>17</v>
      </c>
      <c r="G19" s="31" t="s">
        <v>29</v>
      </c>
      <c r="H19" s="28" t="n">
        <v>26212029</v>
      </c>
      <c r="I19" s="32" t="n">
        <v>-26212029</v>
      </c>
      <c r="J19" s="28" t="n">
        <f aca="false">H19+I19</f>
        <v>0</v>
      </c>
      <c r="K19" s="29" t="n">
        <v>36993</v>
      </c>
      <c r="L19" s="30"/>
    </row>
    <row r="20" customFormat="false" ht="22.5" hidden="false" customHeight="true" outlineLevel="2" collapsed="false">
      <c r="A20" s="4"/>
      <c r="B20" s="22" t="s">
        <v>14</v>
      </c>
      <c r="C20" s="23" t="s">
        <v>15</v>
      </c>
      <c r="D20" s="24" t="s">
        <v>16</v>
      </c>
      <c r="E20" s="25" t="n">
        <v>36991</v>
      </c>
      <c r="F20" s="24" t="s">
        <v>17</v>
      </c>
      <c r="G20" s="31" t="s">
        <v>30</v>
      </c>
      <c r="H20" s="28" t="n">
        <v>129549180</v>
      </c>
      <c r="I20" s="32" t="n">
        <f aca="false">-78020160.21-25000000-25000000</f>
        <v>-128020160.21</v>
      </c>
      <c r="J20" s="28" t="n">
        <f aca="false">H20+I20</f>
        <v>1529019.79000001</v>
      </c>
      <c r="K20" s="29" t="s">
        <v>31</v>
      </c>
      <c r="L20" s="30" t="n">
        <f aca="false">78020160+25000000+25000000</f>
        <v>128020160</v>
      </c>
    </row>
    <row r="21" customFormat="false" ht="25.5" hidden="false" customHeight="true" outlineLevel="2" collapsed="false">
      <c r="A21" s="4"/>
      <c r="B21" s="22" t="s">
        <v>14</v>
      </c>
      <c r="C21" s="23" t="s">
        <v>15</v>
      </c>
      <c r="D21" s="24" t="s">
        <v>16</v>
      </c>
      <c r="E21" s="25" t="n">
        <v>37004</v>
      </c>
      <c r="F21" s="24" t="s">
        <v>17</v>
      </c>
      <c r="G21" s="31" t="s">
        <v>32</v>
      </c>
      <c r="H21" s="28" t="n">
        <v>4474510.96</v>
      </c>
      <c r="I21" s="38" t="n">
        <f aca="false">-607541.92-1185237.24</f>
        <v>-1792779.16</v>
      </c>
      <c r="J21" s="39" t="n">
        <f aca="false">H21+I21</f>
        <v>2681731.8</v>
      </c>
      <c r="K21" s="29" t="s">
        <v>33</v>
      </c>
      <c r="L21" s="30"/>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4"/>
      <c r="IK21" s="4"/>
      <c r="IL21" s="4"/>
      <c r="IM21" s="4"/>
      <c r="IN21" s="4"/>
      <c r="IO21" s="4"/>
      <c r="IP21" s="4"/>
      <c r="IQ21" s="4"/>
      <c r="IR21" s="4"/>
      <c r="IS21" s="4"/>
      <c r="IT21" s="4"/>
      <c r="IU21" s="4"/>
      <c r="IV21" s="4"/>
      <c r="IW21" s="4"/>
    </row>
    <row r="22" customFormat="false" ht="18" hidden="false" customHeight="false" outlineLevel="1" collapsed="false">
      <c r="A22" s="4"/>
      <c r="B22" s="40"/>
      <c r="C22" s="41"/>
      <c r="D22" s="42"/>
      <c r="E22" s="43"/>
      <c r="F22" s="44" t="s">
        <v>34</v>
      </c>
      <c r="G22" s="45"/>
      <c r="H22" s="46" t="n">
        <f aca="false">SUBTOTAL(9,H8:H21)</f>
        <v>299572435.96</v>
      </c>
      <c r="I22" s="47" t="n">
        <f aca="false">SUBTOTAL(9,I8:I21)</f>
        <v>-245452092.35</v>
      </c>
      <c r="J22" s="46" t="n">
        <f aca="false">SUBTOTAL(9,J8:J21)</f>
        <v>54120343.61</v>
      </c>
      <c r="K22" s="29"/>
      <c r="L22" s="48" t="n">
        <f aca="false">SUBTOTAL(9,L8:L21)</f>
        <v>128020160</v>
      </c>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4"/>
      <c r="IK22" s="4"/>
      <c r="IL22" s="4"/>
      <c r="IM22" s="4"/>
      <c r="IN22" s="4"/>
      <c r="IO22" s="4"/>
      <c r="IP22" s="4"/>
      <c r="IQ22" s="4"/>
      <c r="IR22" s="4"/>
      <c r="IS22" s="4"/>
      <c r="IT22" s="4"/>
      <c r="IU22" s="4"/>
      <c r="IV22" s="4"/>
      <c r="IW22" s="4"/>
    </row>
    <row r="23" customFormat="false" ht="25.5" hidden="false" customHeight="true" outlineLevel="2" collapsed="false">
      <c r="A23" s="4"/>
      <c r="B23" s="22" t="s">
        <v>14</v>
      </c>
      <c r="C23" s="23" t="s">
        <v>15</v>
      </c>
      <c r="D23" s="24" t="s">
        <v>35</v>
      </c>
      <c r="E23" s="25" t="n">
        <v>36664</v>
      </c>
      <c r="F23" s="24" t="s">
        <v>36</v>
      </c>
      <c r="G23" s="31" t="s">
        <v>37</v>
      </c>
      <c r="H23" s="28" t="n">
        <v>10000000</v>
      </c>
      <c r="I23" s="32" t="n">
        <v>-10000000</v>
      </c>
      <c r="J23" s="28" t="n">
        <f aca="false">H23+I23</f>
        <v>0</v>
      </c>
      <c r="K23" s="29" t="n">
        <v>37011</v>
      </c>
      <c r="L23" s="30"/>
    </row>
    <row r="24" customFormat="false" ht="27" hidden="false" customHeight="true" outlineLevel="2" collapsed="false">
      <c r="A24" s="4"/>
      <c r="B24" s="22" t="s">
        <v>14</v>
      </c>
      <c r="C24" s="23" t="s">
        <v>15</v>
      </c>
      <c r="D24" s="24" t="s">
        <v>35</v>
      </c>
      <c r="E24" s="25" t="n">
        <v>36691</v>
      </c>
      <c r="F24" s="24" t="s">
        <v>36</v>
      </c>
      <c r="G24" s="31" t="s">
        <v>38</v>
      </c>
      <c r="H24" s="28" t="n">
        <v>7200000</v>
      </c>
      <c r="I24" s="32" t="n">
        <v>-7200000</v>
      </c>
      <c r="J24" s="28" t="n">
        <f aca="false">H24+I24</f>
        <v>0</v>
      </c>
      <c r="K24" s="29" t="n">
        <v>37011</v>
      </c>
      <c r="L24" s="30"/>
    </row>
    <row r="25" customFormat="false" ht="25.5" hidden="false" customHeight="true" outlineLevel="2" collapsed="false">
      <c r="A25" s="4"/>
      <c r="B25" s="22" t="s">
        <v>14</v>
      </c>
      <c r="C25" s="23" t="s">
        <v>15</v>
      </c>
      <c r="D25" s="24" t="s">
        <v>35</v>
      </c>
      <c r="E25" s="25" t="n">
        <v>36991</v>
      </c>
      <c r="F25" s="24" t="s">
        <v>36</v>
      </c>
      <c r="G25" s="31" t="s">
        <v>39</v>
      </c>
      <c r="H25" s="28" t="n">
        <v>8092659</v>
      </c>
      <c r="I25" s="32" t="n">
        <v>-8092659</v>
      </c>
      <c r="J25" s="28" t="n">
        <f aca="false">H25+I25</f>
        <v>0</v>
      </c>
      <c r="K25" s="29" t="n">
        <v>37011</v>
      </c>
      <c r="L25" s="30" t="n">
        <v>8092659</v>
      </c>
    </row>
    <row r="26" customFormat="false" ht="18" hidden="false" customHeight="false" outlineLevel="1" collapsed="false">
      <c r="A26" s="4"/>
      <c r="B26" s="40"/>
      <c r="C26" s="41"/>
      <c r="D26" s="42"/>
      <c r="E26" s="43"/>
      <c r="F26" s="41" t="s">
        <v>40</v>
      </c>
      <c r="G26" s="45"/>
      <c r="H26" s="46" t="n">
        <f aca="false">SUBTOTAL(9,H23:H25)</f>
        <v>25292659</v>
      </c>
      <c r="I26" s="47" t="n">
        <f aca="false">SUBTOTAL(9,I23:I25)</f>
        <v>-25292659</v>
      </c>
      <c r="J26" s="46" t="n">
        <f aca="false">SUBTOTAL(9,J23:J25)</f>
        <v>0</v>
      </c>
      <c r="K26" s="29"/>
      <c r="L26" s="48" t="n">
        <f aca="false">SUBTOTAL(9,L23:L25)</f>
        <v>8092659</v>
      </c>
    </row>
    <row r="27" customFormat="false" ht="27" hidden="false" customHeight="true" outlineLevel="2" collapsed="false">
      <c r="A27" s="4"/>
      <c r="B27" s="22" t="s">
        <v>14</v>
      </c>
      <c r="C27" s="23" t="s">
        <v>15</v>
      </c>
      <c r="D27" s="24" t="s">
        <v>41</v>
      </c>
      <c r="E27" s="25" t="n">
        <v>36677</v>
      </c>
      <c r="F27" s="49" t="s">
        <v>42</v>
      </c>
      <c r="G27" s="31" t="s">
        <v>43</v>
      </c>
      <c r="H27" s="28" t="n">
        <v>4000000</v>
      </c>
      <c r="I27" s="32" t="n">
        <v>0</v>
      </c>
      <c r="J27" s="28" t="n">
        <f aca="false">H27+I27</f>
        <v>4000000</v>
      </c>
      <c r="K27" s="29"/>
      <c r="L27" s="30"/>
    </row>
    <row r="28" customFormat="false" ht="36" hidden="false" customHeight="false" outlineLevel="2" collapsed="false">
      <c r="A28" s="4"/>
      <c r="B28" s="22" t="s">
        <v>14</v>
      </c>
      <c r="C28" s="23" t="s">
        <v>15</v>
      </c>
      <c r="D28" s="24" t="s">
        <v>41</v>
      </c>
      <c r="E28" s="25" t="n">
        <v>36690</v>
      </c>
      <c r="F28" s="24" t="s">
        <v>42</v>
      </c>
      <c r="G28" s="31" t="s">
        <v>44</v>
      </c>
      <c r="H28" s="28" t="n">
        <v>6000000</v>
      </c>
      <c r="I28" s="32" t="n">
        <v>0</v>
      </c>
      <c r="J28" s="28" t="n">
        <f aca="false">H28+I28</f>
        <v>6000000</v>
      </c>
      <c r="K28" s="29"/>
      <c r="L28" s="30"/>
    </row>
    <row r="29" customFormat="false" ht="43.5" hidden="false" customHeight="true" outlineLevel="2" collapsed="false">
      <c r="A29" s="4"/>
      <c r="B29" s="22" t="s">
        <v>14</v>
      </c>
      <c r="C29" s="23" t="s">
        <v>15</v>
      </c>
      <c r="D29" s="24" t="s">
        <v>41</v>
      </c>
      <c r="E29" s="25" t="n">
        <v>37011</v>
      </c>
      <c r="F29" s="24" t="s">
        <v>42</v>
      </c>
      <c r="G29" s="31" t="s">
        <v>45</v>
      </c>
      <c r="H29" s="28" t="n">
        <v>10000000</v>
      </c>
      <c r="I29" s="32" t="n">
        <v>0</v>
      </c>
      <c r="J29" s="28" t="n">
        <f aca="false">H29+I29</f>
        <v>10000000</v>
      </c>
      <c r="K29" s="29"/>
      <c r="L29" s="30"/>
    </row>
    <row r="30" customFormat="false" ht="31.5" hidden="false" customHeight="true" outlineLevel="2" collapsed="false">
      <c r="A30" s="4"/>
      <c r="B30" s="22" t="s">
        <v>14</v>
      </c>
      <c r="C30" s="23" t="s">
        <v>15</v>
      </c>
      <c r="D30" s="24" t="s">
        <v>41</v>
      </c>
      <c r="E30" s="25" t="n">
        <v>37011</v>
      </c>
      <c r="F30" s="24" t="s">
        <v>42</v>
      </c>
      <c r="G30" s="31" t="s">
        <v>46</v>
      </c>
      <c r="H30" s="28" t="n">
        <v>7200000</v>
      </c>
      <c r="I30" s="32" t="n">
        <v>0</v>
      </c>
      <c r="J30" s="28" t="n">
        <f aca="false">H30+I30</f>
        <v>7200000</v>
      </c>
      <c r="K30" s="29"/>
      <c r="L30" s="30"/>
    </row>
    <row r="31" customFormat="false" ht="18" hidden="false" customHeight="false" outlineLevel="1" collapsed="false">
      <c r="A31" s="4"/>
      <c r="B31" s="40"/>
      <c r="C31" s="41"/>
      <c r="D31" s="42"/>
      <c r="E31" s="43"/>
      <c r="F31" s="41" t="s">
        <v>47</v>
      </c>
      <c r="G31" s="45"/>
      <c r="H31" s="46" t="n">
        <f aca="false">SUBTOTAL(9,H27:H30)</f>
        <v>27200000</v>
      </c>
      <c r="I31" s="47" t="n">
        <f aca="false">SUBTOTAL(9,I27:I30)</f>
        <v>0</v>
      </c>
      <c r="J31" s="47" t="n">
        <f aca="false">SUBTOTAL(9,J27:J30)</f>
        <v>27200000</v>
      </c>
      <c r="K31" s="29"/>
      <c r="L31" s="50" t="n">
        <f aca="false">SUBTOTAL(9,L27:L30)</f>
        <v>0</v>
      </c>
    </row>
    <row r="32" customFormat="false" ht="26.25" hidden="false" customHeight="true" outlineLevel="2" collapsed="false">
      <c r="A32" s="4"/>
      <c r="B32" s="22" t="s">
        <v>14</v>
      </c>
      <c r="C32" s="23" t="s">
        <v>15</v>
      </c>
      <c r="D32" s="24" t="s">
        <v>41</v>
      </c>
      <c r="E32" s="25" t="n">
        <v>37004</v>
      </c>
      <c r="F32" s="24" t="s">
        <v>48</v>
      </c>
      <c r="G32" s="31" t="s">
        <v>49</v>
      </c>
      <c r="H32" s="39" t="n">
        <f aca="false">28574466+1686032</f>
        <v>30260498</v>
      </c>
      <c r="I32" s="32" t="n">
        <v>-4471774</v>
      </c>
      <c r="J32" s="39" t="n">
        <f aca="false">H32+I32</f>
        <v>25788724</v>
      </c>
      <c r="K32" s="29" t="s">
        <v>50</v>
      </c>
      <c r="L32" s="30"/>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c r="BP32" s="4"/>
      <c r="BQ32" s="4"/>
      <c r="BR32" s="4"/>
      <c r="BS32" s="4"/>
      <c r="BT32" s="4"/>
      <c r="BU32" s="4"/>
      <c r="BV32" s="4"/>
      <c r="BW32" s="4"/>
      <c r="BX32" s="4"/>
      <c r="BY32" s="4"/>
      <c r="BZ32" s="4"/>
      <c r="CA32" s="4"/>
      <c r="CB32" s="4"/>
      <c r="CC32" s="4"/>
      <c r="CD32" s="4"/>
      <c r="CE32" s="4"/>
      <c r="CF32" s="4"/>
      <c r="CG32" s="4"/>
      <c r="CH32" s="4"/>
      <c r="CI32" s="4"/>
      <c r="CJ32" s="4"/>
      <c r="CK32" s="4"/>
      <c r="CL32" s="4"/>
      <c r="CM32" s="4"/>
      <c r="CN32" s="4"/>
      <c r="CO32" s="4"/>
      <c r="CP32" s="4"/>
      <c r="CQ32" s="4"/>
      <c r="CR32" s="4"/>
      <c r="CS32" s="4"/>
      <c r="CT32" s="4"/>
      <c r="CU32" s="4"/>
      <c r="CV32" s="4"/>
      <c r="CW32" s="4"/>
      <c r="CX32" s="4"/>
      <c r="CY32" s="4"/>
      <c r="CZ32" s="4"/>
      <c r="DA32" s="4"/>
      <c r="DB32" s="4"/>
      <c r="DC32" s="4"/>
      <c r="DD32" s="4"/>
      <c r="DE32" s="4"/>
      <c r="DF32" s="4"/>
      <c r="DG32" s="4"/>
      <c r="DH32" s="4"/>
      <c r="DI32" s="4"/>
      <c r="DJ32" s="4"/>
      <c r="DK32" s="4"/>
      <c r="DL32" s="4"/>
      <c r="DM32" s="4"/>
      <c r="DN32" s="4"/>
      <c r="DO32" s="4"/>
      <c r="DP32" s="4"/>
      <c r="DQ32" s="4"/>
      <c r="DR32" s="4"/>
      <c r="DS32" s="4"/>
      <c r="DT32" s="4"/>
      <c r="DU32" s="4"/>
      <c r="DV32" s="4"/>
      <c r="DW32" s="4"/>
      <c r="DX32" s="4"/>
      <c r="DY32" s="4"/>
      <c r="DZ32" s="4"/>
      <c r="EA32" s="4"/>
      <c r="EB32" s="4"/>
      <c r="EC32" s="4"/>
      <c r="ED32" s="4"/>
      <c r="EE32" s="4"/>
      <c r="EF32" s="4"/>
      <c r="EG32" s="4"/>
      <c r="EH32" s="4"/>
      <c r="EI32" s="4"/>
      <c r="EJ32" s="4"/>
      <c r="EK32" s="4"/>
      <c r="EL32" s="4"/>
      <c r="EM32" s="4"/>
      <c r="EN32" s="4"/>
      <c r="EO32" s="4"/>
      <c r="EP32" s="4"/>
      <c r="EQ32" s="4"/>
      <c r="ER32" s="4"/>
      <c r="ES32" s="4"/>
      <c r="ET32" s="4"/>
      <c r="EU32" s="4"/>
      <c r="EV32" s="4"/>
      <c r="EW32" s="4"/>
      <c r="EX32" s="4"/>
      <c r="EY32" s="4"/>
      <c r="EZ32" s="4"/>
      <c r="FA32" s="4"/>
      <c r="FB32" s="4"/>
      <c r="FC32" s="4"/>
      <c r="FD32" s="4"/>
      <c r="FE32" s="4"/>
      <c r="FF32" s="4"/>
      <c r="FG32" s="4"/>
      <c r="FH32" s="4"/>
      <c r="FI32" s="4"/>
      <c r="FJ32" s="4"/>
      <c r="FK32" s="4"/>
      <c r="FL32" s="4"/>
      <c r="FM32" s="4"/>
      <c r="FN32" s="4"/>
      <c r="FO32" s="4"/>
      <c r="FP32" s="4"/>
      <c r="FQ32" s="4"/>
      <c r="FR32" s="4"/>
      <c r="FS32" s="4"/>
      <c r="FT32" s="4"/>
      <c r="FU32" s="4"/>
      <c r="FV32" s="4"/>
      <c r="FW32" s="4"/>
      <c r="FX32" s="4"/>
      <c r="FY32" s="4"/>
      <c r="FZ32" s="4"/>
      <c r="GA32" s="4"/>
      <c r="GB32" s="4"/>
      <c r="GC32" s="4"/>
      <c r="GD32" s="4"/>
      <c r="GE32" s="4"/>
      <c r="GF32" s="4"/>
      <c r="GG32" s="4"/>
      <c r="GH32" s="4"/>
      <c r="GI32" s="4"/>
      <c r="GJ32" s="4"/>
      <c r="GK32" s="4"/>
      <c r="GL32" s="4"/>
      <c r="GM32" s="4"/>
      <c r="GN32" s="4"/>
      <c r="GO32" s="4"/>
      <c r="GP32" s="4"/>
      <c r="GQ32" s="4"/>
      <c r="GR32" s="4"/>
      <c r="GS32" s="4"/>
      <c r="GT32" s="4"/>
      <c r="GU32" s="4"/>
      <c r="GV32" s="4"/>
      <c r="GW32" s="4"/>
      <c r="GX32" s="4"/>
      <c r="GY32" s="4"/>
      <c r="GZ32" s="4"/>
      <c r="HA32" s="4"/>
      <c r="HB32" s="4"/>
      <c r="HC32" s="4"/>
      <c r="HD32" s="4"/>
      <c r="HE32" s="4"/>
      <c r="HF32" s="4"/>
      <c r="HG32" s="4"/>
      <c r="HH32" s="4"/>
      <c r="HI32" s="4"/>
      <c r="HJ32" s="4"/>
      <c r="HK32" s="4"/>
      <c r="HL32" s="4"/>
      <c r="HM32" s="4"/>
      <c r="HN32" s="4"/>
      <c r="HO32" s="4"/>
      <c r="HP32" s="4"/>
      <c r="HQ32" s="4"/>
      <c r="HR32" s="4"/>
      <c r="HS32" s="4"/>
      <c r="HT32" s="4"/>
      <c r="HU32" s="4"/>
      <c r="HV32" s="4"/>
      <c r="HW32" s="4"/>
      <c r="HX32" s="4"/>
      <c r="HY32" s="4"/>
      <c r="HZ32" s="4"/>
      <c r="IA32" s="4"/>
      <c r="IB32" s="4"/>
      <c r="IC32" s="4"/>
      <c r="ID32" s="4"/>
      <c r="IE32" s="4"/>
      <c r="IF32" s="4"/>
      <c r="IG32" s="4"/>
      <c r="IH32" s="4"/>
      <c r="II32" s="4"/>
      <c r="IJ32" s="4"/>
      <c r="IK32" s="4"/>
      <c r="IL32" s="4"/>
      <c r="IM32" s="4"/>
      <c r="IN32" s="4"/>
      <c r="IO32" s="4"/>
      <c r="IP32" s="4"/>
      <c r="IQ32" s="4"/>
      <c r="IR32" s="4"/>
      <c r="IS32" s="4"/>
      <c r="IT32" s="4"/>
      <c r="IU32" s="4"/>
      <c r="IV32" s="4"/>
      <c r="IW32" s="4"/>
    </row>
    <row r="33" customFormat="false" ht="18" hidden="false" customHeight="false" outlineLevel="1" collapsed="false">
      <c r="A33" s="51"/>
      <c r="B33" s="40"/>
      <c r="C33" s="41"/>
      <c r="D33" s="41"/>
      <c r="E33" s="52"/>
      <c r="F33" s="41" t="s">
        <v>51</v>
      </c>
      <c r="G33" s="53"/>
      <c r="H33" s="46" t="n">
        <f aca="false">SUBTOTAL(9,H32)</f>
        <v>30260498</v>
      </c>
      <c r="I33" s="47" t="n">
        <f aca="false">SUBTOTAL(9,I32)</f>
        <v>-4471774</v>
      </c>
      <c r="J33" s="46" t="n">
        <f aca="false">SUBTOTAL(9,J32)</f>
        <v>25788724</v>
      </c>
      <c r="K33" s="54"/>
      <c r="L33" s="48" t="n">
        <f aca="false">SUBTOTAL(9,L32)</f>
        <v>0</v>
      </c>
      <c r="M33" s="51"/>
      <c r="N33" s="51"/>
      <c r="O33" s="51"/>
      <c r="P33" s="51"/>
      <c r="Q33" s="51"/>
      <c r="R33" s="51"/>
      <c r="S33" s="51"/>
      <c r="T33" s="51"/>
      <c r="U33" s="51"/>
      <c r="V33" s="51"/>
      <c r="W33" s="51"/>
      <c r="X33" s="51"/>
      <c r="Y33" s="51"/>
      <c r="Z33" s="51"/>
      <c r="AA33" s="51"/>
      <c r="AB33" s="51"/>
      <c r="AC33" s="51"/>
      <c r="AD33" s="51"/>
      <c r="AE33" s="51"/>
      <c r="AF33" s="51"/>
      <c r="AG33" s="51"/>
      <c r="AH33" s="51"/>
      <c r="AI33" s="51"/>
      <c r="AJ33" s="51"/>
      <c r="AK33" s="51"/>
      <c r="AL33" s="51"/>
      <c r="AM33" s="51"/>
      <c r="AN33" s="51"/>
      <c r="AO33" s="51"/>
      <c r="AP33" s="51"/>
      <c r="AQ33" s="51"/>
      <c r="AR33" s="51"/>
      <c r="AS33" s="51"/>
      <c r="AT33" s="51"/>
      <c r="AU33" s="51"/>
      <c r="AV33" s="51"/>
      <c r="AW33" s="51"/>
      <c r="AX33" s="51"/>
      <c r="AY33" s="51"/>
      <c r="AZ33" s="51"/>
      <c r="BA33" s="51"/>
      <c r="BB33" s="51"/>
      <c r="BC33" s="51"/>
      <c r="BD33" s="51"/>
      <c r="BE33" s="51"/>
      <c r="BF33" s="51"/>
      <c r="BG33" s="51"/>
      <c r="BH33" s="51"/>
      <c r="BI33" s="51"/>
      <c r="BJ33" s="51"/>
      <c r="BK33" s="51"/>
      <c r="BL33" s="51"/>
      <c r="BM33" s="51"/>
      <c r="BN33" s="51"/>
      <c r="BO33" s="51"/>
      <c r="BP33" s="51"/>
      <c r="BQ33" s="51"/>
      <c r="BR33" s="51"/>
      <c r="BS33" s="51"/>
      <c r="BT33" s="51"/>
      <c r="BU33" s="51"/>
      <c r="BV33" s="51"/>
      <c r="BW33" s="51"/>
      <c r="BX33" s="51"/>
      <c r="BY33" s="51"/>
      <c r="BZ33" s="51"/>
      <c r="CA33" s="51"/>
      <c r="CB33" s="51"/>
      <c r="CC33" s="51"/>
      <c r="CD33" s="51"/>
      <c r="CE33" s="51"/>
      <c r="CF33" s="51"/>
      <c r="CG33" s="51"/>
      <c r="CH33" s="51"/>
      <c r="CI33" s="51"/>
      <c r="CJ33" s="51"/>
      <c r="CK33" s="51"/>
      <c r="CL33" s="51"/>
      <c r="CM33" s="51"/>
      <c r="CN33" s="51"/>
      <c r="CO33" s="51"/>
      <c r="CP33" s="51"/>
      <c r="CQ33" s="51"/>
      <c r="CR33" s="51"/>
      <c r="CS33" s="51"/>
      <c r="CT33" s="51"/>
      <c r="CU33" s="51"/>
      <c r="CV33" s="51"/>
      <c r="CW33" s="51"/>
      <c r="CX33" s="51"/>
      <c r="CY33" s="51"/>
      <c r="CZ33" s="51"/>
      <c r="DA33" s="51"/>
      <c r="DB33" s="51"/>
      <c r="DC33" s="51"/>
      <c r="DD33" s="51"/>
      <c r="DE33" s="51"/>
      <c r="DF33" s="51"/>
      <c r="DG33" s="51"/>
      <c r="DH33" s="51"/>
      <c r="DI33" s="51"/>
      <c r="DJ33" s="51"/>
      <c r="DK33" s="51"/>
      <c r="DL33" s="51"/>
      <c r="DM33" s="51"/>
      <c r="DN33" s="51"/>
      <c r="DO33" s="51"/>
      <c r="DP33" s="51"/>
      <c r="DQ33" s="51"/>
      <c r="DR33" s="51"/>
      <c r="DS33" s="51"/>
      <c r="DT33" s="51"/>
      <c r="DU33" s="51"/>
      <c r="DV33" s="51"/>
      <c r="DW33" s="51"/>
      <c r="DX33" s="51"/>
      <c r="DY33" s="51"/>
      <c r="DZ33" s="51"/>
      <c r="EA33" s="51"/>
      <c r="EB33" s="51"/>
      <c r="EC33" s="51"/>
      <c r="ED33" s="51"/>
      <c r="EE33" s="51"/>
      <c r="EF33" s="51"/>
      <c r="EG33" s="51"/>
      <c r="EH33" s="51"/>
      <c r="EI33" s="51"/>
      <c r="EJ33" s="51"/>
      <c r="EK33" s="51"/>
      <c r="EL33" s="51"/>
      <c r="EM33" s="51"/>
      <c r="EN33" s="51"/>
      <c r="EO33" s="51"/>
      <c r="EP33" s="51"/>
      <c r="EQ33" s="51"/>
      <c r="ER33" s="51"/>
      <c r="ES33" s="51"/>
      <c r="ET33" s="51"/>
      <c r="EU33" s="51"/>
      <c r="EV33" s="51"/>
      <c r="EW33" s="51"/>
      <c r="EX33" s="51"/>
      <c r="EY33" s="51"/>
      <c r="EZ33" s="51"/>
      <c r="FA33" s="51"/>
      <c r="FB33" s="51"/>
      <c r="FC33" s="51"/>
      <c r="FD33" s="51"/>
      <c r="FE33" s="51"/>
      <c r="FF33" s="51"/>
      <c r="FG33" s="51"/>
      <c r="FH33" s="51"/>
      <c r="FI33" s="51"/>
      <c r="FJ33" s="51"/>
      <c r="FK33" s="51"/>
      <c r="FL33" s="51"/>
      <c r="FM33" s="51"/>
      <c r="FN33" s="51"/>
      <c r="FO33" s="51"/>
      <c r="FP33" s="51"/>
      <c r="FQ33" s="51"/>
      <c r="FR33" s="51"/>
      <c r="FS33" s="51"/>
      <c r="FT33" s="51"/>
      <c r="FU33" s="51"/>
      <c r="FV33" s="51"/>
      <c r="FW33" s="51"/>
      <c r="FX33" s="51"/>
      <c r="FY33" s="51"/>
      <c r="FZ33" s="51"/>
      <c r="GA33" s="51"/>
      <c r="GB33" s="51"/>
      <c r="GC33" s="51"/>
      <c r="GD33" s="51"/>
      <c r="GE33" s="51"/>
      <c r="GF33" s="51"/>
      <c r="GG33" s="51"/>
      <c r="GH33" s="51"/>
      <c r="GI33" s="51"/>
      <c r="GJ33" s="51"/>
      <c r="GK33" s="51"/>
      <c r="GL33" s="51"/>
      <c r="GM33" s="51"/>
      <c r="GN33" s="51"/>
      <c r="GO33" s="51"/>
      <c r="GP33" s="51"/>
      <c r="GQ33" s="51"/>
      <c r="GR33" s="51"/>
      <c r="GS33" s="51"/>
      <c r="GT33" s="51"/>
      <c r="GU33" s="51"/>
      <c r="GV33" s="51"/>
      <c r="GW33" s="51"/>
      <c r="GX33" s="51"/>
      <c r="GY33" s="51"/>
      <c r="GZ33" s="51"/>
      <c r="HA33" s="51"/>
      <c r="HB33" s="51"/>
      <c r="HC33" s="51"/>
      <c r="HD33" s="51"/>
      <c r="HE33" s="51"/>
      <c r="HF33" s="51"/>
      <c r="HG33" s="51"/>
      <c r="HH33" s="51"/>
      <c r="HI33" s="51"/>
      <c r="HJ33" s="51"/>
      <c r="HK33" s="51"/>
      <c r="HL33" s="51"/>
      <c r="HM33" s="51"/>
      <c r="HN33" s="51"/>
      <c r="HO33" s="51"/>
      <c r="HP33" s="51"/>
      <c r="HQ33" s="51"/>
      <c r="HR33" s="51"/>
      <c r="HS33" s="51"/>
      <c r="HT33" s="51"/>
      <c r="HU33" s="51"/>
      <c r="HV33" s="51"/>
      <c r="HW33" s="51"/>
      <c r="HX33" s="51"/>
      <c r="HY33" s="51"/>
      <c r="HZ33" s="51"/>
      <c r="IA33" s="51"/>
      <c r="IB33" s="51"/>
      <c r="IC33" s="51"/>
      <c r="ID33" s="51"/>
      <c r="IE33" s="51"/>
      <c r="IF33" s="51"/>
      <c r="IG33" s="51"/>
      <c r="IH33" s="51"/>
      <c r="II33" s="51"/>
      <c r="IJ33" s="51"/>
      <c r="IK33" s="51"/>
      <c r="IL33" s="51"/>
      <c r="IM33" s="51"/>
      <c r="IN33" s="51"/>
      <c r="IO33" s="51"/>
      <c r="IP33" s="51"/>
      <c r="IQ33" s="51"/>
      <c r="IR33" s="51"/>
      <c r="IS33" s="51"/>
      <c r="IT33" s="51"/>
      <c r="IU33" s="51"/>
      <c r="IV33" s="51"/>
      <c r="IW33" s="51"/>
    </row>
    <row r="34" customFormat="false" ht="30" hidden="false" customHeight="true" outlineLevel="2" collapsed="false">
      <c r="A34" s="4"/>
      <c r="B34" s="22" t="s">
        <v>14</v>
      </c>
      <c r="C34" s="23" t="s">
        <v>15</v>
      </c>
      <c r="D34" s="24" t="s">
        <v>52</v>
      </c>
      <c r="E34" s="25" t="n">
        <v>36762</v>
      </c>
      <c r="F34" s="24" t="s">
        <v>53</v>
      </c>
      <c r="G34" s="31" t="s">
        <v>54</v>
      </c>
      <c r="H34" s="32" t="n">
        <f aca="false">25000000*0.5</f>
        <v>12500000</v>
      </c>
      <c r="I34" s="32" t="n">
        <v>-12500000</v>
      </c>
      <c r="J34" s="32" t="n">
        <f aca="false">H34+I34</f>
        <v>0</v>
      </c>
      <c r="K34" s="29" t="n">
        <v>36774</v>
      </c>
      <c r="L34" s="30"/>
    </row>
    <row r="35" customFormat="false" ht="30" hidden="false" customHeight="true" outlineLevel="2" collapsed="false">
      <c r="A35" s="4"/>
      <c r="B35" s="22" t="s">
        <v>14</v>
      </c>
      <c r="C35" s="23" t="s">
        <v>15</v>
      </c>
      <c r="D35" s="24" t="s">
        <v>52</v>
      </c>
      <c r="E35" s="25" t="n">
        <v>36763</v>
      </c>
      <c r="F35" s="24" t="s">
        <v>53</v>
      </c>
      <c r="G35" s="31" t="s">
        <v>25</v>
      </c>
      <c r="H35" s="32" t="n">
        <v>10000000</v>
      </c>
      <c r="I35" s="32" t="n">
        <v>0</v>
      </c>
      <c r="J35" s="55" t="n">
        <f aca="false">H35+I35</f>
        <v>10000000</v>
      </c>
      <c r="K35" s="56"/>
      <c r="L35" s="30"/>
    </row>
    <row r="36" customFormat="false" ht="30" hidden="false" customHeight="true" outlineLevel="2" collapsed="false">
      <c r="A36" s="4"/>
      <c r="B36" s="22" t="s">
        <v>14</v>
      </c>
      <c r="C36" s="23" t="s">
        <v>15</v>
      </c>
      <c r="D36" s="24" t="s">
        <v>52</v>
      </c>
      <c r="E36" s="25" t="n">
        <v>36851</v>
      </c>
      <c r="F36" s="24" t="s">
        <v>53</v>
      </c>
      <c r="G36" s="31" t="s">
        <v>27</v>
      </c>
      <c r="H36" s="32" t="n">
        <v>15000000</v>
      </c>
      <c r="I36" s="32" t="n">
        <v>0</v>
      </c>
      <c r="J36" s="55" t="n">
        <f aca="false">H36+I36</f>
        <v>15000000</v>
      </c>
      <c r="K36" s="56"/>
      <c r="L36" s="30"/>
    </row>
    <row r="37" customFormat="false" ht="18" hidden="false" customHeight="false" outlineLevel="1" collapsed="false">
      <c r="A37" s="51"/>
      <c r="B37" s="40"/>
      <c r="C37" s="41"/>
      <c r="D37" s="41"/>
      <c r="E37" s="52"/>
      <c r="F37" s="41" t="s">
        <v>55</v>
      </c>
      <c r="G37" s="53"/>
      <c r="H37" s="46" t="n">
        <f aca="false">SUBTOTAL(9,H34:H36)</f>
        <v>37500000</v>
      </c>
      <c r="I37" s="46" t="n">
        <f aca="false">SUBTOTAL(9,I34:I36)</f>
        <v>-12500000</v>
      </c>
      <c r="J37" s="57" t="n">
        <f aca="false">SUBTOTAL(9,J34:J36)</f>
        <v>25000000</v>
      </c>
      <c r="K37" s="58"/>
      <c r="L37" s="48" t="n">
        <f aca="false">SUBTOTAL(9,L34:L36)</f>
        <v>0</v>
      </c>
      <c r="M37" s="51"/>
      <c r="N37" s="51"/>
      <c r="O37" s="51"/>
      <c r="P37" s="51"/>
      <c r="Q37" s="51"/>
      <c r="R37" s="51"/>
      <c r="S37" s="51"/>
      <c r="T37" s="51"/>
      <c r="U37" s="51"/>
      <c r="V37" s="51"/>
      <c r="W37" s="51"/>
      <c r="X37" s="51"/>
      <c r="Y37" s="51"/>
      <c r="Z37" s="51"/>
      <c r="AA37" s="51"/>
      <c r="AB37" s="51"/>
      <c r="AC37" s="51"/>
      <c r="AD37" s="51"/>
      <c r="AE37" s="51"/>
      <c r="AF37" s="51"/>
      <c r="AG37" s="51"/>
      <c r="AH37" s="51"/>
      <c r="AI37" s="51"/>
      <c r="AJ37" s="51"/>
      <c r="AK37" s="51"/>
      <c r="AL37" s="51"/>
      <c r="AM37" s="51"/>
      <c r="AN37" s="51"/>
      <c r="AO37" s="51"/>
      <c r="AP37" s="51"/>
      <c r="AQ37" s="51"/>
      <c r="AR37" s="51"/>
      <c r="AS37" s="51"/>
      <c r="AT37" s="51"/>
      <c r="AU37" s="51"/>
      <c r="AV37" s="51"/>
      <c r="AW37" s="51"/>
      <c r="AX37" s="51"/>
      <c r="AY37" s="51"/>
      <c r="AZ37" s="51"/>
      <c r="BA37" s="51"/>
      <c r="BB37" s="51"/>
      <c r="BC37" s="51"/>
      <c r="BD37" s="51"/>
      <c r="BE37" s="51"/>
      <c r="BF37" s="51"/>
      <c r="BG37" s="51"/>
      <c r="BH37" s="51"/>
      <c r="BI37" s="51"/>
      <c r="BJ37" s="51"/>
      <c r="BK37" s="51"/>
      <c r="BL37" s="51"/>
      <c r="BM37" s="51"/>
      <c r="BN37" s="51"/>
      <c r="BO37" s="51"/>
      <c r="BP37" s="51"/>
      <c r="BQ37" s="51"/>
      <c r="BR37" s="51"/>
      <c r="BS37" s="51"/>
      <c r="BT37" s="51"/>
      <c r="BU37" s="51"/>
      <c r="BV37" s="51"/>
      <c r="BW37" s="51"/>
      <c r="BX37" s="51"/>
      <c r="BY37" s="51"/>
      <c r="BZ37" s="51"/>
      <c r="CA37" s="51"/>
      <c r="CB37" s="51"/>
      <c r="CC37" s="51"/>
      <c r="CD37" s="51"/>
      <c r="CE37" s="51"/>
      <c r="CF37" s="51"/>
      <c r="CG37" s="51"/>
      <c r="CH37" s="51"/>
      <c r="CI37" s="51"/>
      <c r="CJ37" s="51"/>
      <c r="CK37" s="51"/>
      <c r="CL37" s="51"/>
      <c r="CM37" s="51"/>
      <c r="CN37" s="51"/>
      <c r="CO37" s="51"/>
      <c r="CP37" s="51"/>
      <c r="CQ37" s="51"/>
      <c r="CR37" s="51"/>
      <c r="CS37" s="51"/>
      <c r="CT37" s="51"/>
      <c r="CU37" s="51"/>
      <c r="CV37" s="51"/>
      <c r="CW37" s="51"/>
      <c r="CX37" s="51"/>
      <c r="CY37" s="51"/>
      <c r="CZ37" s="51"/>
      <c r="DA37" s="51"/>
      <c r="DB37" s="51"/>
      <c r="DC37" s="51"/>
      <c r="DD37" s="51"/>
      <c r="DE37" s="51"/>
      <c r="DF37" s="51"/>
      <c r="DG37" s="51"/>
      <c r="DH37" s="51"/>
      <c r="DI37" s="51"/>
      <c r="DJ37" s="51"/>
      <c r="DK37" s="51"/>
      <c r="DL37" s="51"/>
      <c r="DM37" s="51"/>
      <c r="DN37" s="51"/>
      <c r="DO37" s="51"/>
      <c r="DP37" s="51"/>
      <c r="DQ37" s="51"/>
      <c r="DR37" s="51"/>
      <c r="DS37" s="51"/>
      <c r="DT37" s="51"/>
      <c r="DU37" s="51"/>
      <c r="DV37" s="51"/>
      <c r="DW37" s="51"/>
      <c r="DX37" s="51"/>
      <c r="DY37" s="51"/>
      <c r="DZ37" s="51"/>
      <c r="EA37" s="51"/>
      <c r="EB37" s="51"/>
      <c r="EC37" s="51"/>
      <c r="ED37" s="51"/>
      <c r="EE37" s="51"/>
      <c r="EF37" s="51"/>
      <c r="EG37" s="51"/>
      <c r="EH37" s="51"/>
      <c r="EI37" s="51"/>
      <c r="EJ37" s="51"/>
      <c r="EK37" s="51"/>
      <c r="EL37" s="51"/>
      <c r="EM37" s="51"/>
      <c r="EN37" s="51"/>
      <c r="EO37" s="51"/>
      <c r="EP37" s="51"/>
      <c r="EQ37" s="51"/>
      <c r="ER37" s="51"/>
      <c r="ES37" s="51"/>
      <c r="ET37" s="51"/>
      <c r="EU37" s="51"/>
      <c r="EV37" s="51"/>
      <c r="EW37" s="51"/>
      <c r="EX37" s="51"/>
      <c r="EY37" s="51"/>
      <c r="EZ37" s="51"/>
      <c r="FA37" s="51"/>
      <c r="FB37" s="51"/>
      <c r="FC37" s="51"/>
      <c r="FD37" s="51"/>
      <c r="FE37" s="51"/>
      <c r="FF37" s="51"/>
      <c r="FG37" s="51"/>
      <c r="FH37" s="51"/>
      <c r="FI37" s="51"/>
      <c r="FJ37" s="51"/>
      <c r="FK37" s="51"/>
      <c r="FL37" s="51"/>
      <c r="FM37" s="51"/>
      <c r="FN37" s="51"/>
      <c r="FO37" s="51"/>
      <c r="FP37" s="51"/>
      <c r="FQ37" s="51"/>
      <c r="FR37" s="51"/>
      <c r="FS37" s="51"/>
      <c r="FT37" s="51"/>
      <c r="FU37" s="51"/>
      <c r="FV37" s="51"/>
      <c r="FW37" s="51"/>
      <c r="FX37" s="51"/>
      <c r="FY37" s="51"/>
      <c r="FZ37" s="51"/>
      <c r="GA37" s="51"/>
      <c r="GB37" s="51"/>
      <c r="GC37" s="51"/>
      <c r="GD37" s="51"/>
      <c r="GE37" s="51"/>
      <c r="GF37" s="51"/>
      <c r="GG37" s="51"/>
      <c r="GH37" s="51"/>
      <c r="GI37" s="51"/>
      <c r="GJ37" s="51"/>
      <c r="GK37" s="51"/>
      <c r="GL37" s="51"/>
      <c r="GM37" s="51"/>
      <c r="GN37" s="51"/>
      <c r="GO37" s="51"/>
      <c r="GP37" s="51"/>
      <c r="GQ37" s="51"/>
      <c r="GR37" s="51"/>
      <c r="GS37" s="51"/>
      <c r="GT37" s="51"/>
      <c r="GU37" s="51"/>
      <c r="GV37" s="51"/>
      <c r="GW37" s="51"/>
      <c r="GX37" s="51"/>
      <c r="GY37" s="51"/>
      <c r="GZ37" s="51"/>
      <c r="HA37" s="51"/>
      <c r="HB37" s="51"/>
      <c r="HC37" s="51"/>
      <c r="HD37" s="51"/>
      <c r="HE37" s="51"/>
      <c r="HF37" s="51"/>
      <c r="HG37" s="51"/>
      <c r="HH37" s="51"/>
      <c r="HI37" s="51"/>
      <c r="HJ37" s="51"/>
      <c r="HK37" s="51"/>
      <c r="HL37" s="51"/>
      <c r="HM37" s="51"/>
      <c r="HN37" s="51"/>
      <c r="HO37" s="51"/>
      <c r="HP37" s="51"/>
      <c r="HQ37" s="51"/>
      <c r="HR37" s="51"/>
      <c r="HS37" s="51"/>
      <c r="HT37" s="51"/>
      <c r="HU37" s="51"/>
      <c r="HV37" s="51"/>
      <c r="HW37" s="51"/>
      <c r="HX37" s="51"/>
      <c r="HY37" s="51"/>
      <c r="HZ37" s="51"/>
      <c r="IA37" s="51"/>
      <c r="IB37" s="51"/>
      <c r="IC37" s="51"/>
      <c r="ID37" s="51"/>
      <c r="IE37" s="51"/>
      <c r="IF37" s="51"/>
      <c r="IG37" s="51"/>
      <c r="IH37" s="51"/>
      <c r="II37" s="51"/>
      <c r="IJ37" s="51"/>
      <c r="IK37" s="51"/>
      <c r="IL37" s="51"/>
      <c r="IM37" s="51"/>
      <c r="IN37" s="51"/>
      <c r="IO37" s="51"/>
      <c r="IP37" s="51"/>
      <c r="IQ37" s="51"/>
      <c r="IR37" s="51"/>
      <c r="IS37" s="51"/>
      <c r="IT37" s="51"/>
      <c r="IU37" s="51"/>
      <c r="IV37" s="51"/>
      <c r="IW37" s="51"/>
    </row>
    <row r="38" customFormat="false" ht="43.5" hidden="false" customHeight="true" outlineLevel="2" collapsed="false">
      <c r="A38" s="4"/>
      <c r="B38" s="22" t="s">
        <v>14</v>
      </c>
      <c r="C38" s="23" t="s">
        <v>15</v>
      </c>
      <c r="D38" s="24" t="s">
        <v>56</v>
      </c>
      <c r="E38" s="25" t="n">
        <v>36888</v>
      </c>
      <c r="F38" s="24" t="s">
        <v>57</v>
      </c>
      <c r="G38" s="31" t="s">
        <v>58</v>
      </c>
      <c r="H38" s="28" t="n">
        <v>900000</v>
      </c>
      <c r="I38" s="28" t="n">
        <v>0</v>
      </c>
      <c r="J38" s="59" t="n">
        <f aca="false">H38+I38</f>
        <v>900000</v>
      </c>
      <c r="K38" s="56"/>
      <c r="L38" s="30"/>
    </row>
    <row r="39" customFormat="false" ht="28.5" hidden="false" customHeight="true" outlineLevel="2" collapsed="false">
      <c r="A39" s="4"/>
      <c r="B39" s="22" t="s">
        <v>14</v>
      </c>
      <c r="C39" s="23" t="s">
        <v>15</v>
      </c>
      <c r="D39" s="24" t="s">
        <v>56</v>
      </c>
      <c r="E39" s="25" t="n">
        <v>36950</v>
      </c>
      <c r="F39" s="24" t="s">
        <v>57</v>
      </c>
      <c r="G39" s="31" t="s">
        <v>59</v>
      </c>
      <c r="H39" s="28" t="n">
        <v>-285576</v>
      </c>
      <c r="I39" s="28" t="n">
        <v>0</v>
      </c>
      <c r="J39" s="28" t="n">
        <f aca="false">H39+I39</f>
        <v>-285576</v>
      </c>
      <c r="K39" s="29"/>
      <c r="L39" s="30"/>
    </row>
    <row r="40" customFormat="false" ht="25.5" hidden="false" customHeight="true" outlineLevel="2" collapsed="false">
      <c r="A40" s="4"/>
      <c r="B40" s="22" t="s">
        <v>14</v>
      </c>
      <c r="C40" s="23" t="s">
        <v>15</v>
      </c>
      <c r="D40" s="24" t="s">
        <v>56</v>
      </c>
      <c r="E40" s="25" t="n">
        <v>36955</v>
      </c>
      <c r="F40" s="24" t="s">
        <v>57</v>
      </c>
      <c r="G40" s="31" t="s">
        <v>60</v>
      </c>
      <c r="H40" s="28" t="n">
        <v>0</v>
      </c>
      <c r="I40" s="32" t="n">
        <v>285576</v>
      </c>
      <c r="J40" s="28" t="n">
        <f aca="false">H40+I40</f>
        <v>285576</v>
      </c>
      <c r="K40" s="29" t="n">
        <v>36955</v>
      </c>
      <c r="L40" s="30"/>
    </row>
    <row r="41" customFormat="false" ht="21" hidden="false" customHeight="true" outlineLevel="2" collapsed="false">
      <c r="A41" s="4"/>
      <c r="B41" s="22" t="s">
        <v>14</v>
      </c>
      <c r="C41" s="23" t="s">
        <v>15</v>
      </c>
      <c r="D41" s="24" t="s">
        <v>56</v>
      </c>
      <c r="E41" s="25" t="n">
        <v>37004</v>
      </c>
      <c r="F41" s="24" t="s">
        <v>57</v>
      </c>
      <c r="G41" s="31" t="s">
        <v>61</v>
      </c>
      <c r="H41" s="28" t="n">
        <v>2586424</v>
      </c>
      <c r="I41" s="38" t="n">
        <f aca="false">-351180-685112</f>
        <v>-1036292</v>
      </c>
      <c r="J41" s="39" t="n">
        <f aca="false">H41+I41</f>
        <v>1550132</v>
      </c>
      <c r="K41" s="29" t="s">
        <v>62</v>
      </c>
      <c r="L41" s="30"/>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row>
    <row r="42" customFormat="false" ht="18" hidden="false" customHeight="false" outlineLevel="1" collapsed="false">
      <c r="A42" s="51"/>
      <c r="B42" s="40"/>
      <c r="C42" s="41"/>
      <c r="D42" s="41"/>
      <c r="E42" s="52"/>
      <c r="F42" s="41" t="s">
        <v>63</v>
      </c>
      <c r="G42" s="53"/>
      <c r="H42" s="60" t="n">
        <f aca="false">SUBTOTAL(9,H38:H41)</f>
        <v>3200848</v>
      </c>
      <c r="I42" s="47" t="n">
        <f aca="false">SUBTOTAL(9,I38:I41)</f>
        <v>-750716</v>
      </c>
      <c r="J42" s="47" t="n">
        <f aca="false">SUBTOTAL(9,J38:J41)</f>
        <v>2450132</v>
      </c>
      <c r="K42" s="54"/>
      <c r="L42" s="50" t="n">
        <f aca="false">SUBTOTAL(9,L38:L41)</f>
        <v>0</v>
      </c>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51"/>
      <c r="AL42" s="51"/>
      <c r="AM42" s="51"/>
      <c r="AN42" s="51"/>
      <c r="AO42" s="51"/>
      <c r="AP42" s="51"/>
      <c r="AQ42" s="51"/>
      <c r="AR42" s="51"/>
      <c r="AS42" s="51"/>
      <c r="AT42" s="51"/>
      <c r="AU42" s="51"/>
      <c r="AV42" s="51"/>
      <c r="AW42" s="51"/>
      <c r="AX42" s="51"/>
      <c r="AY42" s="51"/>
      <c r="AZ42" s="51"/>
      <c r="BA42" s="51"/>
      <c r="BB42" s="51"/>
      <c r="BC42" s="51"/>
      <c r="BD42" s="51"/>
      <c r="BE42" s="51"/>
      <c r="BF42" s="51"/>
      <c r="BG42" s="51"/>
      <c r="BH42" s="51"/>
      <c r="BI42" s="51"/>
      <c r="BJ42" s="51"/>
      <c r="BK42" s="51"/>
      <c r="BL42" s="51"/>
      <c r="BM42" s="51"/>
      <c r="BN42" s="51"/>
      <c r="BO42" s="51"/>
      <c r="BP42" s="51"/>
      <c r="BQ42" s="51"/>
      <c r="BR42" s="51"/>
      <c r="BS42" s="51"/>
      <c r="BT42" s="51"/>
      <c r="BU42" s="51"/>
      <c r="BV42" s="51"/>
      <c r="BW42" s="51"/>
      <c r="BX42" s="51"/>
      <c r="BY42" s="51"/>
      <c r="BZ42" s="51"/>
      <c r="CA42" s="51"/>
      <c r="CB42" s="51"/>
      <c r="CC42" s="51"/>
      <c r="CD42" s="51"/>
      <c r="CE42" s="51"/>
      <c r="CF42" s="51"/>
      <c r="CG42" s="51"/>
      <c r="CH42" s="51"/>
      <c r="CI42" s="51"/>
      <c r="CJ42" s="51"/>
      <c r="CK42" s="51"/>
      <c r="CL42" s="51"/>
      <c r="CM42" s="51"/>
      <c r="CN42" s="51"/>
      <c r="CO42" s="51"/>
      <c r="CP42" s="51"/>
      <c r="CQ42" s="51"/>
      <c r="CR42" s="51"/>
      <c r="CS42" s="51"/>
      <c r="CT42" s="51"/>
      <c r="CU42" s="51"/>
      <c r="CV42" s="51"/>
      <c r="CW42" s="51"/>
      <c r="CX42" s="51"/>
      <c r="CY42" s="51"/>
      <c r="CZ42" s="51"/>
      <c r="DA42" s="51"/>
      <c r="DB42" s="51"/>
      <c r="DC42" s="51"/>
      <c r="DD42" s="51"/>
      <c r="DE42" s="51"/>
      <c r="DF42" s="51"/>
      <c r="DG42" s="51"/>
      <c r="DH42" s="51"/>
      <c r="DI42" s="51"/>
      <c r="DJ42" s="51"/>
      <c r="DK42" s="51"/>
      <c r="DL42" s="51"/>
      <c r="DM42" s="51"/>
      <c r="DN42" s="51"/>
      <c r="DO42" s="51"/>
      <c r="DP42" s="51"/>
      <c r="DQ42" s="51"/>
      <c r="DR42" s="51"/>
      <c r="DS42" s="51"/>
      <c r="DT42" s="51"/>
      <c r="DU42" s="51"/>
      <c r="DV42" s="51"/>
      <c r="DW42" s="51"/>
      <c r="DX42" s="51"/>
      <c r="DY42" s="51"/>
      <c r="DZ42" s="51"/>
      <c r="EA42" s="51"/>
      <c r="EB42" s="51"/>
      <c r="EC42" s="51"/>
      <c r="ED42" s="51"/>
      <c r="EE42" s="51"/>
      <c r="EF42" s="51"/>
      <c r="EG42" s="51"/>
      <c r="EH42" s="51"/>
      <c r="EI42" s="51"/>
      <c r="EJ42" s="51"/>
      <c r="EK42" s="51"/>
      <c r="EL42" s="51"/>
      <c r="EM42" s="51"/>
      <c r="EN42" s="51"/>
      <c r="EO42" s="51"/>
      <c r="EP42" s="51"/>
      <c r="EQ42" s="51"/>
      <c r="ER42" s="51"/>
      <c r="ES42" s="51"/>
      <c r="ET42" s="51"/>
      <c r="EU42" s="51"/>
      <c r="EV42" s="51"/>
      <c r="EW42" s="51"/>
      <c r="EX42" s="51"/>
      <c r="EY42" s="51"/>
      <c r="EZ42" s="51"/>
      <c r="FA42" s="51"/>
      <c r="FB42" s="51"/>
      <c r="FC42" s="51"/>
      <c r="FD42" s="51"/>
      <c r="FE42" s="51"/>
      <c r="FF42" s="51"/>
      <c r="FG42" s="51"/>
      <c r="FH42" s="51"/>
      <c r="FI42" s="51"/>
      <c r="FJ42" s="51"/>
      <c r="FK42" s="51"/>
      <c r="FL42" s="51"/>
      <c r="FM42" s="51"/>
      <c r="FN42" s="51"/>
      <c r="FO42" s="51"/>
      <c r="FP42" s="51"/>
      <c r="FQ42" s="51"/>
      <c r="FR42" s="51"/>
      <c r="FS42" s="51"/>
      <c r="FT42" s="51"/>
      <c r="FU42" s="51"/>
      <c r="FV42" s="51"/>
      <c r="FW42" s="51"/>
      <c r="FX42" s="51"/>
      <c r="FY42" s="51"/>
      <c r="FZ42" s="51"/>
      <c r="GA42" s="51"/>
      <c r="GB42" s="51"/>
      <c r="GC42" s="51"/>
      <c r="GD42" s="51"/>
      <c r="GE42" s="51"/>
      <c r="GF42" s="51"/>
      <c r="GG42" s="51"/>
      <c r="GH42" s="51"/>
      <c r="GI42" s="51"/>
      <c r="GJ42" s="51"/>
      <c r="GK42" s="51"/>
      <c r="GL42" s="51"/>
      <c r="GM42" s="51"/>
      <c r="GN42" s="51"/>
      <c r="GO42" s="51"/>
      <c r="GP42" s="51"/>
      <c r="GQ42" s="51"/>
      <c r="GR42" s="51"/>
      <c r="GS42" s="51"/>
      <c r="GT42" s="51"/>
      <c r="GU42" s="51"/>
      <c r="GV42" s="51"/>
      <c r="GW42" s="51"/>
      <c r="GX42" s="51"/>
      <c r="GY42" s="51"/>
      <c r="GZ42" s="51"/>
      <c r="HA42" s="51"/>
      <c r="HB42" s="51"/>
      <c r="HC42" s="51"/>
      <c r="HD42" s="51"/>
      <c r="HE42" s="51"/>
      <c r="HF42" s="51"/>
      <c r="HG42" s="51"/>
      <c r="HH42" s="51"/>
      <c r="HI42" s="51"/>
      <c r="HJ42" s="51"/>
      <c r="HK42" s="51"/>
      <c r="HL42" s="51"/>
      <c r="HM42" s="51"/>
      <c r="HN42" s="51"/>
      <c r="HO42" s="51"/>
      <c r="HP42" s="51"/>
      <c r="HQ42" s="51"/>
      <c r="HR42" s="51"/>
      <c r="HS42" s="51"/>
      <c r="HT42" s="51"/>
      <c r="HU42" s="51"/>
      <c r="HV42" s="51"/>
      <c r="HW42" s="51"/>
      <c r="HX42" s="51"/>
      <c r="HY42" s="51"/>
      <c r="HZ42" s="51"/>
      <c r="IA42" s="51"/>
      <c r="IB42" s="51"/>
      <c r="IC42" s="51"/>
      <c r="ID42" s="51"/>
      <c r="IE42" s="51"/>
      <c r="IF42" s="51"/>
      <c r="IG42" s="51"/>
      <c r="IH42" s="51"/>
      <c r="II42" s="51"/>
      <c r="IJ42" s="51"/>
      <c r="IK42" s="51"/>
      <c r="IL42" s="51"/>
      <c r="IM42" s="51"/>
      <c r="IN42" s="51"/>
      <c r="IO42" s="51"/>
      <c r="IP42" s="51"/>
      <c r="IQ42" s="51"/>
      <c r="IR42" s="51"/>
      <c r="IS42" s="51"/>
      <c r="IT42" s="51"/>
      <c r="IU42" s="51"/>
      <c r="IV42" s="51"/>
      <c r="IW42" s="51"/>
    </row>
    <row r="43" customFormat="false" ht="23.25" hidden="false" customHeight="true" outlineLevel="2" collapsed="false">
      <c r="A43" s="4"/>
      <c r="B43" s="22" t="s">
        <v>14</v>
      </c>
      <c r="C43" s="23" t="s">
        <v>15</v>
      </c>
      <c r="D43" s="24" t="s">
        <v>64</v>
      </c>
      <c r="E43" s="25" t="n">
        <v>36864</v>
      </c>
      <c r="F43" s="24" t="s">
        <v>65</v>
      </c>
      <c r="G43" s="31" t="s">
        <v>66</v>
      </c>
      <c r="H43" s="28" t="n">
        <f aca="false">107522264+50000000*0</f>
        <v>107522264</v>
      </c>
      <c r="I43" s="61" t="n">
        <v>0</v>
      </c>
      <c r="J43" s="28" t="n">
        <f aca="false">H43+I43</f>
        <v>107522264</v>
      </c>
      <c r="K43" s="29" t="n">
        <v>36873</v>
      </c>
      <c r="L43" s="30"/>
    </row>
    <row r="44" customFormat="false" ht="24" hidden="false" customHeight="true" outlineLevel="2" collapsed="false">
      <c r="A44" s="4"/>
      <c r="B44" s="22" t="s">
        <v>14</v>
      </c>
      <c r="C44" s="23" t="s">
        <v>15</v>
      </c>
      <c r="D44" s="24" t="s">
        <v>64</v>
      </c>
      <c r="E44" s="25" t="n">
        <v>36873</v>
      </c>
      <c r="F44" s="24" t="s">
        <v>65</v>
      </c>
      <c r="G44" s="31" t="s">
        <v>67</v>
      </c>
      <c r="H44" s="28" t="n">
        <v>0</v>
      </c>
      <c r="I44" s="32" t="n">
        <v>-40000000</v>
      </c>
      <c r="J44" s="62" t="n">
        <f aca="false">H44+I44</f>
        <v>-40000000</v>
      </c>
      <c r="K44" s="29" t="n">
        <v>36873</v>
      </c>
      <c r="L44" s="63"/>
    </row>
    <row r="45" customFormat="false" ht="21" hidden="false" customHeight="true" outlineLevel="2" collapsed="false">
      <c r="A45" s="4"/>
      <c r="B45" s="22" t="s">
        <v>14</v>
      </c>
      <c r="C45" s="23" t="s">
        <v>15</v>
      </c>
      <c r="D45" s="24" t="s">
        <v>64</v>
      </c>
      <c r="E45" s="25" t="n">
        <v>36878</v>
      </c>
      <c r="F45" s="24" t="s">
        <v>65</v>
      </c>
      <c r="G45" s="31" t="s">
        <v>68</v>
      </c>
      <c r="H45" s="28" t="n">
        <v>15000000</v>
      </c>
      <c r="I45" s="32" t="n">
        <v>0</v>
      </c>
      <c r="J45" s="32" t="n">
        <f aca="false">H45+I45</f>
        <v>15000000</v>
      </c>
      <c r="K45" s="29"/>
      <c r="L45" s="30"/>
    </row>
    <row r="46" customFormat="false" ht="57.75" hidden="false" customHeight="true" outlineLevel="2" collapsed="false">
      <c r="A46" s="4"/>
      <c r="B46" s="64" t="s">
        <v>14</v>
      </c>
      <c r="C46" s="65" t="s">
        <v>15</v>
      </c>
      <c r="D46" s="66" t="s">
        <v>64</v>
      </c>
      <c r="E46" s="67" t="n">
        <v>36888</v>
      </c>
      <c r="F46" s="66" t="s">
        <v>65</v>
      </c>
      <c r="G46" s="68" t="s">
        <v>69</v>
      </c>
      <c r="H46" s="3" t="n">
        <v>50000000</v>
      </c>
      <c r="I46" s="61" t="n">
        <v>0</v>
      </c>
      <c r="J46" s="69" t="n">
        <f aca="false">I46+H46</f>
        <v>50000000</v>
      </c>
      <c r="K46" s="70"/>
      <c r="L46" s="71"/>
    </row>
    <row r="47" customFormat="false" ht="18" hidden="false" customHeight="false" outlineLevel="1" collapsed="false">
      <c r="A47" s="51"/>
      <c r="B47" s="72"/>
      <c r="C47" s="73"/>
      <c r="D47" s="73"/>
      <c r="E47" s="74"/>
      <c r="F47" s="73" t="s">
        <v>70</v>
      </c>
      <c r="G47" s="75"/>
      <c r="H47" s="47" t="n">
        <f aca="false">SUBTOTAL(9,H43:H46)</f>
        <v>172522264</v>
      </c>
      <c r="I47" s="76" t="n">
        <f aca="false">SUBTOTAL(9,I43:I46)</f>
        <v>-40000000</v>
      </c>
      <c r="J47" s="47" t="n">
        <f aca="false">SUBTOTAL(9,J43:J46)</f>
        <v>132522264</v>
      </c>
      <c r="K47" s="77"/>
      <c r="L47" s="50" t="n">
        <f aca="false">SUBTOTAL(9,L43:L46)</f>
        <v>0</v>
      </c>
      <c r="M47" s="51"/>
      <c r="N47" s="51"/>
      <c r="O47" s="51"/>
      <c r="P47" s="51"/>
      <c r="Q47" s="51"/>
      <c r="R47" s="51"/>
      <c r="S47" s="51"/>
      <c r="T47" s="51"/>
      <c r="U47" s="51"/>
      <c r="V47" s="51"/>
      <c r="W47" s="51"/>
      <c r="X47" s="51"/>
      <c r="Y47" s="51"/>
      <c r="Z47" s="51"/>
      <c r="AA47" s="51"/>
      <c r="AB47" s="51"/>
      <c r="AC47" s="51"/>
      <c r="AD47" s="51"/>
      <c r="AE47" s="51"/>
      <c r="AF47" s="51"/>
      <c r="AG47" s="51"/>
      <c r="AH47" s="51"/>
      <c r="AI47" s="51"/>
      <c r="AJ47" s="51"/>
      <c r="AK47" s="51"/>
      <c r="AL47" s="51"/>
      <c r="AM47" s="51"/>
      <c r="AN47" s="51"/>
      <c r="AO47" s="51"/>
      <c r="AP47" s="51"/>
      <c r="AQ47" s="51"/>
      <c r="AR47" s="51"/>
      <c r="AS47" s="51"/>
      <c r="AT47" s="51"/>
      <c r="AU47" s="51"/>
      <c r="AV47" s="51"/>
      <c r="AW47" s="51"/>
      <c r="AX47" s="51"/>
      <c r="AY47" s="51"/>
      <c r="AZ47" s="51"/>
      <c r="BA47" s="51"/>
      <c r="BB47" s="51"/>
      <c r="BC47" s="51"/>
      <c r="BD47" s="51"/>
      <c r="BE47" s="51"/>
      <c r="BF47" s="51"/>
      <c r="BG47" s="51"/>
      <c r="BH47" s="51"/>
      <c r="BI47" s="51"/>
      <c r="BJ47" s="51"/>
      <c r="BK47" s="51"/>
      <c r="BL47" s="51"/>
      <c r="BM47" s="51"/>
      <c r="BN47" s="51"/>
      <c r="BO47" s="51"/>
      <c r="BP47" s="51"/>
      <c r="BQ47" s="51"/>
      <c r="BR47" s="51"/>
      <c r="BS47" s="51"/>
      <c r="BT47" s="51"/>
      <c r="BU47" s="51"/>
      <c r="BV47" s="51"/>
      <c r="BW47" s="51"/>
      <c r="BX47" s="51"/>
      <c r="BY47" s="51"/>
      <c r="BZ47" s="51"/>
      <c r="CA47" s="51"/>
      <c r="CB47" s="51"/>
      <c r="CC47" s="51"/>
      <c r="CD47" s="51"/>
      <c r="CE47" s="51"/>
      <c r="CF47" s="51"/>
      <c r="CG47" s="51"/>
      <c r="CH47" s="51"/>
      <c r="CI47" s="51"/>
      <c r="CJ47" s="51"/>
      <c r="CK47" s="51"/>
      <c r="CL47" s="51"/>
      <c r="CM47" s="51"/>
      <c r="CN47" s="51"/>
      <c r="CO47" s="51"/>
      <c r="CP47" s="51"/>
      <c r="CQ47" s="51"/>
      <c r="CR47" s="51"/>
      <c r="CS47" s="51"/>
      <c r="CT47" s="51"/>
      <c r="CU47" s="51"/>
      <c r="CV47" s="51"/>
      <c r="CW47" s="51"/>
      <c r="CX47" s="51"/>
      <c r="CY47" s="51"/>
      <c r="CZ47" s="51"/>
      <c r="DA47" s="51"/>
      <c r="DB47" s="51"/>
      <c r="DC47" s="51"/>
      <c r="DD47" s="51"/>
      <c r="DE47" s="51"/>
      <c r="DF47" s="51"/>
      <c r="DG47" s="51"/>
      <c r="DH47" s="51"/>
      <c r="DI47" s="51"/>
      <c r="DJ47" s="51"/>
      <c r="DK47" s="51"/>
      <c r="DL47" s="51"/>
      <c r="DM47" s="51"/>
      <c r="DN47" s="51"/>
      <c r="DO47" s="51"/>
      <c r="DP47" s="51"/>
      <c r="DQ47" s="51"/>
      <c r="DR47" s="51"/>
      <c r="DS47" s="51"/>
      <c r="DT47" s="51"/>
      <c r="DU47" s="51"/>
      <c r="DV47" s="51"/>
      <c r="DW47" s="51"/>
      <c r="DX47" s="51"/>
      <c r="DY47" s="51"/>
      <c r="DZ47" s="51"/>
      <c r="EA47" s="51"/>
      <c r="EB47" s="51"/>
      <c r="EC47" s="51"/>
      <c r="ED47" s="51"/>
      <c r="EE47" s="51"/>
      <c r="EF47" s="51"/>
      <c r="EG47" s="51"/>
      <c r="EH47" s="51"/>
      <c r="EI47" s="51"/>
      <c r="EJ47" s="51"/>
      <c r="EK47" s="51"/>
      <c r="EL47" s="51"/>
      <c r="EM47" s="51"/>
      <c r="EN47" s="51"/>
      <c r="EO47" s="51"/>
      <c r="EP47" s="51"/>
      <c r="EQ47" s="51"/>
      <c r="ER47" s="51"/>
      <c r="ES47" s="51"/>
      <c r="ET47" s="51"/>
      <c r="EU47" s="51"/>
      <c r="EV47" s="51"/>
      <c r="EW47" s="51"/>
      <c r="EX47" s="51"/>
      <c r="EY47" s="51"/>
      <c r="EZ47" s="51"/>
      <c r="FA47" s="51"/>
      <c r="FB47" s="51"/>
      <c r="FC47" s="51"/>
      <c r="FD47" s="51"/>
      <c r="FE47" s="51"/>
      <c r="FF47" s="51"/>
      <c r="FG47" s="51"/>
      <c r="FH47" s="51"/>
      <c r="FI47" s="51"/>
      <c r="FJ47" s="51"/>
      <c r="FK47" s="51"/>
      <c r="FL47" s="51"/>
      <c r="FM47" s="51"/>
      <c r="FN47" s="51"/>
      <c r="FO47" s="51"/>
      <c r="FP47" s="51"/>
      <c r="FQ47" s="51"/>
      <c r="FR47" s="51"/>
      <c r="FS47" s="51"/>
      <c r="FT47" s="51"/>
      <c r="FU47" s="51"/>
      <c r="FV47" s="51"/>
      <c r="FW47" s="51"/>
      <c r="FX47" s="51"/>
      <c r="FY47" s="51"/>
      <c r="FZ47" s="51"/>
      <c r="GA47" s="51"/>
      <c r="GB47" s="51"/>
      <c r="GC47" s="51"/>
      <c r="GD47" s="51"/>
      <c r="GE47" s="51"/>
      <c r="GF47" s="51"/>
      <c r="GG47" s="51"/>
      <c r="GH47" s="51"/>
      <c r="GI47" s="51"/>
      <c r="GJ47" s="51"/>
      <c r="GK47" s="51"/>
      <c r="GL47" s="51"/>
      <c r="GM47" s="51"/>
      <c r="GN47" s="51"/>
      <c r="GO47" s="51"/>
      <c r="GP47" s="51"/>
      <c r="GQ47" s="51"/>
      <c r="GR47" s="51"/>
      <c r="GS47" s="51"/>
      <c r="GT47" s="51"/>
      <c r="GU47" s="51"/>
      <c r="GV47" s="51"/>
      <c r="GW47" s="51"/>
      <c r="GX47" s="51"/>
      <c r="GY47" s="51"/>
      <c r="GZ47" s="51"/>
      <c r="HA47" s="51"/>
      <c r="HB47" s="51"/>
      <c r="HC47" s="51"/>
      <c r="HD47" s="51"/>
      <c r="HE47" s="51"/>
      <c r="HF47" s="51"/>
      <c r="HG47" s="51"/>
      <c r="HH47" s="51"/>
      <c r="HI47" s="51"/>
      <c r="HJ47" s="51"/>
      <c r="HK47" s="51"/>
      <c r="HL47" s="51"/>
      <c r="HM47" s="51"/>
      <c r="HN47" s="51"/>
      <c r="HO47" s="51"/>
      <c r="HP47" s="51"/>
      <c r="HQ47" s="51"/>
      <c r="HR47" s="51"/>
      <c r="HS47" s="51"/>
      <c r="HT47" s="51"/>
      <c r="HU47" s="51"/>
      <c r="HV47" s="51"/>
      <c r="HW47" s="51"/>
      <c r="HX47" s="51"/>
      <c r="HY47" s="51"/>
      <c r="HZ47" s="51"/>
      <c r="IA47" s="51"/>
      <c r="IB47" s="51"/>
      <c r="IC47" s="51"/>
      <c r="ID47" s="51"/>
      <c r="IE47" s="51"/>
      <c r="IF47" s="51"/>
      <c r="IG47" s="51"/>
      <c r="IH47" s="51"/>
      <c r="II47" s="51"/>
      <c r="IJ47" s="51"/>
      <c r="IK47" s="51"/>
      <c r="IL47" s="51"/>
      <c r="IM47" s="51"/>
      <c r="IN47" s="51"/>
      <c r="IO47" s="51"/>
      <c r="IP47" s="51"/>
      <c r="IQ47" s="51"/>
      <c r="IR47" s="51"/>
      <c r="IS47" s="51"/>
      <c r="IT47" s="51"/>
      <c r="IU47" s="51"/>
      <c r="IV47" s="51"/>
      <c r="IW47" s="51"/>
    </row>
    <row r="48" customFormat="false" ht="18.75" hidden="false" customHeight="false" outlineLevel="1" collapsed="false">
      <c r="A48" s="51"/>
      <c r="B48" s="64"/>
      <c r="C48" s="65"/>
      <c r="D48" s="65"/>
      <c r="E48" s="78"/>
      <c r="F48" s="65"/>
      <c r="G48" s="79"/>
      <c r="H48" s="13"/>
      <c r="I48" s="13"/>
      <c r="J48" s="80"/>
      <c r="K48" s="81"/>
      <c r="L48" s="82"/>
      <c r="M48" s="51"/>
      <c r="N48" s="51"/>
      <c r="O48" s="51"/>
      <c r="P48" s="51"/>
      <c r="Q48" s="51"/>
      <c r="R48" s="51"/>
      <c r="S48" s="51"/>
      <c r="T48" s="51"/>
      <c r="U48" s="51"/>
      <c r="V48" s="51"/>
      <c r="W48" s="51"/>
      <c r="X48" s="51"/>
      <c r="Y48" s="51"/>
      <c r="Z48" s="51"/>
      <c r="AA48" s="51"/>
      <c r="AB48" s="51"/>
      <c r="AC48" s="51"/>
      <c r="AD48" s="51"/>
      <c r="AE48" s="51"/>
      <c r="AF48" s="51"/>
      <c r="AG48" s="51"/>
      <c r="AH48" s="51"/>
      <c r="AI48" s="51"/>
      <c r="AJ48" s="51"/>
      <c r="AK48" s="51"/>
      <c r="AL48" s="51"/>
      <c r="AM48" s="51"/>
      <c r="AN48" s="51"/>
      <c r="AO48" s="51"/>
      <c r="AP48" s="51"/>
      <c r="AQ48" s="51"/>
      <c r="AR48" s="51"/>
      <c r="AS48" s="51"/>
      <c r="AT48" s="51"/>
      <c r="AU48" s="51"/>
      <c r="AV48" s="51"/>
      <c r="AW48" s="51"/>
      <c r="AX48" s="51"/>
      <c r="AY48" s="51"/>
      <c r="AZ48" s="51"/>
      <c r="BA48" s="51"/>
      <c r="BB48" s="51"/>
      <c r="BC48" s="51"/>
      <c r="BD48" s="51"/>
      <c r="BE48" s="51"/>
      <c r="BF48" s="51"/>
      <c r="BG48" s="51"/>
      <c r="BH48" s="51"/>
      <c r="BI48" s="51"/>
      <c r="BJ48" s="51"/>
      <c r="BK48" s="51"/>
      <c r="BL48" s="51"/>
      <c r="BM48" s="51"/>
      <c r="BN48" s="51"/>
      <c r="BO48" s="51"/>
      <c r="BP48" s="51"/>
      <c r="BQ48" s="51"/>
      <c r="BR48" s="51"/>
      <c r="BS48" s="51"/>
      <c r="BT48" s="51"/>
      <c r="BU48" s="51"/>
      <c r="BV48" s="51"/>
      <c r="BW48" s="51"/>
      <c r="BX48" s="51"/>
      <c r="BY48" s="51"/>
      <c r="BZ48" s="51"/>
      <c r="CA48" s="51"/>
      <c r="CB48" s="51"/>
      <c r="CC48" s="51"/>
      <c r="CD48" s="51"/>
      <c r="CE48" s="51"/>
      <c r="CF48" s="51"/>
      <c r="CG48" s="51"/>
      <c r="CH48" s="51"/>
      <c r="CI48" s="51"/>
      <c r="CJ48" s="51"/>
      <c r="CK48" s="51"/>
      <c r="CL48" s="51"/>
      <c r="CM48" s="51"/>
      <c r="CN48" s="51"/>
      <c r="CO48" s="51"/>
      <c r="CP48" s="51"/>
      <c r="CQ48" s="51"/>
      <c r="CR48" s="51"/>
      <c r="CS48" s="51"/>
      <c r="CT48" s="51"/>
      <c r="CU48" s="51"/>
      <c r="CV48" s="51"/>
      <c r="CW48" s="51"/>
      <c r="CX48" s="51"/>
      <c r="CY48" s="51"/>
      <c r="CZ48" s="51"/>
      <c r="DA48" s="51"/>
      <c r="DB48" s="51"/>
      <c r="DC48" s="51"/>
      <c r="DD48" s="51"/>
      <c r="DE48" s="51"/>
      <c r="DF48" s="51"/>
      <c r="DG48" s="51"/>
      <c r="DH48" s="51"/>
      <c r="DI48" s="51"/>
      <c r="DJ48" s="51"/>
      <c r="DK48" s="51"/>
      <c r="DL48" s="51"/>
      <c r="DM48" s="51"/>
      <c r="DN48" s="51"/>
      <c r="DO48" s="51"/>
      <c r="DP48" s="51"/>
      <c r="DQ48" s="51"/>
      <c r="DR48" s="51"/>
      <c r="DS48" s="51"/>
      <c r="DT48" s="51"/>
      <c r="DU48" s="51"/>
      <c r="DV48" s="51"/>
      <c r="DW48" s="51"/>
      <c r="DX48" s="51"/>
      <c r="DY48" s="51"/>
      <c r="DZ48" s="51"/>
      <c r="EA48" s="51"/>
      <c r="EB48" s="51"/>
      <c r="EC48" s="51"/>
      <c r="ED48" s="51"/>
      <c r="EE48" s="51"/>
      <c r="EF48" s="51"/>
      <c r="EG48" s="51"/>
      <c r="EH48" s="51"/>
      <c r="EI48" s="51"/>
      <c r="EJ48" s="51"/>
      <c r="EK48" s="51"/>
      <c r="EL48" s="51"/>
      <c r="EM48" s="51"/>
      <c r="EN48" s="51"/>
      <c r="EO48" s="51"/>
      <c r="EP48" s="51"/>
      <c r="EQ48" s="51"/>
      <c r="ER48" s="51"/>
      <c r="ES48" s="51"/>
      <c r="ET48" s="51"/>
      <c r="EU48" s="51"/>
      <c r="EV48" s="51"/>
      <c r="EW48" s="51"/>
      <c r="EX48" s="51"/>
      <c r="EY48" s="51"/>
      <c r="EZ48" s="51"/>
      <c r="FA48" s="51"/>
      <c r="FB48" s="51"/>
      <c r="FC48" s="51"/>
      <c r="FD48" s="51"/>
      <c r="FE48" s="51"/>
      <c r="FF48" s="51"/>
      <c r="FG48" s="51"/>
      <c r="FH48" s="51"/>
      <c r="FI48" s="51"/>
      <c r="FJ48" s="51"/>
      <c r="FK48" s="51"/>
      <c r="FL48" s="51"/>
      <c r="FM48" s="51"/>
      <c r="FN48" s="51"/>
      <c r="FO48" s="51"/>
      <c r="FP48" s="51"/>
      <c r="FQ48" s="51"/>
      <c r="FR48" s="51"/>
      <c r="FS48" s="51"/>
      <c r="FT48" s="51"/>
      <c r="FU48" s="51"/>
      <c r="FV48" s="51"/>
      <c r="FW48" s="51"/>
      <c r="FX48" s="51"/>
      <c r="FY48" s="51"/>
      <c r="FZ48" s="51"/>
      <c r="GA48" s="51"/>
      <c r="GB48" s="51"/>
      <c r="GC48" s="51"/>
      <c r="GD48" s="51"/>
      <c r="GE48" s="51"/>
      <c r="GF48" s="51"/>
      <c r="GG48" s="51"/>
      <c r="GH48" s="51"/>
      <c r="GI48" s="51"/>
      <c r="GJ48" s="51"/>
      <c r="GK48" s="51"/>
      <c r="GL48" s="51"/>
      <c r="GM48" s="51"/>
      <c r="GN48" s="51"/>
      <c r="GO48" s="51"/>
      <c r="GP48" s="51"/>
      <c r="GQ48" s="51"/>
      <c r="GR48" s="51"/>
      <c r="GS48" s="51"/>
      <c r="GT48" s="51"/>
      <c r="GU48" s="51"/>
      <c r="GV48" s="51"/>
      <c r="GW48" s="51"/>
      <c r="GX48" s="51"/>
      <c r="GY48" s="51"/>
      <c r="GZ48" s="51"/>
      <c r="HA48" s="51"/>
      <c r="HB48" s="51"/>
      <c r="HC48" s="51"/>
      <c r="HD48" s="51"/>
      <c r="HE48" s="51"/>
      <c r="HF48" s="51"/>
      <c r="HG48" s="51"/>
      <c r="HH48" s="51"/>
      <c r="HI48" s="51"/>
      <c r="HJ48" s="51"/>
      <c r="HK48" s="51"/>
      <c r="HL48" s="51"/>
      <c r="HM48" s="51"/>
      <c r="HN48" s="51"/>
      <c r="HO48" s="51"/>
      <c r="HP48" s="51"/>
      <c r="HQ48" s="51"/>
      <c r="HR48" s="51"/>
      <c r="HS48" s="51"/>
      <c r="HT48" s="51"/>
      <c r="HU48" s="51"/>
      <c r="HV48" s="51"/>
      <c r="HW48" s="51"/>
      <c r="HX48" s="51"/>
      <c r="HY48" s="51"/>
      <c r="HZ48" s="51"/>
      <c r="IA48" s="51"/>
      <c r="IB48" s="51"/>
      <c r="IC48" s="51"/>
      <c r="ID48" s="51"/>
      <c r="IE48" s="51"/>
      <c r="IF48" s="51"/>
      <c r="IG48" s="51"/>
      <c r="IH48" s="51"/>
      <c r="II48" s="51"/>
      <c r="IJ48" s="51"/>
      <c r="IK48" s="51"/>
      <c r="IL48" s="51"/>
      <c r="IM48" s="51"/>
      <c r="IN48" s="51"/>
      <c r="IO48" s="51"/>
      <c r="IP48" s="51"/>
      <c r="IQ48" s="51"/>
      <c r="IR48" s="51"/>
      <c r="IS48" s="51"/>
      <c r="IT48" s="51"/>
      <c r="IU48" s="51"/>
      <c r="IV48" s="51"/>
      <c r="IW48" s="51"/>
    </row>
    <row r="49" customFormat="false" ht="26.25" hidden="false" customHeight="true" outlineLevel="0" collapsed="false">
      <c r="A49" s="10"/>
      <c r="B49" s="83"/>
      <c r="C49" s="84"/>
      <c r="D49" s="84"/>
      <c r="E49" s="85"/>
      <c r="F49" s="84" t="s">
        <v>71</v>
      </c>
      <c r="G49" s="86"/>
      <c r="H49" s="87" t="n">
        <f aca="false">SUBTOTAL(9,H8:H46)</f>
        <v>595548704.96</v>
      </c>
      <c r="I49" s="87" t="n">
        <f aca="false">SUBTOTAL(9,I8:I46)</f>
        <v>-328467241.35</v>
      </c>
      <c r="J49" s="88"/>
      <c r="K49" s="89"/>
      <c r="L49" s="90" t="n">
        <f aca="false">SUBTOTAL(9,L8:L46)</f>
        <v>136112819</v>
      </c>
      <c r="M49" s="91"/>
      <c r="N49" s="91"/>
      <c r="O49" s="91"/>
      <c r="P49" s="91"/>
      <c r="Q49" s="91"/>
      <c r="R49" s="91"/>
      <c r="S49" s="91"/>
      <c r="T49" s="91"/>
      <c r="U49" s="91"/>
      <c r="V49" s="91"/>
      <c r="W49" s="91"/>
      <c r="X49" s="91"/>
      <c r="Y49" s="91"/>
      <c r="Z49" s="91"/>
      <c r="AA49" s="91"/>
      <c r="AB49" s="91"/>
      <c r="AC49" s="91"/>
      <c r="AD49" s="91"/>
      <c r="AE49" s="91"/>
      <c r="AF49" s="91"/>
      <c r="AG49" s="91"/>
      <c r="AH49" s="91"/>
      <c r="AI49" s="91"/>
      <c r="AJ49" s="91"/>
      <c r="AK49" s="91"/>
      <c r="AL49" s="91"/>
      <c r="AM49" s="91"/>
      <c r="AN49" s="91"/>
      <c r="AO49" s="91"/>
      <c r="AP49" s="91"/>
      <c r="AQ49" s="91"/>
      <c r="AR49" s="91"/>
      <c r="AS49" s="91"/>
      <c r="AT49" s="91"/>
      <c r="AU49" s="91"/>
      <c r="AV49" s="91"/>
      <c r="AW49" s="91"/>
      <c r="AX49" s="91"/>
      <c r="AY49" s="91"/>
      <c r="AZ49" s="91"/>
      <c r="BA49" s="91"/>
      <c r="BB49" s="91"/>
      <c r="BC49" s="91"/>
      <c r="BD49" s="91"/>
      <c r="BE49" s="91"/>
      <c r="BF49" s="91"/>
      <c r="BG49" s="91"/>
      <c r="BH49" s="91"/>
      <c r="BI49" s="91"/>
      <c r="BJ49" s="91"/>
      <c r="BK49" s="91"/>
      <c r="BL49" s="91"/>
      <c r="BM49" s="91"/>
      <c r="BN49" s="91"/>
      <c r="BO49" s="91"/>
      <c r="BP49" s="91"/>
      <c r="BQ49" s="91"/>
      <c r="BR49" s="91"/>
      <c r="BS49" s="91"/>
      <c r="BT49" s="91"/>
      <c r="BU49" s="91"/>
      <c r="BV49" s="91"/>
      <c r="BW49" s="91"/>
      <c r="BX49" s="91"/>
      <c r="BY49" s="91"/>
      <c r="BZ49" s="91"/>
      <c r="CA49" s="91"/>
      <c r="CB49" s="91"/>
      <c r="CC49" s="91"/>
      <c r="CD49" s="91"/>
      <c r="CE49" s="91"/>
      <c r="CF49" s="91"/>
      <c r="CG49" s="91"/>
      <c r="CH49" s="91"/>
      <c r="CI49" s="91"/>
      <c r="CJ49" s="91"/>
      <c r="CK49" s="91"/>
      <c r="CL49" s="91"/>
      <c r="CM49" s="91"/>
      <c r="CN49" s="91"/>
      <c r="CO49" s="91"/>
      <c r="CP49" s="91"/>
      <c r="CQ49" s="91"/>
      <c r="CR49" s="91"/>
      <c r="CS49" s="91"/>
      <c r="CT49" s="91"/>
      <c r="CU49" s="91"/>
      <c r="CV49" s="91"/>
      <c r="CW49" s="91"/>
      <c r="CX49" s="91"/>
      <c r="CY49" s="91"/>
      <c r="CZ49" s="91"/>
      <c r="DA49" s="91"/>
      <c r="DB49" s="91"/>
      <c r="DC49" s="91"/>
      <c r="DD49" s="91"/>
      <c r="DE49" s="91"/>
      <c r="DF49" s="91"/>
      <c r="DG49" s="91"/>
      <c r="DH49" s="91"/>
      <c r="DI49" s="91"/>
      <c r="DJ49" s="91"/>
      <c r="DK49" s="91"/>
      <c r="DL49" s="91"/>
      <c r="DM49" s="91"/>
      <c r="DN49" s="91"/>
      <c r="DO49" s="91"/>
      <c r="DP49" s="91"/>
      <c r="DQ49" s="91"/>
      <c r="DR49" s="91"/>
      <c r="DS49" s="91"/>
      <c r="DT49" s="91"/>
      <c r="DU49" s="91"/>
      <c r="DV49" s="91"/>
      <c r="DW49" s="91"/>
      <c r="DX49" s="91"/>
      <c r="DY49" s="91"/>
      <c r="DZ49" s="91"/>
      <c r="EA49" s="91"/>
      <c r="EB49" s="91"/>
      <c r="EC49" s="91"/>
      <c r="ED49" s="91"/>
      <c r="EE49" s="91"/>
      <c r="EF49" s="91"/>
      <c r="EG49" s="91"/>
      <c r="EH49" s="91"/>
      <c r="EI49" s="91"/>
      <c r="EJ49" s="91"/>
      <c r="EK49" s="91"/>
      <c r="EL49" s="91"/>
      <c r="EM49" s="91"/>
      <c r="EN49" s="91"/>
      <c r="EO49" s="91"/>
      <c r="EP49" s="91"/>
      <c r="EQ49" s="91"/>
      <c r="ER49" s="91"/>
      <c r="ES49" s="91"/>
      <c r="ET49" s="91"/>
      <c r="EU49" s="91"/>
      <c r="EV49" s="91"/>
      <c r="EW49" s="91"/>
      <c r="EX49" s="91"/>
      <c r="EY49" s="91"/>
      <c r="EZ49" s="91"/>
      <c r="FA49" s="91"/>
      <c r="FB49" s="91"/>
      <c r="FC49" s="91"/>
      <c r="FD49" s="91"/>
      <c r="FE49" s="91"/>
      <c r="FF49" s="91"/>
      <c r="FG49" s="91"/>
      <c r="FH49" s="91"/>
      <c r="FI49" s="91"/>
      <c r="FJ49" s="91"/>
      <c r="FK49" s="91"/>
      <c r="FL49" s="91"/>
      <c r="FM49" s="91"/>
      <c r="FN49" s="91"/>
      <c r="FO49" s="91"/>
      <c r="FP49" s="91"/>
      <c r="FQ49" s="91"/>
      <c r="FR49" s="91"/>
      <c r="FS49" s="91"/>
      <c r="FT49" s="91"/>
      <c r="FU49" s="91"/>
      <c r="FV49" s="91"/>
      <c r="FW49" s="91"/>
      <c r="FX49" s="91"/>
      <c r="FY49" s="91"/>
      <c r="FZ49" s="91"/>
      <c r="GA49" s="91"/>
      <c r="GB49" s="91"/>
      <c r="GC49" s="91"/>
      <c r="GD49" s="91"/>
      <c r="GE49" s="91"/>
      <c r="GF49" s="91"/>
      <c r="GG49" s="91"/>
      <c r="GH49" s="91"/>
      <c r="GI49" s="91"/>
      <c r="GJ49" s="91"/>
      <c r="GK49" s="91"/>
      <c r="GL49" s="91"/>
      <c r="GM49" s="91"/>
      <c r="GN49" s="91"/>
      <c r="GO49" s="91"/>
      <c r="GP49" s="91"/>
      <c r="GQ49" s="91"/>
      <c r="GR49" s="91"/>
      <c r="GS49" s="91"/>
      <c r="GT49" s="91"/>
      <c r="GU49" s="91"/>
      <c r="GV49" s="91"/>
      <c r="GW49" s="91"/>
      <c r="GX49" s="91"/>
      <c r="GY49" s="91"/>
      <c r="GZ49" s="91"/>
      <c r="HA49" s="91"/>
      <c r="HB49" s="91"/>
      <c r="HC49" s="91"/>
      <c r="HD49" s="91"/>
      <c r="HE49" s="91"/>
      <c r="HF49" s="91"/>
      <c r="HG49" s="91"/>
      <c r="HH49" s="91"/>
      <c r="HI49" s="91"/>
      <c r="HJ49" s="91"/>
      <c r="HK49" s="91"/>
      <c r="HL49" s="91"/>
      <c r="HM49" s="91"/>
      <c r="HN49" s="91"/>
      <c r="HO49" s="91"/>
      <c r="HP49" s="91"/>
      <c r="HQ49" s="91"/>
      <c r="HR49" s="91"/>
      <c r="HS49" s="91"/>
      <c r="HT49" s="91"/>
      <c r="HU49" s="91"/>
      <c r="HV49" s="91"/>
      <c r="HW49" s="91"/>
      <c r="HX49" s="91"/>
      <c r="HY49" s="91"/>
      <c r="HZ49" s="91"/>
      <c r="IA49" s="91"/>
      <c r="IB49" s="91"/>
      <c r="IC49" s="91"/>
      <c r="ID49" s="91"/>
      <c r="IE49" s="91"/>
      <c r="IF49" s="91"/>
      <c r="IG49" s="91"/>
      <c r="IH49" s="91"/>
      <c r="II49" s="91"/>
      <c r="IJ49" s="91"/>
      <c r="IK49" s="91"/>
      <c r="IL49" s="91"/>
      <c r="IM49" s="91"/>
      <c r="IN49" s="91"/>
      <c r="IO49" s="91"/>
      <c r="IP49" s="91"/>
      <c r="IQ49" s="91"/>
      <c r="IR49" s="91"/>
      <c r="IS49" s="91"/>
      <c r="IT49" s="91"/>
      <c r="IU49" s="91"/>
      <c r="IV49" s="91"/>
      <c r="IW49" s="91"/>
    </row>
    <row r="50" customFormat="false" ht="30" hidden="false" customHeight="true" outlineLevel="0" collapsed="false">
      <c r="A50" s="92"/>
      <c r="B50" s="93"/>
      <c r="C50" s="94"/>
      <c r="D50" s="94"/>
      <c r="E50" s="95"/>
      <c r="F50" s="96" t="s">
        <v>72</v>
      </c>
      <c r="G50" s="97"/>
      <c r="H50" s="98"/>
      <c r="I50" s="98"/>
      <c r="J50" s="99" t="n">
        <f aca="false">I49+H49</f>
        <v>267081463.61</v>
      </c>
      <c r="K50" s="100"/>
      <c r="L50" s="101"/>
      <c r="M50" s="102" t="s">
        <v>73</v>
      </c>
      <c r="N50" s="102"/>
      <c r="O50" s="92"/>
      <c r="P50" s="92"/>
      <c r="Q50" s="92"/>
      <c r="R50" s="92"/>
      <c r="S50" s="92"/>
      <c r="T50" s="92"/>
      <c r="U50" s="92"/>
      <c r="V50" s="92"/>
      <c r="W50" s="92"/>
      <c r="X50" s="92"/>
      <c r="Y50" s="92"/>
      <c r="Z50" s="92"/>
      <c r="AA50" s="92"/>
      <c r="AB50" s="92"/>
      <c r="AC50" s="92"/>
      <c r="AD50" s="92"/>
      <c r="AE50" s="92"/>
      <c r="AF50" s="92"/>
      <c r="AG50" s="92"/>
      <c r="AH50" s="92"/>
      <c r="AI50" s="92"/>
      <c r="AJ50" s="92"/>
      <c r="AK50" s="92"/>
      <c r="AL50" s="92"/>
      <c r="AM50" s="92"/>
      <c r="AN50" s="92"/>
      <c r="AO50" s="92"/>
      <c r="AP50" s="92"/>
      <c r="AQ50" s="92"/>
      <c r="AR50" s="92"/>
      <c r="AS50" s="92"/>
      <c r="AT50" s="92"/>
      <c r="AU50" s="92"/>
      <c r="AV50" s="92"/>
      <c r="AW50" s="92"/>
      <c r="AX50" s="92"/>
      <c r="AY50" s="92"/>
      <c r="AZ50" s="92"/>
      <c r="BA50" s="92"/>
      <c r="BB50" s="92"/>
      <c r="BC50" s="92"/>
      <c r="BD50" s="92"/>
      <c r="BE50" s="92"/>
      <c r="BF50" s="92"/>
      <c r="BG50" s="92"/>
      <c r="BH50" s="92"/>
      <c r="BI50" s="92"/>
      <c r="BJ50" s="92"/>
      <c r="BK50" s="92"/>
      <c r="BL50" s="92"/>
      <c r="BM50" s="92"/>
      <c r="BN50" s="92"/>
      <c r="BO50" s="92"/>
      <c r="BP50" s="92"/>
      <c r="BQ50" s="92"/>
      <c r="BR50" s="92"/>
      <c r="BS50" s="92"/>
      <c r="BT50" s="92"/>
      <c r="BU50" s="92"/>
      <c r="BV50" s="92"/>
      <c r="BW50" s="92"/>
      <c r="BX50" s="92"/>
      <c r="BY50" s="92"/>
      <c r="BZ50" s="92"/>
      <c r="CA50" s="92"/>
      <c r="CB50" s="92"/>
      <c r="CC50" s="92"/>
      <c r="CD50" s="92"/>
      <c r="CE50" s="92"/>
      <c r="CF50" s="92"/>
      <c r="CG50" s="92"/>
      <c r="CH50" s="92"/>
      <c r="CI50" s="92"/>
      <c r="CJ50" s="92"/>
      <c r="CK50" s="92"/>
      <c r="CL50" s="92"/>
      <c r="CM50" s="92"/>
      <c r="CN50" s="92"/>
      <c r="CO50" s="92"/>
      <c r="CP50" s="92"/>
      <c r="CQ50" s="92"/>
      <c r="CR50" s="92"/>
      <c r="CS50" s="92"/>
      <c r="CT50" s="92"/>
      <c r="CU50" s="92"/>
      <c r="CV50" s="92"/>
      <c r="CW50" s="92"/>
      <c r="CX50" s="92"/>
      <c r="CY50" s="92"/>
      <c r="CZ50" s="92"/>
      <c r="DA50" s="92"/>
      <c r="DB50" s="92"/>
      <c r="DC50" s="92"/>
      <c r="DD50" s="92"/>
      <c r="DE50" s="92"/>
      <c r="DF50" s="92"/>
      <c r="DG50" s="92"/>
      <c r="DH50" s="92"/>
      <c r="DI50" s="92"/>
      <c r="DJ50" s="92"/>
      <c r="DK50" s="92"/>
      <c r="DL50" s="92"/>
      <c r="DM50" s="92"/>
      <c r="DN50" s="92"/>
      <c r="DO50" s="92"/>
      <c r="DP50" s="92"/>
      <c r="DQ50" s="92"/>
      <c r="DR50" s="92"/>
      <c r="DS50" s="92"/>
      <c r="DT50" s="92"/>
      <c r="DU50" s="92"/>
      <c r="DV50" s="92"/>
      <c r="DW50" s="92"/>
      <c r="DX50" s="92"/>
      <c r="DY50" s="92"/>
      <c r="DZ50" s="92"/>
      <c r="EA50" s="92"/>
      <c r="EB50" s="92"/>
      <c r="EC50" s="92"/>
      <c r="ED50" s="92"/>
      <c r="EE50" s="92"/>
      <c r="EF50" s="92"/>
      <c r="EG50" s="92"/>
      <c r="EH50" s="92"/>
      <c r="EI50" s="92"/>
      <c r="EJ50" s="92"/>
      <c r="EK50" s="92"/>
      <c r="EL50" s="92"/>
      <c r="EM50" s="92"/>
      <c r="EN50" s="92"/>
      <c r="EO50" s="92"/>
      <c r="EP50" s="92"/>
      <c r="EQ50" s="92"/>
      <c r="ER50" s="92"/>
      <c r="ES50" s="92"/>
      <c r="ET50" s="92"/>
      <c r="EU50" s="92"/>
      <c r="EV50" s="92"/>
      <c r="EW50" s="92"/>
      <c r="EX50" s="92"/>
      <c r="EY50" s="92"/>
      <c r="EZ50" s="92"/>
      <c r="FA50" s="92"/>
      <c r="FB50" s="92"/>
      <c r="FC50" s="92"/>
      <c r="FD50" s="92"/>
      <c r="FE50" s="92"/>
      <c r="FF50" s="92"/>
      <c r="FG50" s="92"/>
      <c r="FH50" s="92"/>
      <c r="FI50" s="92"/>
      <c r="FJ50" s="92"/>
      <c r="FK50" s="92"/>
      <c r="FL50" s="92"/>
      <c r="FM50" s="92"/>
      <c r="FN50" s="92"/>
      <c r="FO50" s="92"/>
      <c r="FP50" s="92"/>
      <c r="FQ50" s="92"/>
      <c r="FR50" s="92"/>
      <c r="FS50" s="92"/>
      <c r="FT50" s="92"/>
      <c r="FU50" s="92"/>
      <c r="FV50" s="92"/>
      <c r="FW50" s="92"/>
      <c r="FX50" s="92"/>
      <c r="FY50" s="92"/>
      <c r="FZ50" s="92"/>
      <c r="GA50" s="92"/>
      <c r="GB50" s="92"/>
      <c r="GC50" s="92"/>
      <c r="GD50" s="92"/>
      <c r="GE50" s="92"/>
      <c r="GF50" s="92"/>
      <c r="GG50" s="92"/>
      <c r="GH50" s="92"/>
      <c r="GI50" s="92"/>
      <c r="GJ50" s="92"/>
      <c r="GK50" s="92"/>
      <c r="GL50" s="92"/>
      <c r="GM50" s="92"/>
      <c r="GN50" s="92"/>
      <c r="GO50" s="92"/>
      <c r="GP50" s="92"/>
      <c r="GQ50" s="92"/>
      <c r="GR50" s="92"/>
      <c r="GS50" s="92"/>
      <c r="GT50" s="92"/>
      <c r="GU50" s="92"/>
      <c r="GV50" s="92"/>
      <c r="GW50" s="92"/>
      <c r="GX50" s="92"/>
      <c r="GY50" s="92"/>
      <c r="GZ50" s="92"/>
      <c r="HA50" s="92"/>
      <c r="HB50" s="92"/>
      <c r="HC50" s="92"/>
      <c r="HD50" s="92"/>
      <c r="HE50" s="92"/>
      <c r="HF50" s="92"/>
      <c r="HG50" s="92"/>
      <c r="HH50" s="92"/>
      <c r="HI50" s="92"/>
      <c r="HJ50" s="92"/>
      <c r="HK50" s="92"/>
      <c r="HL50" s="92"/>
      <c r="HM50" s="92"/>
      <c r="HN50" s="92"/>
      <c r="HO50" s="92"/>
      <c r="HP50" s="92"/>
      <c r="HQ50" s="92"/>
      <c r="HR50" s="92"/>
      <c r="HS50" s="92"/>
      <c r="HT50" s="92"/>
      <c r="HU50" s="92"/>
      <c r="HV50" s="92"/>
      <c r="HW50" s="92"/>
      <c r="HX50" s="92"/>
      <c r="HY50" s="92"/>
      <c r="HZ50" s="92"/>
      <c r="IA50" s="92"/>
      <c r="IB50" s="92"/>
      <c r="IC50" s="92"/>
      <c r="ID50" s="92"/>
      <c r="IE50" s="92"/>
      <c r="IF50" s="92"/>
      <c r="IG50" s="92"/>
      <c r="IH50" s="92"/>
      <c r="II50" s="92"/>
      <c r="IJ50" s="92"/>
      <c r="IK50" s="92"/>
      <c r="IL50" s="92"/>
      <c r="IM50" s="92"/>
      <c r="IN50" s="92"/>
      <c r="IO50" s="92"/>
      <c r="IP50" s="92"/>
      <c r="IQ50" s="92"/>
      <c r="IR50" s="92"/>
      <c r="IS50" s="92"/>
      <c r="IT50" s="92"/>
      <c r="IU50" s="92"/>
      <c r="IV50" s="92"/>
      <c r="IW50" s="92"/>
    </row>
    <row r="51" customFormat="false" ht="32.25" hidden="false" customHeight="true" outlineLevel="0" collapsed="false">
      <c r="B51" s="1" t="s">
        <v>74</v>
      </c>
      <c r="G51" s="103"/>
      <c r="H51" s="1"/>
      <c r="I51" s="1"/>
      <c r="J51" s="1"/>
      <c r="M51" s="3" t="n">
        <f aca="false">H47+H42+H37+H33+H31+H26+H22</f>
        <v>595548704.96</v>
      </c>
      <c r="N51" s="3" t="n">
        <f aca="false">I47+I42+I37+I33+I31+I26+I22</f>
        <v>-328467241.35</v>
      </c>
      <c r="O51" s="3" t="n">
        <f aca="false">J47+J42+J37+J33+J31+J26+J22</f>
        <v>267081463.61</v>
      </c>
    </row>
    <row r="52" customFormat="false" ht="72" hidden="false" customHeight="false" outlineLevel="0" collapsed="false">
      <c r="G52" s="103" t="s">
        <v>75</v>
      </c>
    </row>
    <row r="53" customFormat="false" ht="109.5" hidden="false" customHeight="true" outlineLevel="0" collapsed="false">
      <c r="G53" s="103" t="s">
        <v>76</v>
      </c>
    </row>
    <row r="54" customFormat="false" ht="18" hidden="false" customHeight="false" outlineLevel="0" collapsed="false">
      <c r="G54" s="104"/>
    </row>
    <row r="55" customFormat="false" ht="18" hidden="false" customHeight="false" outlineLevel="0" collapsed="false">
      <c r="G55" s="103"/>
    </row>
  </sheetData>
  <printOptions headings="false" gridLines="false" gridLinesSet="true" horizontalCentered="true" verticalCentered="true"/>
  <pageMargins left="0.25" right="0.25" top="0.25" bottom="0.5" header="0.511811023622047" footer="0.5"/>
  <pageSetup paperSize="5" scale="100" fitToWidth="1" fitToHeight="1" pageOrder="downThenOver" orientation="landscape" blackAndWhite="false" draft="false" cellComments="none" horizontalDpi="300" verticalDpi="300" copies="1"/>
  <headerFooter differentFirst="false" differentOddEven="false">
    <oddHeader/>
    <oddFooter>&amp;Lm:\common\power\riskmgmt\sam's risk projects\&amp;F&amp;C&amp;P&amp;R&amp;D&amp;T</oddFooter>
  </headerFooter>
  <drawing r:id="rId2"/>
  <legacyDrawing r:id="rId3"/>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2001-03-01T22:21:06Z</dcterms:created>
  <dc:creator>Anita Luong</dc:creator>
  <dc:description/>
  <dc:language>en-US</dc:language>
  <cp:lastModifiedBy>slaw</cp:lastModifiedBy>
  <cp:lastPrinted>2001-05-01T23:25:37Z</cp:lastPrinted>
  <cp:revision>0</cp:revision>
  <dc:subject/>
  <dc:title/>
</cp:coreProperties>
</file>