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Mar 30, 2001 North America" sheetId="1" state="visible" r:id="rId3"/>
    <sheet name="Mar 30, 2001 - Power" sheetId="2" state="visible" r:id="rId4"/>
    <sheet name="Mar 30, 2001- Global Markets" sheetId="3" state="visible" r:id="rId5"/>
    <sheet name="Mar 30, 2001-EBS" sheetId="4" state="visible" r:id="rId6"/>
  </sheets>
  <definedNames>
    <definedName function="false" hidden="false" localSheetId="1" name="_xlnm.Print_Area" vbProcedure="false">'Mar 30, 2001 - Power'!$B$1:$N$16</definedName>
    <definedName function="false" hidden="false" localSheetId="0" name="_xlnm.Print_Area" vbProcedure="false">'Mar 30, 2001 North America'!$A$8:$N$72</definedName>
    <definedName function="false" hidden="false" localSheetId="0" name="_xlnm.Print_Titles" vbProcedure="false">'Mar 30, 2001 North America'!$1:$8</definedName>
    <definedName function="false" hidden="false" localSheetId="2" name="_xlnm.Print_Area" vbProcedure="false">'Mar 30, 2001- Global Markets'!$B$1:$N$20</definedName>
    <definedName function="false" hidden="false" localSheetId="3" name="_xlnm.Print_Area" vbProcedure="false">'Mar 30, 2001-EBS'!$B$1:$N$12</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C22" authorId="0">
      <text>
        <r>
          <rPr>
            <b val="true"/>
            <sz val="8"/>
            <color rgb="FF000000"/>
            <rFont val="Tahoma"/>
            <family val="0"/>
          </rPr>
          <t xml:space="preserve">aluong:
</t>
        </r>
        <r>
          <rPr>
            <sz val="8"/>
            <color rgb="FF000000"/>
            <rFont val="Tahoma"/>
            <family val="0"/>
          </rPr>
          <t xml:space="preserve">firmtrade - NGDKRS</t>
        </r>
      </text>
      <mc:AlternateContent>
        <mc:Choice Requires="v2">
          <commentPr autoFill="true" autoScale="false" colHidden="false" locked="false" rowHidden="false" textHAlign="justify" textVAlign="top">
            <anchor moveWithCells="false" sizeWithCells="false">
              <xdr:from>
                <xdr:col>3</xdr:col>
                <xdr:colOff>16</xdr:colOff>
                <xdr:row>20</xdr:row>
                <xdr:rowOff>36</xdr:rowOff>
              </xdr:from>
              <xdr:to>
                <xdr:col>4</xdr:col>
                <xdr:colOff>9</xdr:colOff>
                <xdr:row>23</xdr:row>
                <xdr:rowOff>20</xdr:rowOff>
              </xdr:to>
            </anchor>
          </commentPr>
        </mc:Choice>
        <mc:Fallback/>
      </mc:AlternateContent>
    </comment>
    <comment ref="C23" authorId="0">
      <text>
        <r>
          <rPr>
            <b val="true"/>
            <sz val="8"/>
            <color rgb="FF000000"/>
            <rFont val="Tahoma"/>
            <family val="0"/>
          </rPr>
          <t xml:space="preserve">aluong:
</t>
        </r>
        <r>
          <rPr>
            <sz val="8"/>
            <color rgb="FF000000"/>
            <rFont val="Tahoma"/>
            <family val="0"/>
          </rPr>
          <t xml:space="preserve">firmtrade - GDNEW</t>
        </r>
      </text>
      <mc:AlternateContent>
        <mc:Choice Requires="v2">
          <commentPr autoFill="true" autoScale="false" colHidden="false" locked="false" rowHidden="false" textHAlign="justify" textVAlign="top">
            <anchor moveWithCells="false" sizeWithCells="false">
              <xdr:from>
                <xdr:col>3</xdr:col>
                <xdr:colOff>16</xdr:colOff>
                <xdr:row>21</xdr:row>
                <xdr:rowOff>12</xdr:rowOff>
              </xdr:from>
              <xdr:to>
                <xdr:col>4</xdr:col>
                <xdr:colOff>9</xdr:colOff>
                <xdr:row>24</xdr:row>
                <xdr:rowOff>21</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C15" authorId="0">
      <text>
        <r>
          <rPr>
            <b val="true"/>
            <sz val="8"/>
            <color rgb="FF000000"/>
            <rFont val="Tahoma"/>
            <family val="0"/>
          </rPr>
          <t xml:space="preserve">aluong:
</t>
        </r>
        <r>
          <rPr>
            <sz val="8"/>
            <color rgb="FF000000"/>
            <rFont val="Tahoma"/>
            <family val="0"/>
          </rPr>
          <t xml:space="preserve">IC4 tab
</t>
        </r>
      </text>
      <mc:AlternateContent>
        <mc:Choice Requires="v2">
          <commentPr autoFill="true" autoScale="false" colHidden="false" locked="false" rowHidden="true" textHAlign="justify" textVAlign="top">
            <anchor moveWithCells="false" sizeWithCells="false">
              <xdr:from>
                <xdr:col>3</xdr:col>
                <xdr:colOff>16</xdr:colOff>
                <xdr:row>16</xdr:row>
                <xdr:rowOff>11</xdr:rowOff>
              </xdr:from>
              <xdr:to>
                <xdr:col>4</xdr:col>
                <xdr:colOff>-16</xdr:colOff>
                <xdr:row>20</xdr:row>
                <xdr:rowOff>11</xdr:rowOff>
              </xdr:to>
            </anchor>
          </commentPr>
        </mc:Choice>
        <mc:Fallback/>
      </mc:AlternateContent>
    </comment>
  </commentList>
</comments>
</file>

<file path=xl/sharedStrings.xml><?xml version="1.0" encoding="utf-8"?>
<sst xmlns="http://schemas.openxmlformats.org/spreadsheetml/2006/main" count="360" uniqueCount="109">
  <si>
    <t xml:space="preserve">CONFIDENTIAL</t>
  </si>
  <si>
    <t xml:space="preserve">Schedule C Summary</t>
  </si>
  <si>
    <t xml:space="preserve">As of March 31, 2001</t>
  </si>
  <si>
    <t xml:space="preserve">Prior Month</t>
  </si>
  <si>
    <t xml:space="preserve">Portfolio</t>
  </si>
  <si>
    <t xml:space="preserve">Book(s)</t>
  </si>
  <si>
    <t xml:space="preserve">Date</t>
  </si>
  <si>
    <t xml:space="preserve">Counterparty</t>
  </si>
  <si>
    <t xml:space="preserve">Description</t>
  </si>
  <si>
    <t xml:space="preserve">Amount</t>
  </si>
  <si>
    <t xml:space="preserve">Change</t>
  </si>
  <si>
    <t xml:space="preserve">Removal Date</t>
  </si>
  <si>
    <t xml:space="preserve">Natural Gas</t>
  </si>
  <si>
    <t xml:space="preserve">Canada</t>
  </si>
  <si>
    <t xml:space="preserve">-</t>
  </si>
  <si>
    <t xml:space="preserve">FX - Adjustment for CNRL deal.  Amortize amount over life of deal.</t>
  </si>
  <si>
    <t xml:space="preserve">To be written off by December 2009</t>
  </si>
  <si>
    <t xml:space="preserve">Adjustment to back out income on American Public Agency prepaid deal (EV7521).  This adjustment was originally calculated as the difference between the physical premium midpoints and the pricing on the deals.</t>
  </si>
  <si>
    <t xml:space="preserve">At the present time, toll rates are based on current toll rates and are not escalated for any anticipated toll rate increases.  This adjustment is to provide for future changes in toll rates.</t>
  </si>
  <si>
    <t xml:space="preserve">To be determined</t>
  </si>
  <si>
    <t xml:space="preserve">Structured storage deal with Gas Alberta (NJ9955).  The adjustment is to provide for uncertainties related to the timing of the injection and withdrawal of the storage.</t>
  </si>
  <si>
    <t xml:space="preserve">To be written off by March 2001</t>
  </si>
  <si>
    <t xml:space="preserve">This amount has been entered due to the fact that stn2 is not a liquid market</t>
  </si>
  <si>
    <t xml:space="preserve">Duke</t>
  </si>
  <si>
    <t xml:space="preserve">FT CAND EGSC - Deal #N15894 terminated due to price curveshift over-estimated.</t>
  </si>
  <si>
    <t xml:space="preserve">Prepay</t>
  </si>
  <si>
    <t xml:space="preserve">APEA</t>
  </si>
  <si>
    <t xml:space="preserve">Reserve related to the management of the position and the re-marketing and physical delivery of gas.</t>
  </si>
  <si>
    <t xml:space="preserve">NG Price</t>
  </si>
  <si>
    <t xml:space="preserve">FP&amp;L</t>
  </si>
  <si>
    <t xml:space="preserve">Remaining reserve amount from a Florida Power &amp; Light deal. There are still remaining basis hedges on FGT Zone 2 and Zone 3 that this money is keep in reserve for hedging purposes.</t>
  </si>
  <si>
    <t xml:space="preserve">FT-HPLC</t>
  </si>
  <si>
    <t xml:space="preserve">Entex</t>
  </si>
  <si>
    <t xml:space="preserve">Reserved to account for changes between actual volumes and what was initially estimated in the contract.</t>
  </si>
  <si>
    <t xml:space="preserve">Originations</t>
  </si>
  <si>
    <t xml:space="preserve">CES Reconciliation Reserve due to changes in actual deal amounts vs. original estimates.</t>
  </si>
  <si>
    <t xml:space="preserve">Napoleonville Pad Gas</t>
  </si>
  <si>
    <t xml:space="preserve">Operational Prudency</t>
  </si>
  <si>
    <t xml:space="preserve">MGMT</t>
  </si>
  <si>
    <t xml:space="preserve">As of March 2001</t>
  </si>
  <si>
    <t xml:space="preserve">Per John Lavorato</t>
  </si>
  <si>
    <t xml:space="preserve">GDNEW</t>
  </si>
  <si>
    <t xml:space="preserve">Socal Liquidity</t>
  </si>
  <si>
    <t xml:space="preserve">TOTAL GAS</t>
  </si>
  <si>
    <t xml:space="preserve">Power</t>
  </si>
  <si>
    <t xml:space="preserve">East</t>
  </si>
  <si>
    <t xml:space="preserve">Florida P &amp; L</t>
  </si>
  <si>
    <t xml:space="preserve">FP&amp;L and JEA transactions were entered into as backing deals, but do not completely hedge each other.  This difference in value created a gain which was reserved.</t>
  </si>
  <si>
    <t xml:space="preserve">Manitoba Hydro</t>
  </si>
  <si>
    <t xml:space="preserve">Deal # 215919.01.  Purchase of non-firm power.  The MTM income generated was reserved and will be adjusted as actuals are known.</t>
  </si>
  <si>
    <t xml:space="preserve">LCRA moved to Enpower</t>
  </si>
  <si>
    <t xml:space="preserve">Hedge Amortization</t>
  </si>
  <si>
    <t xml:space="preserve">Reedy Creek is susceptible to scheduling risks that can not be valued in EnPower.  Therefore, the initial positive value booked for Reedy Creek was reserved.
</t>
  </si>
  <si>
    <t xml:space="preserve">TOTAL POWER EAST</t>
  </si>
  <si>
    <t xml:space="preserve">West</t>
  </si>
  <si>
    <t xml:space="preserve">Welded Tube</t>
  </si>
  <si>
    <t xml:space="preserve">Incremental reserves over the MTM value of the swaptions.  Amount is reserved due to possible transmission costs if delivery points change.</t>
  </si>
  <si>
    <t xml:space="preserve">Colorado Springs</t>
  </si>
  <si>
    <t xml:space="preserve">Firm sale is being backed by a non-firm purchase.  Measure potential exposure relative to building a peaking unit.</t>
  </si>
  <si>
    <t xml:space="preserve">Reserve to cover potential scheduling liability at Silver Peak on 5/24/1999.  Pending litigation.</t>
  </si>
  <si>
    <t xml:space="preserve">Silver Peak</t>
  </si>
  <si>
    <t xml:space="preserve">Income reserve associated with Px schedule at Silver Peak.  Reserve for total potential in the day ahead and real-time markets.  Includes actual damages and opportunity cost.</t>
  </si>
  <si>
    <t xml:space="preserve">Reserve due to CSU firm sales backed with non-firm transmission at Rockies.</t>
  </si>
  <si>
    <t xml:space="preserve">LT-NW</t>
  </si>
  <si>
    <t xml:space="preserve">Legal staff has reviewed the case against BPA in Federal District court. Odds of settlemnt at that venue are much less than originally anticipated  Thus, we are increasing the total reserve by $10,000,000 (from $20,000,000 to $30,000,000) because of BPA's</t>
  </si>
  <si>
    <t xml:space="preserve">ST-CA</t>
  </si>
  <si>
    <t xml:space="preserve">See explanation below (3)</t>
  </si>
  <si>
    <t xml:space="preserve">Canfibre has declared bankruptcy; their contract allows for termination of deals.  We are awaiting final legal notification.</t>
  </si>
  <si>
    <t xml:space="preserve">Reserve associated with potential refund risk in California based on FERC's proposed 206 order establishing a refund effective date of 10/3/2000.</t>
  </si>
  <si>
    <t xml:space="preserve">ST-Plant</t>
  </si>
  <si>
    <t xml:space="preserve">See explanation below (2)</t>
  </si>
  <si>
    <t xml:space="preserve">ST-NW</t>
  </si>
  <si>
    <t xml:space="preserve">EPMI has exported power from the ISO to BPA at delivery point of NOB during the month of Dec. Line losses at NOB total about 10%. These line losses will be billed to us by the CAISO 75 days after the delivery date. We have estimated, by day, the physical quantities and associated line losses.</t>
  </si>
  <si>
    <t xml:space="preserve">Cal</t>
  </si>
  <si>
    <t xml:space="preserve"> </t>
  </si>
  <si>
    <t xml:space="preserve">STNW</t>
  </si>
  <si>
    <t xml:space="preserve">Deal 520328 is a basis option that is incorrectly valued and is 100% hedged on peak.  We are holding the curve shift constant until the valuation model is fixed in the first 2 weeks in March 01.</t>
  </si>
  <si>
    <t xml:space="preserve">Reserve associated with revocation risk arising from BPA's Federal Surplus Firm Power Statute, and comments by Steve Oliver BPA on 1/29/01. (Deals: 511626, 511627, 511628, 511629, 511630, 511631)</t>
  </si>
  <si>
    <t xml:space="preserve">Reserve for deal 3689.03.  Pending research with counterparty</t>
  </si>
  <si>
    <t xml:space="preserve">TOTAL POWER WEST</t>
  </si>
  <si>
    <t xml:space="preserve">Sundance 3</t>
  </si>
  <si>
    <t xml:space="preserve">Sundance 4</t>
  </si>
  <si>
    <t xml:space="preserve">TOTAL POWER CANADA</t>
  </si>
  <si>
    <t xml:space="preserve">Southern Cone</t>
  </si>
  <si>
    <t xml:space="preserve">GNS Bolv Gas</t>
  </si>
  <si>
    <t xml:space="preserve">This deferral is the long-term gas purchase agreement with Vintage Petroleum Boliviana Ltd and will be recognized when the transacton flow occurs, (July 2003 - June 2015)</t>
  </si>
  <si>
    <t xml:space="preserve">Brazil Power</t>
  </si>
  <si>
    <t xml:space="preserve">Reserve for renegotiated purchase price</t>
  </si>
  <si>
    <t xml:space="preserve">TOTAL </t>
  </si>
  <si>
    <t xml:space="preserve">(2) Liquidity, index, and physical delivery risk.  There is very little trading in the western power markets now.  We have existing positions that are difficult to get out of.  We have short physical positions offset by long swaps.  It may be difficult to procure physical supply through this winter in the northwest.  There may be a large disparity between the price that we pay for the physical power and the revenue we receive on our index swaps due to lack of liquidity.  We have purchased a variety of transmission paths to close out positions where there is a distinct possibility that the paths could be curtailed.</t>
  </si>
  <si>
    <t xml:space="preserve">(3)  FERC issued an order on August 23rd, which we received on August 24th, in response to SDG&amp;E's filing for price caps on sellers in addition to the CAISO as a buyer.  The order states that FERC is opening a Federal Power Act 206 investigation.  A 206 i</t>
  </si>
  <si>
    <t xml:space="preserve">As of February 28, 2001</t>
  </si>
  <si>
    <t xml:space="preserve">Interest Rate</t>
  </si>
  <si>
    <t xml:space="preserve">Int. Rate</t>
  </si>
  <si>
    <t xml:space="preserve">ERMS discounts physical deals for prompt month and because physical deal payments are usually on the 25th of the month, there are discrepancies in discounting days.  Therefore Gross Book Balances are overstated and need to be adjusted.</t>
  </si>
  <si>
    <t xml:space="preserve">Global Markets</t>
  </si>
  <si>
    <t xml:space="preserve">Coal</t>
  </si>
  <si>
    <t xml:space="preserve">Jan00-Feb 01</t>
  </si>
  <si>
    <t xml:space="preserve">Reserve is the difference between our actual and estimated marketing fees for Coal East.</t>
  </si>
  <si>
    <t xml:space="preserve">Clean Fuel-MTBE</t>
  </si>
  <si>
    <t xml:space="preserve">Chevron topside adjustment between IC4, Methanol, &amp; unleaded</t>
  </si>
  <si>
    <t xml:space="preserve">NGL</t>
  </si>
  <si>
    <t xml:space="preserve">Top level Chevron adjustment from Clean Fuels Book</t>
  </si>
  <si>
    <t xml:space="preserve">DBRC -Unleaded</t>
  </si>
  <si>
    <t xml:space="preserve">Unleaded Basis - MTBE Hedge</t>
  </si>
  <si>
    <t xml:space="preserve">Enron Broadband</t>
  </si>
  <si>
    <t xml:space="preserve">Bandwidth</t>
  </si>
  <si>
    <t xml:space="preserve">Included to account for local loop costs that are not currently being tracked in the book.  The reserve is to safeguard against additional costs to move bandwidth from the "city gate" pooling point to the final customer.</t>
  </si>
  <si>
    <t xml:space="preserve">Bad Debt Reserve for Dark Fiber</t>
  </si>
</sst>
</file>

<file path=xl/styles.xml><?xml version="1.0" encoding="utf-8"?>
<styleSheet xmlns="http://schemas.openxmlformats.org/spreadsheetml/2006/main">
  <numFmts count="10">
    <numFmt numFmtId="164" formatCode="General"/>
    <numFmt numFmtId="165" formatCode="m/d"/>
    <numFmt numFmtId="166" formatCode="_(* #,##0.00_);_(* \(#,##0.00\);_(* \-??_);_(@_)"/>
    <numFmt numFmtId="167" formatCode="_(* #,##0_);_(* \(#,##0\);_(* \-??_);_(@_)"/>
    <numFmt numFmtId="168" formatCode="[$-409]#,##0_);\(#,##0\)"/>
    <numFmt numFmtId="169" formatCode="mm/dd/yy"/>
    <numFmt numFmtId="170" formatCode="[$-409]m/d/yyyy"/>
    <numFmt numFmtId="171" formatCode="mmmm\-yy"/>
    <numFmt numFmtId="172" formatCode="[$-409]#,##0_);[RED]\(#,##0\)"/>
    <numFmt numFmtId="173" formatCode="mmmm\-yyyy"/>
  </numFmts>
  <fonts count="15">
    <font>
      <sz val="10"/>
      <name val="Arial"/>
      <family val="0"/>
    </font>
    <font>
      <sz val="10"/>
      <name val="Arial"/>
      <family val="0"/>
    </font>
    <font>
      <sz val="10"/>
      <name val="Arial"/>
      <family val="0"/>
    </font>
    <font>
      <sz val="10"/>
      <name val="Arial"/>
      <family val="0"/>
    </font>
    <font>
      <b val="true"/>
      <i val="true"/>
      <sz val="14"/>
      <name val="Times New Roman"/>
      <family val="1"/>
    </font>
    <font>
      <b val="true"/>
      <sz val="10"/>
      <name val="Arial"/>
      <family val="0"/>
    </font>
    <font>
      <b val="true"/>
      <sz val="14"/>
      <name val="Times New Roman"/>
      <family val="1"/>
    </font>
    <font>
      <b val="true"/>
      <sz val="12"/>
      <name val="Times New Roman"/>
      <family val="1"/>
    </font>
    <font>
      <sz val="12"/>
      <name val="Times New Roman"/>
      <family val="1"/>
    </font>
    <font>
      <sz val="14"/>
      <name val="Arial"/>
      <family val="0"/>
    </font>
    <font>
      <sz val="14"/>
      <name val="Times New Roman"/>
      <family val="1"/>
    </font>
    <font>
      <sz val="10"/>
      <name val="Times New Roman"/>
      <family val="1"/>
    </font>
    <font>
      <sz val="12"/>
      <name val="Arial"/>
      <family val="2"/>
    </font>
    <font>
      <b val="true"/>
      <sz val="8"/>
      <color rgb="FF000000"/>
      <name val="Tahoma"/>
      <family val="0"/>
    </font>
    <font>
      <sz val="8"/>
      <color rgb="FF000000"/>
      <name val="Tahoma"/>
      <family val="0"/>
    </font>
  </fonts>
  <fills count="8">
    <fill>
      <patternFill patternType="none"/>
    </fill>
    <fill>
      <patternFill patternType="gray125"/>
    </fill>
    <fill>
      <patternFill patternType="solid">
        <fgColor rgb="FFC0C0C0"/>
        <bgColor rgb="FFCCCCFF"/>
      </patternFill>
    </fill>
    <fill>
      <patternFill patternType="solid">
        <fgColor rgb="FF99CCFF"/>
        <bgColor rgb="FFCCCCFF"/>
      </patternFill>
    </fill>
    <fill>
      <patternFill patternType="solid">
        <fgColor rgb="FFCCFFCC"/>
        <bgColor rgb="FFCCFFFF"/>
      </patternFill>
    </fill>
    <fill>
      <patternFill patternType="solid">
        <fgColor rgb="FFFFFF99"/>
        <bgColor rgb="FFFFFFCC"/>
      </patternFill>
    </fill>
    <fill>
      <patternFill patternType="solid">
        <fgColor rgb="FFFFCC99"/>
        <bgColor rgb="FFC0C0C0"/>
      </patternFill>
    </fill>
    <fill>
      <patternFill patternType="solid">
        <fgColor rgb="FFCCFFFF"/>
        <bgColor rgb="FFCCFFFF"/>
      </patternFill>
    </fill>
  </fills>
  <borders count="23">
    <border diagonalUp="false" diagonalDown="false">
      <left/>
      <right/>
      <top/>
      <bottom/>
      <diagonal/>
    </border>
    <border diagonalUp="false" diagonalDown="false">
      <left style="medium"/>
      <right style="medium"/>
      <top style="medium"/>
      <bottom/>
      <diagonal/>
    </border>
    <border diagonalUp="false" diagonalDown="false">
      <left style="medium"/>
      <right style="medium"/>
      <top style="medium"/>
      <bottom style="medium"/>
      <diagonal/>
    </border>
    <border diagonalUp="false" diagonalDown="false">
      <left/>
      <right/>
      <top style="medium"/>
      <bottom style="medium"/>
      <diagonal/>
    </border>
    <border diagonalUp="false" diagonalDown="false">
      <left style="medium"/>
      <right style="medium"/>
      <top/>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bottom/>
      <diagonal/>
    </border>
    <border diagonalUp="false" diagonalDown="false">
      <left style="medium"/>
      <right/>
      <top/>
      <bottom style="thin"/>
      <diagonal/>
    </border>
    <border diagonalUp="false" diagonalDown="false">
      <left/>
      <right/>
      <top/>
      <bottom style="thin"/>
      <diagonal/>
    </border>
    <border diagonalUp="false" diagonalDown="false">
      <left/>
      <right style="medium"/>
      <top/>
      <bottom style="thin"/>
      <diagonal/>
    </border>
    <border diagonalUp="false" diagonalDown="false">
      <left style="medium"/>
      <right style="medium"/>
      <top/>
      <bottom style="thin"/>
      <diagonal/>
    </border>
    <border diagonalUp="false" diagonalDown="false">
      <left style="medium"/>
      <right/>
      <top style="thin"/>
      <bottom style="thin"/>
      <diagonal/>
    </border>
    <border diagonalUp="false" diagonalDown="false">
      <left/>
      <right/>
      <top style="thin"/>
      <bottom style="thin"/>
      <diagonal/>
    </border>
    <border diagonalUp="false" diagonalDown="false">
      <left/>
      <right style="medium"/>
      <top style="thin"/>
      <bottom style="thin"/>
      <diagonal/>
    </border>
    <border diagonalUp="false" diagonalDown="false">
      <left style="medium"/>
      <right style="medium"/>
      <top style="thin"/>
      <bottom style="thin"/>
      <diagonal/>
    </border>
    <border diagonalUp="false" diagonalDown="false">
      <left style="medium"/>
      <right style="medium"/>
      <top style="thin"/>
      <bottom/>
      <diagonal/>
    </border>
    <border diagonalUp="false" diagonalDown="false">
      <left style="thin"/>
      <right style="medium"/>
      <top style="thin"/>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thin"/>
      <right style="medium"/>
      <top style="thin"/>
      <bottom style="thin"/>
      <diagonal/>
    </border>
    <border diagonalUp="false" diagonalDown="false">
      <left style="thin"/>
      <right style="medium"/>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2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7" fontId="4" fillId="0" borderId="0" xfId="0" applyFont="true" applyBorder="true" applyAlignment="true" applyProtection="false">
      <alignment horizontal="right"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7" fontId="6" fillId="0" borderId="0" xfId="0" applyFont="true" applyBorder="true" applyAlignment="true" applyProtection="false">
      <alignment horizontal="right" vertical="bottom" textRotation="0" wrapText="false" indent="0" shrinkToFit="false"/>
      <protection locked="true" hidden="false"/>
    </xf>
    <xf numFmtId="167" fontId="7" fillId="0" borderId="0" xfId="15" applyFont="true" applyBorder="true" applyAlignment="true" applyProtection="true">
      <alignment horizontal="right"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8" fontId="8" fillId="0" borderId="0" xfId="0" applyFont="true" applyBorder="true" applyAlignment="false" applyProtection="false">
      <alignment horizontal="general" vertical="bottom" textRotation="0" wrapText="false" indent="0" shrinkToFit="false"/>
      <protection locked="true" hidden="false"/>
    </xf>
    <xf numFmtId="167" fontId="8" fillId="0" borderId="0" xfId="15" applyFont="true" applyBorder="true" applyAlignment="true" applyProtection="true">
      <alignment horizontal="general" vertical="bottom" textRotation="0" wrapText="false" indent="0" shrinkToFit="false"/>
      <protection locked="true" hidden="false"/>
    </xf>
    <xf numFmtId="167" fontId="6" fillId="2" borderId="1"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6" fillId="2" borderId="2" xfId="0" applyFont="true" applyBorder="true" applyAlignment="true" applyProtection="false">
      <alignment horizontal="center" vertical="bottom" textRotation="0" wrapText="false" indent="0" shrinkToFit="false"/>
      <protection locked="true" hidden="false"/>
    </xf>
    <xf numFmtId="168" fontId="6" fillId="2" borderId="2" xfId="0" applyFont="true" applyBorder="true" applyAlignment="true" applyProtection="false">
      <alignment horizontal="center" vertical="bottom" textRotation="0" wrapText="false" indent="0" shrinkToFit="false"/>
      <protection locked="true" hidden="false"/>
    </xf>
    <xf numFmtId="164" fontId="10" fillId="2" borderId="3" xfId="0" applyFont="true" applyBorder="true" applyAlignment="false" applyProtection="false">
      <alignment horizontal="general" vertical="bottom" textRotation="0" wrapText="false" indent="0" shrinkToFit="false"/>
      <protection locked="true" hidden="false"/>
    </xf>
    <xf numFmtId="167" fontId="6" fillId="2" borderId="2" xfId="15" applyFont="true" applyBorder="true" applyAlignment="true" applyProtection="true">
      <alignment horizontal="center" vertical="bottom" textRotation="0" wrapText="false" indent="0" shrinkToFit="false"/>
      <protection locked="true" hidden="false"/>
    </xf>
    <xf numFmtId="167" fontId="6" fillId="0" borderId="0" xfId="15" applyFont="true" applyBorder="true" applyAlignment="true" applyProtection="true">
      <alignment horizontal="center" vertical="bottom" textRotation="0" wrapText="false" indent="0" shrinkToFit="false"/>
      <protection locked="true" hidden="false"/>
    </xf>
    <xf numFmtId="169" fontId="6" fillId="2" borderId="4"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8" fillId="0" borderId="5"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70" fontId="8" fillId="0" borderId="0" xfId="0" applyFont="true" applyBorder="true" applyAlignment="false" applyProtection="false">
      <alignment horizontal="general" vertical="bottom" textRotation="0" wrapText="false" indent="0" shrinkToFit="false"/>
      <protection locked="true" hidden="false"/>
    </xf>
    <xf numFmtId="167" fontId="8" fillId="0" borderId="6" xfId="15" applyFont="true" applyBorder="true" applyAlignment="true" applyProtection="true">
      <alignment horizontal="general" vertical="bottom" textRotation="0" wrapText="false" indent="0" shrinkToFit="false"/>
      <protection locked="true" hidden="false"/>
    </xf>
    <xf numFmtId="164" fontId="0" fillId="3" borderId="7" xfId="0" applyFont="false" applyBorder="true" applyAlignment="false" applyProtection="false">
      <alignment horizontal="general" vertical="bottom" textRotation="0" wrapText="false" indent="0" shrinkToFit="false"/>
      <protection locked="true" hidden="false"/>
    </xf>
    <xf numFmtId="164" fontId="0" fillId="4" borderId="7" xfId="0" applyFont="false" applyBorder="true" applyAlignment="false" applyProtection="false">
      <alignment horizontal="general" vertical="bottom" textRotation="0" wrapText="false" indent="0" shrinkToFit="false"/>
      <protection locked="true" hidden="false"/>
    </xf>
    <xf numFmtId="164" fontId="0" fillId="5" borderId="7" xfId="0" applyFont="false" applyBorder="true" applyAlignment="true" applyProtection="false">
      <alignment horizontal="center" vertical="bottom" textRotation="0" wrapText="false" indent="0" shrinkToFit="false"/>
      <protection locked="true" hidden="false"/>
    </xf>
    <xf numFmtId="170" fontId="7" fillId="0" borderId="8" xfId="0" applyFont="true" applyBorder="true" applyAlignment="true" applyProtection="false">
      <alignment horizontal="center" vertical="bottom" textRotation="0" wrapText="false" indent="0" shrinkToFit="false"/>
      <protection locked="true" hidden="false"/>
    </xf>
    <xf numFmtId="170" fontId="7" fillId="0" borderId="9" xfId="0" applyFont="true" applyBorder="true" applyAlignment="true" applyProtection="false">
      <alignment horizontal="center" vertical="bottom" textRotation="0" wrapText="false" indent="0" shrinkToFit="false"/>
      <protection locked="true" hidden="false"/>
    </xf>
    <xf numFmtId="171" fontId="8" fillId="0" borderId="9" xfId="0" applyFont="true" applyBorder="true" applyAlignment="true" applyProtection="false">
      <alignment horizontal="center" vertical="bottom" textRotation="0" wrapText="false" indent="0" shrinkToFit="false"/>
      <protection locked="true" hidden="false"/>
    </xf>
    <xf numFmtId="164" fontId="8" fillId="0" borderId="9" xfId="0" applyFont="true" applyBorder="true" applyAlignment="true" applyProtection="false">
      <alignment horizontal="center" vertical="bottom" textRotation="0" wrapText="false" indent="0" shrinkToFit="false"/>
      <protection locked="true" hidden="false"/>
    </xf>
    <xf numFmtId="164" fontId="8" fillId="0" borderId="9" xfId="0" applyFont="true" applyBorder="true" applyAlignment="true" applyProtection="false">
      <alignment horizontal="general" vertical="bottom" textRotation="0" wrapText="true" indent="0" shrinkToFit="false"/>
      <protection locked="true" hidden="false"/>
    </xf>
    <xf numFmtId="164" fontId="8" fillId="0" borderId="9" xfId="0" applyFont="true" applyBorder="true" applyAlignment="false" applyProtection="false">
      <alignment horizontal="general" vertical="bottom" textRotation="0" wrapText="false" indent="0" shrinkToFit="false"/>
      <protection locked="true" hidden="false"/>
    </xf>
    <xf numFmtId="172" fontId="8" fillId="0" borderId="10" xfId="15" applyFont="true" applyBorder="true" applyAlignment="true" applyProtection="true">
      <alignment horizontal="center" vertical="bottom" textRotation="0" wrapText="false" indent="0" shrinkToFit="false"/>
      <protection locked="true" hidden="false"/>
    </xf>
    <xf numFmtId="172" fontId="8" fillId="0" borderId="0" xfId="15" applyFont="true" applyBorder="true" applyAlignment="true" applyProtection="true">
      <alignment horizontal="general" vertical="bottom" textRotation="0" wrapText="false" indent="0" shrinkToFit="false"/>
      <protection locked="true" hidden="false"/>
    </xf>
    <xf numFmtId="172" fontId="8" fillId="3" borderId="11" xfId="15" applyFont="true" applyBorder="true" applyAlignment="true" applyProtection="true">
      <alignment horizontal="center" vertical="bottom" textRotation="0" wrapText="false" indent="0" shrinkToFit="false"/>
      <protection locked="true" hidden="false"/>
    </xf>
    <xf numFmtId="172" fontId="8" fillId="4" borderId="11" xfId="15" applyFont="true" applyBorder="true" applyAlignment="true" applyProtection="true">
      <alignment horizontal="center" vertical="bottom" textRotation="0" wrapText="false" indent="0" shrinkToFit="false"/>
      <protection locked="true" hidden="false"/>
    </xf>
    <xf numFmtId="171" fontId="12" fillId="5" borderId="11" xfId="0" applyFont="true" applyBorder="true" applyAlignment="true" applyProtection="false">
      <alignment horizontal="center" vertical="bottom" textRotation="0" wrapText="false" indent="0" shrinkToFit="false"/>
      <protection locked="true" hidden="false"/>
    </xf>
    <xf numFmtId="170" fontId="7" fillId="0" borderId="12" xfId="0" applyFont="true" applyBorder="true" applyAlignment="true" applyProtection="false">
      <alignment horizontal="center" vertical="bottom" textRotation="0" wrapText="false" indent="0" shrinkToFit="false"/>
      <protection locked="true" hidden="false"/>
    </xf>
    <xf numFmtId="170" fontId="7" fillId="0" borderId="13" xfId="0" applyFont="true" applyBorder="true" applyAlignment="true" applyProtection="false">
      <alignment horizontal="center" vertical="bottom" textRotation="0" wrapText="false" indent="0" shrinkToFit="false"/>
      <protection locked="true" hidden="false"/>
    </xf>
    <xf numFmtId="171" fontId="8" fillId="0" borderId="13" xfId="0" applyFont="true" applyBorder="true" applyAlignment="true" applyProtection="false">
      <alignment horizontal="center" vertical="bottom" textRotation="0" wrapText="false" indent="0" shrinkToFit="false"/>
      <protection locked="true" hidden="false"/>
    </xf>
    <xf numFmtId="164" fontId="8" fillId="0" borderId="13" xfId="0" applyFont="true" applyBorder="true" applyAlignment="true" applyProtection="false">
      <alignment horizontal="center" vertical="bottom" textRotation="0" wrapText="false" indent="0" shrinkToFit="false"/>
      <protection locked="true" hidden="false"/>
    </xf>
    <xf numFmtId="164" fontId="8" fillId="0" borderId="13" xfId="0" applyFont="true" applyBorder="true" applyAlignment="true" applyProtection="false">
      <alignment horizontal="general" vertical="bottom" textRotation="0" wrapText="true" indent="0" shrinkToFit="false"/>
      <protection locked="true" hidden="false"/>
    </xf>
    <xf numFmtId="164" fontId="8" fillId="0" borderId="13" xfId="0" applyFont="true" applyBorder="true" applyAlignment="false" applyProtection="false">
      <alignment horizontal="general" vertical="bottom" textRotation="0" wrapText="false" indent="0" shrinkToFit="false"/>
      <protection locked="true" hidden="false"/>
    </xf>
    <xf numFmtId="172" fontId="8" fillId="0" borderId="14" xfId="15" applyFont="true" applyBorder="true" applyAlignment="true" applyProtection="true">
      <alignment horizontal="center" vertical="bottom" textRotation="0" wrapText="false" indent="0" shrinkToFit="false"/>
      <protection locked="true" hidden="false"/>
    </xf>
    <xf numFmtId="173" fontId="12" fillId="5" borderId="11" xfId="0" applyFont="true" applyBorder="true" applyAlignment="true" applyProtection="false">
      <alignment horizontal="center" vertical="bottom" textRotation="0" wrapText="false" indent="0" shrinkToFit="false"/>
      <protection locked="true" hidden="false"/>
    </xf>
    <xf numFmtId="172" fontId="8" fillId="3" borderId="15" xfId="15" applyFont="true" applyBorder="true" applyAlignment="true" applyProtection="true">
      <alignment horizontal="center" vertical="bottom" textRotation="0" wrapText="false" indent="0" shrinkToFit="false"/>
      <protection locked="true" hidden="false"/>
    </xf>
    <xf numFmtId="171" fontId="12" fillId="5" borderId="15" xfId="0" applyFont="true" applyBorder="true" applyAlignment="true" applyProtection="false">
      <alignment horizontal="center" vertical="bottom" textRotation="0" wrapText="false" indent="0" shrinkToFit="false"/>
      <protection locked="true" hidden="false"/>
    </xf>
    <xf numFmtId="164" fontId="8" fillId="6" borderId="8" xfId="0" applyFont="true" applyBorder="true" applyAlignment="true" applyProtection="false">
      <alignment horizontal="center" vertical="bottom" textRotation="0" wrapText="false" indent="0" shrinkToFit="false"/>
      <protection locked="true" hidden="false"/>
    </xf>
    <xf numFmtId="170" fontId="7" fillId="6" borderId="13" xfId="0" applyFont="true" applyBorder="true" applyAlignment="true" applyProtection="false">
      <alignment horizontal="center" vertical="bottom" textRotation="0" wrapText="false" indent="0" shrinkToFit="false"/>
      <protection locked="true" hidden="false"/>
    </xf>
    <xf numFmtId="171" fontId="8" fillId="6" borderId="13" xfId="0" applyFont="true" applyBorder="true" applyAlignment="true" applyProtection="false">
      <alignment horizontal="center" vertical="bottom" textRotation="0" wrapText="false" indent="0" shrinkToFit="false"/>
      <protection locked="true" hidden="false"/>
    </xf>
    <xf numFmtId="164" fontId="8" fillId="6" borderId="13" xfId="0" applyFont="true" applyBorder="true" applyAlignment="true" applyProtection="false">
      <alignment horizontal="center" vertical="bottom" textRotation="0" wrapText="false" indent="0" shrinkToFit="false"/>
      <protection locked="true" hidden="false"/>
    </xf>
    <xf numFmtId="164" fontId="8" fillId="6" borderId="13" xfId="0" applyFont="true" applyBorder="true" applyAlignment="true" applyProtection="false">
      <alignment horizontal="general" vertical="bottom" textRotation="0" wrapText="true" indent="0" shrinkToFit="false"/>
      <protection locked="true" hidden="false"/>
    </xf>
    <xf numFmtId="164" fontId="8" fillId="6" borderId="13" xfId="0" applyFont="true" applyBorder="true" applyAlignment="false" applyProtection="false">
      <alignment horizontal="general" vertical="bottom" textRotation="0" wrapText="false" indent="0" shrinkToFit="false"/>
      <protection locked="true" hidden="false"/>
    </xf>
    <xf numFmtId="172" fontId="8" fillId="6" borderId="10" xfId="15" applyFont="true" applyBorder="true" applyAlignment="true" applyProtection="true">
      <alignment horizontal="center" vertical="bottom" textRotation="0" wrapText="false" indent="0" shrinkToFit="false"/>
      <protection locked="true" hidden="false"/>
    </xf>
    <xf numFmtId="170" fontId="8" fillId="0" borderId="9" xfId="0" applyFont="true" applyBorder="true" applyAlignment="true" applyProtection="false">
      <alignment horizontal="center" vertical="bottom" textRotation="0" wrapText="false" indent="0" shrinkToFit="false"/>
      <protection locked="true" hidden="false"/>
    </xf>
    <xf numFmtId="170" fontId="8" fillId="0" borderId="13"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72" fontId="8" fillId="7" borderId="2" xfId="15" applyFont="true" applyBorder="true" applyAlignment="true" applyProtection="true">
      <alignment horizontal="center" vertical="bottom" textRotation="0" wrapText="false" indent="0" shrinkToFit="false"/>
      <protection locked="true" hidden="false"/>
    </xf>
    <xf numFmtId="172" fontId="8" fillId="4" borderId="15" xfId="15" applyFont="true" applyBorder="true" applyAlignment="true" applyProtection="true">
      <alignment horizontal="center" vertical="bottom" textRotation="0" wrapText="false" indent="0" shrinkToFit="false"/>
      <protection locked="true" hidden="false"/>
    </xf>
    <xf numFmtId="164" fontId="7" fillId="0" borderId="13" xfId="0" applyFont="true" applyBorder="true" applyAlignment="true" applyProtection="false">
      <alignment horizontal="center" vertical="bottom" textRotation="0" wrapText="true" indent="0" shrinkToFit="false"/>
      <protection locked="true" hidden="false"/>
    </xf>
    <xf numFmtId="171" fontId="8" fillId="0" borderId="0" xfId="0" applyFont="true" applyBorder="true" applyAlignment="true" applyProtection="false">
      <alignment horizontal="center" vertical="bottom" textRotation="0" wrapText="false" indent="0" shrinkToFit="false"/>
      <protection locked="true" hidden="false"/>
    </xf>
    <xf numFmtId="170" fontId="8" fillId="0" borderId="0" xfId="0" applyFont="true" applyBorder="true" applyAlignment="true" applyProtection="false">
      <alignment horizontal="center" vertical="bottom" textRotation="0" wrapText="false" indent="0" shrinkToFit="false"/>
      <protection locked="true" hidden="false"/>
    </xf>
    <xf numFmtId="172" fontId="8" fillId="0" borderId="6" xfId="15" applyFont="true" applyBorder="true" applyAlignment="true" applyProtection="true">
      <alignment horizontal="center" vertical="bottom" textRotation="0" wrapText="false" indent="0" shrinkToFit="false"/>
      <protection locked="true" hidden="false"/>
    </xf>
    <xf numFmtId="172" fontId="8" fillId="3" borderId="7" xfId="15" applyFont="true" applyBorder="true" applyAlignment="true" applyProtection="true">
      <alignment horizontal="center" vertical="bottom" textRotation="0" wrapText="false" indent="0" shrinkToFit="false"/>
      <protection locked="true" hidden="false"/>
    </xf>
    <xf numFmtId="172" fontId="8" fillId="4" borderId="7" xfId="15" applyFont="true" applyBorder="true" applyAlignment="true" applyProtection="true">
      <alignment horizontal="center" vertical="bottom" textRotation="0" wrapText="false" indent="0" shrinkToFit="false"/>
      <protection locked="true" hidden="false"/>
    </xf>
    <xf numFmtId="171" fontId="12" fillId="5" borderId="7" xfId="0" applyFont="true" applyBorder="true" applyAlignment="true" applyProtection="false">
      <alignment horizontal="center" vertical="bottom" textRotation="0" wrapText="false" indent="0" shrinkToFit="false"/>
      <protection locked="true" hidden="false"/>
    </xf>
    <xf numFmtId="170" fontId="7" fillId="2" borderId="8" xfId="0" applyFont="true" applyBorder="true" applyAlignment="true" applyProtection="false">
      <alignment horizontal="center" vertical="bottom" textRotation="0" wrapText="false" indent="0" shrinkToFit="false"/>
      <protection locked="true" hidden="false"/>
    </xf>
    <xf numFmtId="170" fontId="7" fillId="2" borderId="9" xfId="0" applyFont="true" applyBorder="true" applyAlignment="true" applyProtection="false">
      <alignment horizontal="center" vertical="bottom" textRotation="0" wrapText="false" indent="0" shrinkToFit="false"/>
      <protection locked="true" hidden="false"/>
    </xf>
    <xf numFmtId="171" fontId="8" fillId="2" borderId="9" xfId="0" applyFont="true" applyBorder="true" applyAlignment="true" applyProtection="false">
      <alignment horizontal="center" vertical="bottom" textRotation="0" wrapText="false" indent="0" shrinkToFit="false"/>
      <protection locked="true" hidden="false"/>
    </xf>
    <xf numFmtId="170" fontId="8" fillId="2" borderId="9" xfId="0" applyFont="true" applyBorder="true" applyAlignment="true" applyProtection="false">
      <alignment horizontal="center" vertical="bottom" textRotation="0" wrapText="false" indent="0" shrinkToFit="false"/>
      <protection locked="true" hidden="false"/>
    </xf>
    <xf numFmtId="164" fontId="8" fillId="2" borderId="9" xfId="0" applyFont="true" applyBorder="true" applyAlignment="true" applyProtection="false">
      <alignment horizontal="general" vertical="bottom" textRotation="0" wrapText="true" indent="0" shrinkToFit="false"/>
      <protection locked="true" hidden="false"/>
    </xf>
    <xf numFmtId="164" fontId="8" fillId="2" borderId="9" xfId="0" applyFont="true" applyBorder="true" applyAlignment="true" applyProtection="false">
      <alignment horizontal="center" vertical="bottom" textRotation="0" wrapText="false" indent="0" shrinkToFit="false"/>
      <protection locked="true" hidden="false"/>
    </xf>
    <xf numFmtId="172" fontId="7" fillId="2" borderId="10" xfId="15" applyFont="true" applyBorder="true" applyAlignment="true" applyProtection="true">
      <alignment horizontal="center" vertical="bottom" textRotation="0" wrapText="false" indent="0" shrinkToFit="false"/>
      <protection locked="true" hidden="false"/>
    </xf>
    <xf numFmtId="164" fontId="8" fillId="0" borderId="9" xfId="0" applyFont="true" applyBorder="true" applyAlignment="true" applyProtection="false">
      <alignment horizontal="left" vertical="bottom" textRotation="0" wrapText="true" indent="0" shrinkToFit="false"/>
      <protection locked="true" hidden="false"/>
    </xf>
    <xf numFmtId="164" fontId="8" fillId="0" borderId="13" xfId="0" applyFont="true" applyBorder="true" applyAlignment="true" applyProtection="false">
      <alignment horizontal="left" vertical="bottom" textRotation="0" wrapText="true" indent="0" shrinkToFit="false"/>
      <protection locked="true" hidden="false"/>
    </xf>
    <xf numFmtId="164" fontId="8" fillId="0" borderId="9" xfId="0" applyFont="true" applyBorder="true" applyAlignment="true" applyProtection="false">
      <alignment horizontal="left" vertical="bottom" textRotation="0" wrapText="false" indent="0" shrinkToFit="false"/>
      <protection locked="true" hidden="false"/>
    </xf>
    <xf numFmtId="164" fontId="8" fillId="0" borderId="9" xfId="0" applyFont="true" applyBorder="true" applyAlignment="true" applyProtection="false">
      <alignment horizontal="left" vertical="top" textRotation="0" wrapText="true" indent="0" shrinkToFit="false"/>
      <protection locked="true" hidden="false"/>
    </xf>
    <xf numFmtId="164" fontId="8" fillId="2" borderId="9" xfId="0" applyFont="true" applyBorder="true" applyAlignment="true" applyProtection="false">
      <alignment horizontal="left" vertical="bottom" textRotation="0" wrapText="false" indent="0" shrinkToFit="false"/>
      <protection locked="true" hidden="false"/>
    </xf>
    <xf numFmtId="171" fontId="12" fillId="0" borderId="9" xfId="0" applyFont="true" applyBorder="true" applyAlignment="true" applyProtection="false">
      <alignment horizontal="center" vertical="bottom" textRotation="0" wrapText="false" indent="0" shrinkToFit="false"/>
      <protection locked="true" hidden="false"/>
    </xf>
    <xf numFmtId="164" fontId="0" fillId="4" borderId="16" xfId="0" applyFont="false" applyBorder="true" applyAlignment="false" applyProtection="false">
      <alignment horizontal="general" vertical="bottom" textRotation="0" wrapText="false" indent="0" shrinkToFit="false"/>
      <protection locked="true" hidden="false"/>
    </xf>
    <xf numFmtId="164" fontId="0" fillId="5" borderId="17" xfId="0" applyFont="false" applyBorder="true" applyAlignment="false" applyProtection="false">
      <alignment horizontal="general" vertical="bottom" textRotation="0" wrapText="false" indent="0" shrinkToFit="false"/>
      <protection locked="true" hidden="false"/>
    </xf>
    <xf numFmtId="171" fontId="12" fillId="0" borderId="11" xfId="0" applyFont="true" applyBorder="true" applyAlignment="true" applyProtection="false">
      <alignment horizontal="center" vertical="bottom" textRotation="0" wrapText="false" indent="0" shrinkToFit="false"/>
      <protection locked="true" hidden="false"/>
    </xf>
    <xf numFmtId="170" fontId="7" fillId="2" borderId="5" xfId="0" applyFont="true" applyBorder="true" applyAlignment="true" applyProtection="false">
      <alignment horizontal="center" vertical="bottom" textRotation="0" wrapText="false" indent="0" shrinkToFit="false"/>
      <protection locked="true" hidden="false"/>
    </xf>
    <xf numFmtId="170" fontId="7" fillId="2" borderId="0" xfId="0" applyFont="true" applyBorder="tru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center" vertical="bottom" textRotation="0" wrapText="false" indent="0" shrinkToFit="false"/>
      <protection locked="true" hidden="false"/>
    </xf>
    <xf numFmtId="170" fontId="8" fillId="2" borderId="0" xfId="0" applyFont="true" applyBorder="true" applyAlignment="true" applyProtection="false">
      <alignment horizontal="center" vertical="bottom" textRotation="0" wrapText="false" indent="0" shrinkToFit="false"/>
      <protection locked="true" hidden="false"/>
    </xf>
    <xf numFmtId="164" fontId="8" fillId="2" borderId="0" xfId="0" applyFont="true" applyBorder="true" applyAlignment="true" applyProtection="false">
      <alignment horizontal="general" vertical="bottom" textRotation="0" wrapText="true" indent="0" shrinkToFit="false"/>
      <protection locked="true" hidden="false"/>
    </xf>
    <xf numFmtId="164" fontId="8" fillId="2" borderId="0" xfId="0" applyFont="true" applyBorder="true" applyAlignment="true" applyProtection="false">
      <alignment horizontal="center" vertical="bottom" textRotation="0" wrapText="false" indent="0" shrinkToFit="false"/>
      <protection locked="true" hidden="false"/>
    </xf>
    <xf numFmtId="172" fontId="8" fillId="2" borderId="6" xfId="15" applyFont="true" applyBorder="true" applyAlignment="true" applyProtection="true">
      <alignment horizontal="center" vertical="bottom" textRotation="0" wrapText="false" indent="0" shrinkToFit="false"/>
      <protection locked="true" hidden="false"/>
    </xf>
    <xf numFmtId="170" fontId="7" fillId="0" borderId="5" xfId="0" applyFont="true" applyBorder="true" applyAlignment="true" applyProtection="false">
      <alignment horizontal="center" vertical="bottom" textRotation="0" wrapText="false" indent="0" shrinkToFit="false"/>
      <protection locked="true" hidden="false"/>
    </xf>
    <xf numFmtId="170" fontId="7"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left" vertical="bottom" textRotation="0" wrapText="true" indent="0" shrinkToFit="false"/>
      <protection locked="true" hidden="false"/>
    </xf>
    <xf numFmtId="170" fontId="7" fillId="2" borderId="18" xfId="0" applyFont="true" applyBorder="true" applyAlignment="true" applyProtection="false">
      <alignment horizontal="center" vertical="bottom" textRotation="0" wrapText="false" indent="0" shrinkToFit="false"/>
      <protection locked="true" hidden="false"/>
    </xf>
    <xf numFmtId="170" fontId="7" fillId="2" borderId="19" xfId="0" applyFont="true" applyBorder="true" applyAlignment="true" applyProtection="false">
      <alignment horizontal="center" vertical="bottom" textRotation="0" wrapText="false" indent="0" shrinkToFit="false"/>
      <protection locked="true" hidden="false"/>
    </xf>
    <xf numFmtId="171" fontId="8" fillId="2" borderId="19" xfId="0" applyFont="true" applyBorder="true" applyAlignment="true" applyProtection="false">
      <alignment horizontal="center" vertical="bottom" textRotation="0" wrapText="false" indent="0" shrinkToFit="false"/>
      <protection locked="true" hidden="false"/>
    </xf>
    <xf numFmtId="170" fontId="8" fillId="2" borderId="19" xfId="0" applyFont="true" applyBorder="true" applyAlignment="true" applyProtection="false">
      <alignment horizontal="center" vertical="bottom" textRotation="0" wrapText="false" indent="0" shrinkToFit="false"/>
      <protection locked="true" hidden="false"/>
    </xf>
    <xf numFmtId="164" fontId="8" fillId="2" borderId="19" xfId="0" applyFont="true" applyBorder="true" applyAlignment="true" applyProtection="false">
      <alignment horizontal="left" vertical="bottom" textRotation="0" wrapText="false" indent="0" shrinkToFit="false"/>
      <protection locked="true" hidden="false"/>
    </xf>
    <xf numFmtId="164" fontId="8" fillId="2" borderId="19" xfId="0" applyFont="true" applyBorder="true" applyAlignment="true" applyProtection="false">
      <alignment horizontal="center" vertical="bottom" textRotation="0" wrapText="false" indent="0" shrinkToFit="false"/>
      <protection locked="true" hidden="false"/>
    </xf>
    <xf numFmtId="172" fontId="7" fillId="2" borderId="20" xfId="15" applyFont="true" applyBorder="true" applyAlignment="true" applyProtection="true">
      <alignment horizontal="center" vertical="bottom" textRotation="0" wrapText="false" indent="0" shrinkToFit="false"/>
      <protection locked="true" hidden="false"/>
    </xf>
    <xf numFmtId="172" fontId="8" fillId="2" borderId="11" xfId="15" applyFont="true" applyBorder="true" applyAlignment="true" applyProtection="true">
      <alignment horizontal="center"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71" fontId="12" fillId="2" borderId="1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true"/>
      <protection locked="true" hidden="false"/>
    </xf>
    <xf numFmtId="164" fontId="0" fillId="4" borderId="15" xfId="0" applyFont="false" applyBorder="true" applyAlignment="false" applyProtection="false">
      <alignment horizontal="general" vertical="bottom" textRotation="0" wrapText="false" indent="0" shrinkToFit="false"/>
      <protection locked="true" hidden="false"/>
    </xf>
    <xf numFmtId="164" fontId="0" fillId="5" borderId="21" xfId="0" applyFont="false" applyBorder="true" applyAlignment="false" applyProtection="false">
      <alignment horizontal="general" vertical="bottom" textRotation="0" wrapText="false" indent="0" shrinkToFit="false"/>
      <protection locked="true" hidden="false"/>
    </xf>
    <xf numFmtId="172" fontId="8" fillId="3" borderId="21" xfId="15" applyFont="true" applyBorder="true" applyAlignment="true" applyProtection="true">
      <alignment horizontal="center" vertical="bottom" textRotation="0" wrapText="false" indent="0" shrinkToFit="false"/>
      <protection locked="true" hidden="false"/>
    </xf>
    <xf numFmtId="172" fontId="8" fillId="3" borderId="22" xfId="15" applyFont="true" applyBorder="true" applyAlignment="true" applyProtection="true">
      <alignment horizontal="center" vertical="bottom" textRotation="0" wrapText="false" indent="0" shrinkToFit="false"/>
      <protection locked="true" hidden="false"/>
    </xf>
    <xf numFmtId="170" fontId="7" fillId="2" borderId="12" xfId="0" applyFont="true" applyBorder="true" applyAlignment="true" applyProtection="false">
      <alignment horizontal="center" vertical="bottom" textRotation="0" wrapText="false" indent="0" shrinkToFit="false"/>
      <protection locked="true" hidden="false"/>
    </xf>
    <xf numFmtId="170" fontId="7" fillId="2" borderId="13" xfId="0" applyFont="true" applyBorder="true" applyAlignment="true" applyProtection="false">
      <alignment horizontal="center" vertical="bottom" textRotation="0" wrapText="false" indent="0" shrinkToFit="false"/>
      <protection locked="true" hidden="false"/>
    </xf>
    <xf numFmtId="171" fontId="8" fillId="2" borderId="13" xfId="0" applyFont="true" applyBorder="true" applyAlignment="true" applyProtection="false">
      <alignment horizontal="center" vertical="bottom" textRotation="0" wrapText="false" indent="0" shrinkToFit="false"/>
      <protection locked="true" hidden="false"/>
    </xf>
    <xf numFmtId="164" fontId="8" fillId="2" borderId="13" xfId="0" applyFont="true" applyBorder="true" applyAlignment="true" applyProtection="false">
      <alignment horizontal="center" vertical="bottom" textRotation="0" wrapText="false" indent="0" shrinkToFit="false"/>
      <protection locked="true" hidden="false"/>
    </xf>
    <xf numFmtId="164" fontId="8" fillId="2" borderId="13" xfId="0" applyFont="true" applyBorder="true" applyAlignment="true" applyProtection="false">
      <alignment horizontal="general" vertical="bottom" textRotation="0" wrapText="true" indent="0" shrinkToFit="false"/>
      <protection locked="true" hidden="false"/>
    </xf>
    <xf numFmtId="164" fontId="8" fillId="2" borderId="13" xfId="0" applyFont="true" applyBorder="true" applyAlignment="false" applyProtection="false">
      <alignment horizontal="general" vertical="bottom" textRotation="0" wrapText="false" indent="0" shrinkToFit="false"/>
      <protection locked="true" hidden="false"/>
    </xf>
    <xf numFmtId="172" fontId="8" fillId="2" borderId="14" xfId="15" applyFont="true" applyBorder="true" applyAlignment="true" applyProtection="true">
      <alignment horizontal="center"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true" indent="0" shrinkToFit="false"/>
      <protection locked="true" hidden="false"/>
    </xf>
    <xf numFmtId="164" fontId="8" fillId="0" borderId="0" xfId="0" applyFont="true" applyBorder="true" applyAlignment="true" applyProtection="false">
      <alignment horizontal="general" vertical="bottom" textRotation="0" wrapText="true" indent="0" shrinkToFit="false"/>
      <protection locked="true" hidden="false"/>
    </xf>
    <xf numFmtId="172" fontId="8" fillId="2" borderId="4" xfId="15" applyFont="true" applyBorder="true" applyAlignment="true" applyProtection="true">
      <alignment horizontal="center" vertical="bottom" textRotation="0" wrapText="false" indent="0" shrinkToFit="false"/>
      <protection locked="true" hidden="false"/>
    </xf>
    <xf numFmtId="171" fontId="12" fillId="2" borderId="4" xfId="0" applyFont="true" applyBorder="tru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drawings/drawing4.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2.v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7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26.99"/>
    <col collapsed="false" customWidth="true" hidden="false" outlineLevel="0" max="3" min="3" style="0" width="13.99"/>
    <col collapsed="false" customWidth="true" hidden="false" outlineLevel="0" max="4" min="4" style="0" width="19.28"/>
    <col collapsed="false" customWidth="true" hidden="false" outlineLevel="0" max="5" min="5" style="0" width="22.28"/>
    <col collapsed="false" customWidth="true" hidden="false" outlineLevel="0" max="6" min="6" style="0" width="69.28"/>
    <col collapsed="false" customWidth="true" hidden="false" outlineLevel="0" max="7" min="7" style="0" width="6.28"/>
    <col collapsed="false" customWidth="true" hidden="false" outlineLevel="0" max="8" min="8" style="0" width="23.99"/>
    <col collapsed="false" customWidth="true" hidden="false" outlineLevel="0" max="10" min="10" style="0" width="17.56"/>
    <col collapsed="false" customWidth="true" hidden="false" outlineLevel="0" max="12" min="12" style="0" width="16.84"/>
    <col collapsed="false" customWidth="true" hidden="false" outlineLevel="0" max="14" min="14" style="0" width="36.7"/>
  </cols>
  <sheetData>
    <row r="1" customFormat="false" ht="19.5" hidden="false" customHeight="false" outlineLevel="0" collapsed="false">
      <c r="A1" s="1"/>
      <c r="B1" s="1"/>
      <c r="C1" s="1"/>
      <c r="D1" s="1"/>
      <c r="E1" s="2"/>
      <c r="F1" s="1"/>
      <c r="G1" s="1"/>
      <c r="H1" s="3"/>
      <c r="I1" s="3"/>
      <c r="J1" s="4"/>
      <c r="K1" s="4"/>
      <c r="L1" s="4"/>
      <c r="M1" s="1"/>
      <c r="N1" s="5" t="s">
        <v>0</v>
      </c>
    </row>
    <row r="2" customFormat="false" ht="19.5" hidden="false" customHeight="false" outlineLevel="0" collapsed="false">
      <c r="A2" s="1"/>
      <c r="B2" s="1"/>
      <c r="C2" s="1"/>
      <c r="D2" s="6"/>
      <c r="E2" s="2"/>
      <c r="F2" s="1"/>
      <c r="G2" s="1"/>
      <c r="H2" s="1"/>
      <c r="I2" s="5"/>
      <c r="J2" s="4"/>
      <c r="K2" s="4"/>
      <c r="L2" s="4"/>
      <c r="M2" s="1"/>
      <c r="N2" s="1"/>
    </row>
    <row r="3" customFormat="false" ht="18.75" hidden="false" customHeight="false" outlineLevel="0" collapsed="false">
      <c r="A3" s="1"/>
      <c r="B3" s="1"/>
      <c r="C3" s="1"/>
      <c r="D3" s="6"/>
      <c r="E3" s="2"/>
      <c r="F3" s="1"/>
      <c r="G3" s="1"/>
      <c r="H3" s="1"/>
      <c r="I3" s="1"/>
      <c r="J3" s="4"/>
      <c r="K3" s="4"/>
      <c r="L3" s="4"/>
      <c r="M3" s="1"/>
      <c r="N3" s="7" t="s">
        <v>1</v>
      </c>
    </row>
    <row r="4" customFormat="false" ht="18.75" hidden="false" customHeight="false" outlineLevel="0" collapsed="false">
      <c r="A4" s="1"/>
      <c r="B4" s="1"/>
      <c r="C4" s="1"/>
      <c r="D4" s="6"/>
      <c r="E4" s="2"/>
      <c r="F4" s="1"/>
      <c r="G4" s="1"/>
      <c r="H4" s="1"/>
      <c r="I4" s="7"/>
      <c r="J4" s="4"/>
      <c r="K4" s="4"/>
      <c r="L4" s="4"/>
      <c r="M4" s="1"/>
      <c r="N4" s="8" t="s">
        <v>2</v>
      </c>
    </row>
    <row r="5" customFormat="false" ht="15.75" hidden="false" customHeight="false" outlineLevel="0" collapsed="false">
      <c r="A5" s="1"/>
      <c r="B5" s="1"/>
      <c r="C5" s="1"/>
      <c r="D5" s="6"/>
      <c r="E5" s="2"/>
      <c r="F5" s="1"/>
      <c r="G5" s="1"/>
      <c r="H5" s="1"/>
      <c r="I5" s="8"/>
      <c r="J5" s="4"/>
      <c r="K5" s="4"/>
      <c r="L5" s="4"/>
      <c r="M5" s="1"/>
      <c r="N5" s="9"/>
    </row>
    <row r="6" customFormat="false" ht="13.5" hidden="false" customHeight="false" outlineLevel="0" collapsed="false">
      <c r="A6" s="1"/>
      <c r="B6" s="1"/>
      <c r="C6" s="1"/>
      <c r="D6" s="6"/>
      <c r="E6" s="2"/>
      <c r="F6" s="1"/>
      <c r="G6" s="1"/>
      <c r="H6" s="3"/>
      <c r="I6" s="3"/>
      <c r="J6" s="4"/>
      <c r="K6" s="4"/>
      <c r="L6" s="4"/>
      <c r="M6" s="1"/>
      <c r="N6" s="9"/>
    </row>
    <row r="7" customFormat="false" ht="19.5" hidden="false" customHeight="false" outlineLevel="0" collapsed="false">
      <c r="A7" s="1"/>
      <c r="B7" s="1"/>
      <c r="C7" s="1"/>
      <c r="D7" s="10"/>
      <c r="E7" s="10"/>
      <c r="F7" s="10"/>
      <c r="G7" s="10"/>
      <c r="H7" s="11"/>
      <c r="I7" s="11"/>
      <c r="J7" s="12" t="s">
        <v>3</v>
      </c>
      <c r="K7" s="4"/>
      <c r="L7" s="4"/>
      <c r="M7" s="1"/>
      <c r="N7" s="9"/>
    </row>
    <row r="8" customFormat="false" ht="19.5" hidden="false" customHeight="false" outlineLevel="0" collapsed="false">
      <c r="A8" s="13"/>
      <c r="B8" s="14" t="s">
        <v>4</v>
      </c>
      <c r="C8" s="14" t="s">
        <v>5</v>
      </c>
      <c r="D8" s="14" t="s">
        <v>6</v>
      </c>
      <c r="E8" s="15" t="s">
        <v>7</v>
      </c>
      <c r="F8" s="15" t="s">
        <v>8</v>
      </c>
      <c r="G8" s="16"/>
      <c r="H8" s="17" t="s">
        <v>9</v>
      </c>
      <c r="I8" s="18"/>
      <c r="J8" s="19" t="n">
        <v>36950</v>
      </c>
      <c r="K8" s="18"/>
      <c r="L8" s="17" t="s">
        <v>10</v>
      </c>
      <c r="M8" s="13"/>
      <c r="N8" s="17" t="s">
        <v>11</v>
      </c>
    </row>
    <row r="9" customFormat="false" ht="15.75" hidden="false" customHeight="false" outlineLevel="0" collapsed="false">
      <c r="A9" s="20"/>
      <c r="B9" s="21"/>
      <c r="C9" s="22"/>
      <c r="D9" s="23"/>
      <c r="E9" s="23"/>
      <c r="F9" s="22"/>
      <c r="G9" s="22"/>
      <c r="H9" s="24"/>
      <c r="I9" s="11"/>
      <c r="J9" s="25"/>
      <c r="K9" s="4"/>
      <c r="L9" s="26"/>
      <c r="M9" s="1"/>
      <c r="N9" s="27"/>
    </row>
    <row r="10" customFormat="false" ht="15.75" hidden="false" customHeight="false" outlineLevel="0" collapsed="false">
      <c r="A10" s="20"/>
      <c r="B10" s="28" t="s">
        <v>12</v>
      </c>
      <c r="C10" s="29" t="s">
        <v>13</v>
      </c>
      <c r="D10" s="30" t="n">
        <v>34759</v>
      </c>
      <c r="E10" s="31" t="s">
        <v>14</v>
      </c>
      <c r="F10" s="32" t="s">
        <v>15</v>
      </c>
      <c r="G10" s="33"/>
      <c r="H10" s="34" t="n">
        <v>202003</v>
      </c>
      <c r="I10" s="35"/>
      <c r="J10" s="36" t="n">
        <v>202003</v>
      </c>
      <c r="K10" s="35"/>
      <c r="L10" s="37" t="n">
        <f aca="false">H10-J10</f>
        <v>0</v>
      </c>
      <c r="M10" s="1"/>
      <c r="N10" s="38" t="s">
        <v>16</v>
      </c>
    </row>
    <row r="11" customFormat="false" ht="48.75" hidden="false" customHeight="true" outlineLevel="0" collapsed="false">
      <c r="A11" s="1"/>
      <c r="B11" s="39" t="s">
        <v>12</v>
      </c>
      <c r="C11" s="40" t="s">
        <v>13</v>
      </c>
      <c r="D11" s="41" t="n">
        <v>36251</v>
      </c>
      <c r="E11" s="42" t="s">
        <v>14</v>
      </c>
      <c r="F11" s="43" t="s">
        <v>17</v>
      </c>
      <c r="G11" s="44"/>
      <c r="H11" s="45" t="n">
        <v>-353764</v>
      </c>
      <c r="I11" s="35"/>
      <c r="J11" s="36" t="n">
        <v>-353764</v>
      </c>
      <c r="K11" s="35"/>
      <c r="L11" s="37" t="n">
        <f aca="false">H11-J11</f>
        <v>0</v>
      </c>
      <c r="M11" s="1"/>
      <c r="N11" s="46" t="n">
        <v>40634</v>
      </c>
    </row>
    <row r="12" customFormat="false" ht="47.25" hidden="false" customHeight="false" outlineLevel="0" collapsed="false">
      <c r="A12" s="1"/>
      <c r="B12" s="39" t="s">
        <v>12</v>
      </c>
      <c r="C12" s="40" t="s">
        <v>13</v>
      </c>
      <c r="D12" s="41" t="n">
        <v>36363</v>
      </c>
      <c r="E12" s="42" t="s">
        <v>14</v>
      </c>
      <c r="F12" s="43" t="s">
        <v>18</v>
      </c>
      <c r="G12" s="44"/>
      <c r="H12" s="45" t="n">
        <v>-542237</v>
      </c>
      <c r="I12" s="35"/>
      <c r="J12" s="36" t="n">
        <v>-542237</v>
      </c>
      <c r="K12" s="35"/>
      <c r="L12" s="37" t="n">
        <f aca="false">H12-J12</f>
        <v>0</v>
      </c>
      <c r="M12" s="1"/>
      <c r="N12" s="38" t="s">
        <v>19</v>
      </c>
    </row>
    <row r="13" customFormat="false" ht="47.25" hidden="false" customHeight="false" outlineLevel="0" collapsed="false">
      <c r="A13" s="1"/>
      <c r="B13" s="39" t="s">
        <v>12</v>
      </c>
      <c r="C13" s="40" t="s">
        <v>13</v>
      </c>
      <c r="D13" s="41" t="n">
        <v>36647</v>
      </c>
      <c r="E13" s="42" t="s">
        <v>14</v>
      </c>
      <c r="F13" s="43" t="s">
        <v>20</v>
      </c>
      <c r="G13" s="44"/>
      <c r="H13" s="45" t="n">
        <v>-140000</v>
      </c>
      <c r="I13" s="35"/>
      <c r="J13" s="36" t="n">
        <v>-140000</v>
      </c>
      <c r="K13" s="35"/>
      <c r="L13" s="37" t="n">
        <f aca="false">H13-J13</f>
        <v>0</v>
      </c>
      <c r="M13" s="1"/>
      <c r="N13" s="38" t="s">
        <v>21</v>
      </c>
    </row>
    <row r="14" customFormat="false" ht="35.25" hidden="false" customHeight="true" outlineLevel="0" collapsed="false">
      <c r="A14" s="1"/>
      <c r="B14" s="39" t="s">
        <v>12</v>
      </c>
      <c r="C14" s="40" t="s">
        <v>13</v>
      </c>
      <c r="D14" s="41" t="n">
        <v>36830</v>
      </c>
      <c r="E14" s="42" t="s">
        <v>14</v>
      </c>
      <c r="F14" s="43" t="s">
        <v>22</v>
      </c>
      <c r="G14" s="44"/>
      <c r="H14" s="45" t="n">
        <v>-1500000</v>
      </c>
      <c r="I14" s="35"/>
      <c r="J14" s="47" t="n">
        <v>-1500000</v>
      </c>
      <c r="K14" s="35"/>
      <c r="L14" s="37" t="n">
        <f aca="false">H14-J14</f>
        <v>0</v>
      </c>
      <c r="M14" s="1"/>
      <c r="N14" s="48"/>
    </row>
    <row r="15" customFormat="false" ht="35.25" hidden="false" customHeight="true" outlineLevel="0" collapsed="false">
      <c r="A15" s="1"/>
      <c r="B15" s="39" t="s">
        <v>12</v>
      </c>
      <c r="C15" s="40" t="s">
        <v>13</v>
      </c>
      <c r="D15" s="41" t="n">
        <v>36892</v>
      </c>
      <c r="E15" s="42" t="s">
        <v>23</v>
      </c>
      <c r="F15" s="43" t="s">
        <v>24</v>
      </c>
      <c r="G15" s="44"/>
      <c r="H15" s="45" t="n">
        <f aca="false">-9420000-326000</f>
        <v>-9746000</v>
      </c>
      <c r="I15" s="35"/>
      <c r="J15" s="47" t="n">
        <v>-9746000</v>
      </c>
      <c r="K15" s="35"/>
      <c r="L15" s="37" t="n">
        <f aca="false">H15-J15</f>
        <v>0</v>
      </c>
      <c r="M15" s="1"/>
      <c r="N15" s="48"/>
    </row>
    <row r="16" customFormat="false" ht="15.75" hidden="false" customHeight="false" outlineLevel="0" collapsed="false">
      <c r="A16" s="1"/>
      <c r="B16" s="49"/>
      <c r="C16" s="50"/>
      <c r="D16" s="51"/>
      <c r="E16" s="52"/>
      <c r="F16" s="53"/>
      <c r="G16" s="54"/>
      <c r="H16" s="55"/>
      <c r="I16" s="35"/>
      <c r="J16" s="36"/>
      <c r="K16" s="35"/>
      <c r="L16" s="37"/>
      <c r="M16" s="1"/>
      <c r="N16" s="38"/>
    </row>
    <row r="17" customFormat="false" ht="31.5" hidden="false" customHeight="false" outlineLevel="0" collapsed="false">
      <c r="A17" s="1"/>
      <c r="B17" s="28" t="s">
        <v>12</v>
      </c>
      <c r="C17" s="29" t="s">
        <v>25</v>
      </c>
      <c r="D17" s="30" t="n">
        <v>36264</v>
      </c>
      <c r="E17" s="56" t="s">
        <v>26</v>
      </c>
      <c r="F17" s="32" t="s">
        <v>27</v>
      </c>
      <c r="G17" s="31"/>
      <c r="H17" s="34" t="n">
        <v>-1106396</v>
      </c>
      <c r="I17" s="35"/>
      <c r="J17" s="36" t="n">
        <v>-1106396</v>
      </c>
      <c r="K17" s="35"/>
      <c r="L17" s="37" t="n">
        <f aca="false">H17-J17</f>
        <v>0</v>
      </c>
      <c r="M17" s="1"/>
      <c r="N17" s="38" t="n">
        <v>40634</v>
      </c>
    </row>
    <row r="18" customFormat="false" ht="47.25" hidden="false" customHeight="false" outlineLevel="0" collapsed="false">
      <c r="A18" s="1"/>
      <c r="B18" s="39" t="s">
        <v>12</v>
      </c>
      <c r="C18" s="40" t="s">
        <v>28</v>
      </c>
      <c r="D18" s="41" t="n">
        <v>36312</v>
      </c>
      <c r="E18" s="57" t="s">
        <v>29</v>
      </c>
      <c r="F18" s="43" t="s">
        <v>30</v>
      </c>
      <c r="G18" s="42"/>
      <c r="H18" s="45" t="n">
        <v>-106781</v>
      </c>
      <c r="I18" s="35"/>
      <c r="J18" s="36" t="n">
        <v>-106781</v>
      </c>
      <c r="K18" s="35"/>
      <c r="L18" s="37" t="n">
        <f aca="false">H18-J18</f>
        <v>0</v>
      </c>
      <c r="M18" s="1"/>
      <c r="N18" s="38" t="s">
        <v>19</v>
      </c>
    </row>
    <row r="19" customFormat="false" ht="31.5" hidden="false" customHeight="false" outlineLevel="0" collapsed="false">
      <c r="A19" s="1"/>
      <c r="B19" s="39" t="s">
        <v>12</v>
      </c>
      <c r="C19" s="40" t="s">
        <v>31</v>
      </c>
      <c r="D19" s="41" t="n">
        <v>36342</v>
      </c>
      <c r="E19" s="42" t="s">
        <v>32</v>
      </c>
      <c r="F19" s="43" t="s">
        <v>33</v>
      </c>
      <c r="G19" s="44"/>
      <c r="H19" s="45" t="n">
        <v>-3221921</v>
      </c>
      <c r="I19" s="35"/>
      <c r="J19" s="36" t="n">
        <v>-3221921</v>
      </c>
      <c r="K19" s="35"/>
      <c r="L19" s="37" t="n">
        <f aca="false">H19-J19</f>
        <v>0</v>
      </c>
      <c r="M19" s="1"/>
      <c r="N19" s="46" t="n">
        <v>36831</v>
      </c>
    </row>
    <row r="20" customFormat="false" ht="31.5" hidden="false" customHeight="false" outlineLevel="0" collapsed="false">
      <c r="A20" s="1"/>
      <c r="B20" s="39" t="s">
        <v>12</v>
      </c>
      <c r="C20" s="40" t="s">
        <v>34</v>
      </c>
      <c r="D20" s="41" t="n">
        <v>36647</v>
      </c>
      <c r="E20" s="57" t="s">
        <v>14</v>
      </c>
      <c r="F20" s="43" t="s">
        <v>35</v>
      </c>
      <c r="G20" s="42"/>
      <c r="H20" s="45" t="n">
        <v>0</v>
      </c>
      <c r="I20" s="35"/>
      <c r="J20" s="36" t="n">
        <v>-43331</v>
      </c>
      <c r="K20" s="35"/>
      <c r="L20" s="37" t="n">
        <f aca="false">H20-J20</f>
        <v>43331</v>
      </c>
      <c r="M20" s="1"/>
      <c r="N20" s="46" t="n">
        <v>36861</v>
      </c>
    </row>
    <row r="21" customFormat="false" ht="34.5" hidden="false" customHeight="true" outlineLevel="0" collapsed="false">
      <c r="A21" s="1"/>
      <c r="B21" s="39" t="s">
        <v>12</v>
      </c>
      <c r="C21" s="40"/>
      <c r="D21" s="30" t="n">
        <v>36861</v>
      </c>
      <c r="E21" s="56" t="s">
        <v>36</v>
      </c>
      <c r="F21" s="43" t="s">
        <v>37</v>
      </c>
      <c r="G21" s="58"/>
      <c r="H21" s="34" t="n">
        <v>-1636277</v>
      </c>
      <c r="I21" s="35"/>
      <c r="J21" s="36" t="n">
        <v>-1636277</v>
      </c>
      <c r="K21" s="35"/>
      <c r="L21" s="37" t="n">
        <f aca="false">H21-J21</f>
        <v>0</v>
      </c>
      <c r="M21" s="1"/>
      <c r="N21" s="46"/>
    </row>
    <row r="22" customFormat="false" ht="16.5" hidden="false" customHeight="false" outlineLevel="0" collapsed="false">
      <c r="A22" s="1"/>
      <c r="B22" s="39" t="s">
        <v>12</v>
      </c>
      <c r="C22" s="40" t="s">
        <v>38</v>
      </c>
      <c r="D22" s="30" t="s">
        <v>39</v>
      </c>
      <c r="E22" s="57" t="s">
        <v>14</v>
      </c>
      <c r="F22" s="43" t="s">
        <v>40</v>
      </c>
      <c r="G22" s="42"/>
      <c r="H22" s="59" t="n">
        <f aca="false">-404000000-40000000+1900000</f>
        <v>-442100000</v>
      </c>
      <c r="I22" s="35"/>
      <c r="J22" s="36" t="n">
        <v>-404000000</v>
      </c>
      <c r="K22" s="35"/>
      <c r="L22" s="37" t="n">
        <f aca="false">H22-J22</f>
        <v>-38100000</v>
      </c>
      <c r="M22" s="1"/>
      <c r="N22" s="38"/>
    </row>
    <row r="23" customFormat="false" ht="15.75" hidden="false" customHeight="false" outlineLevel="0" collapsed="false">
      <c r="A23" s="1"/>
      <c r="B23" s="39" t="s">
        <v>12</v>
      </c>
      <c r="C23" s="40" t="s">
        <v>41</v>
      </c>
      <c r="D23" s="30" t="n">
        <v>36981</v>
      </c>
      <c r="E23" s="56"/>
      <c r="F23" s="32" t="s">
        <v>42</v>
      </c>
      <c r="G23" s="31"/>
      <c r="H23" s="34" t="n">
        <f aca="false">-75000000-75000000</f>
        <v>-150000000</v>
      </c>
      <c r="I23" s="35"/>
      <c r="J23" s="47" t="n">
        <v>0</v>
      </c>
      <c r="K23" s="35"/>
      <c r="L23" s="60" t="n">
        <f aca="false">H23-J23</f>
        <v>-150000000</v>
      </c>
      <c r="M23" s="1"/>
      <c r="N23" s="48"/>
    </row>
    <row r="24" customFormat="false" ht="15.75" hidden="false" customHeight="false" outlineLevel="0" collapsed="false">
      <c r="A24" s="1"/>
      <c r="B24" s="39"/>
      <c r="C24" s="61"/>
      <c r="D24" s="62"/>
      <c r="E24" s="63"/>
      <c r="F24" s="63"/>
      <c r="G24" s="63"/>
      <c r="H24" s="64"/>
      <c r="I24" s="35"/>
      <c r="J24" s="65"/>
      <c r="K24" s="35"/>
      <c r="L24" s="66"/>
      <c r="M24" s="1"/>
      <c r="N24" s="67"/>
    </row>
    <row r="25" customFormat="false" ht="15.75" hidden="false" customHeight="false" outlineLevel="0" collapsed="false">
      <c r="A25" s="1"/>
      <c r="B25" s="68" t="s">
        <v>43</v>
      </c>
      <c r="C25" s="69"/>
      <c r="D25" s="70"/>
      <c r="E25" s="71"/>
      <c r="F25" s="72"/>
      <c r="G25" s="73"/>
      <c r="H25" s="74" t="n">
        <f aca="false">SUM(H10:H24)</f>
        <v>-610251373</v>
      </c>
      <c r="I25" s="35"/>
      <c r="J25" s="36"/>
      <c r="K25" s="35"/>
      <c r="L25" s="37"/>
      <c r="M25" s="1"/>
      <c r="N25" s="38"/>
    </row>
    <row r="26" customFormat="false" ht="47.25" hidden="false" customHeight="false" outlineLevel="0" collapsed="false">
      <c r="A26" s="1"/>
      <c r="B26" s="28" t="s">
        <v>44</v>
      </c>
      <c r="C26" s="29" t="s">
        <v>45</v>
      </c>
      <c r="D26" s="30" t="n">
        <v>35827</v>
      </c>
      <c r="E26" s="31" t="s">
        <v>46</v>
      </c>
      <c r="F26" s="75" t="s">
        <v>47</v>
      </c>
      <c r="G26" s="33"/>
      <c r="H26" s="34" t="n">
        <v>-4726032</v>
      </c>
      <c r="I26" s="35"/>
      <c r="J26" s="36" t="n">
        <v>-4726032</v>
      </c>
      <c r="K26" s="35"/>
      <c r="L26" s="37" t="n">
        <f aca="false">H26-J26</f>
        <v>0</v>
      </c>
      <c r="M26" s="1"/>
      <c r="N26" s="38"/>
    </row>
    <row r="27" customFormat="false" ht="31.5" hidden="false" customHeight="false" outlineLevel="0" collapsed="false">
      <c r="A27" s="1"/>
      <c r="B27" s="39" t="s">
        <v>44</v>
      </c>
      <c r="C27" s="40" t="s">
        <v>45</v>
      </c>
      <c r="D27" s="41" t="n">
        <v>36434</v>
      </c>
      <c r="E27" s="42" t="s">
        <v>48</v>
      </c>
      <c r="F27" s="76" t="s">
        <v>49</v>
      </c>
      <c r="G27" s="44"/>
      <c r="H27" s="45" t="n">
        <v>0</v>
      </c>
      <c r="I27" s="35"/>
      <c r="J27" s="36" t="n">
        <v>0</v>
      </c>
      <c r="K27" s="35"/>
      <c r="L27" s="37" t="n">
        <f aca="false">H27-J27</f>
        <v>0</v>
      </c>
      <c r="M27" s="1"/>
      <c r="N27" s="38"/>
    </row>
    <row r="28" customFormat="false" ht="15.75" hidden="false" customHeight="false" outlineLevel="0" collapsed="false">
      <c r="A28" s="1"/>
      <c r="B28" s="39" t="s">
        <v>44</v>
      </c>
      <c r="C28" s="40" t="s">
        <v>45</v>
      </c>
      <c r="D28" s="41" t="n">
        <v>36770</v>
      </c>
      <c r="E28" s="42"/>
      <c r="F28" s="76" t="s">
        <v>50</v>
      </c>
      <c r="G28" s="44"/>
      <c r="H28" s="45" t="n">
        <v>-2968598</v>
      </c>
      <c r="I28" s="35"/>
      <c r="J28" s="36" t="n">
        <v>-2968598</v>
      </c>
      <c r="K28" s="35"/>
      <c r="L28" s="37" t="n">
        <f aca="false">H28-J28</f>
        <v>0</v>
      </c>
      <c r="M28" s="1"/>
      <c r="N28" s="38"/>
    </row>
    <row r="29" customFormat="false" ht="15.75" hidden="false" customHeight="false" outlineLevel="0" collapsed="false">
      <c r="A29" s="1"/>
      <c r="B29" s="28" t="s">
        <v>44</v>
      </c>
      <c r="C29" s="29" t="s">
        <v>45</v>
      </c>
      <c r="D29" s="30" t="n">
        <v>36678</v>
      </c>
      <c r="E29" s="56" t="s">
        <v>14</v>
      </c>
      <c r="F29" s="77" t="s">
        <v>51</v>
      </c>
      <c r="G29" s="31"/>
      <c r="H29" s="34" t="n">
        <v>-89896978</v>
      </c>
      <c r="I29" s="35"/>
      <c r="J29" s="36" t="n">
        <v>-89896978</v>
      </c>
      <c r="K29" s="35"/>
      <c r="L29" s="37" t="n">
        <f aca="false">H29-J29</f>
        <v>0</v>
      </c>
      <c r="M29" s="1"/>
      <c r="N29" s="38"/>
    </row>
    <row r="30" customFormat="false" ht="78.75" hidden="false" customHeight="false" outlineLevel="0" collapsed="false">
      <c r="A30" s="1"/>
      <c r="B30" s="28" t="s">
        <v>44</v>
      </c>
      <c r="C30" s="29" t="s">
        <v>45</v>
      </c>
      <c r="D30" s="30" t="n">
        <v>36831</v>
      </c>
      <c r="E30" s="56"/>
      <c r="F30" s="78" t="s">
        <v>52</v>
      </c>
      <c r="G30" s="31"/>
      <c r="H30" s="34" t="n">
        <v>-984451</v>
      </c>
      <c r="I30" s="35"/>
      <c r="J30" s="36" t="n">
        <v>-984451</v>
      </c>
      <c r="K30" s="35"/>
      <c r="L30" s="37" t="n">
        <f aca="false">H30-J30</f>
        <v>0</v>
      </c>
      <c r="M30" s="1"/>
      <c r="N30" s="38"/>
    </row>
    <row r="31" customFormat="false" ht="15.75" hidden="false" customHeight="false" outlineLevel="0" collapsed="false">
      <c r="A31" s="1"/>
      <c r="B31" s="28"/>
      <c r="C31" s="29"/>
      <c r="D31" s="30"/>
      <c r="E31" s="56"/>
      <c r="F31" s="77"/>
      <c r="G31" s="31"/>
      <c r="H31" s="34"/>
      <c r="I31" s="35"/>
      <c r="J31" s="36"/>
      <c r="K31" s="35"/>
      <c r="L31" s="37"/>
      <c r="M31" s="1"/>
      <c r="N31" s="38"/>
    </row>
    <row r="32" customFormat="false" ht="15.75" hidden="false" customHeight="false" outlineLevel="0" collapsed="false">
      <c r="A32" s="1"/>
      <c r="B32" s="68" t="s">
        <v>53</v>
      </c>
      <c r="C32" s="69"/>
      <c r="D32" s="70"/>
      <c r="E32" s="71"/>
      <c r="F32" s="79"/>
      <c r="G32" s="73"/>
      <c r="H32" s="74" t="n">
        <f aca="false">SUM(H26:H31)</f>
        <v>-98576059</v>
      </c>
      <c r="I32" s="35"/>
      <c r="J32" s="36"/>
      <c r="K32" s="35"/>
      <c r="L32" s="37"/>
      <c r="M32" s="1"/>
      <c r="N32" s="38"/>
    </row>
    <row r="33" customFormat="false" ht="31.5" hidden="false" customHeight="false" outlineLevel="0" collapsed="false">
      <c r="A33" s="1"/>
      <c r="B33" s="28" t="s">
        <v>44</v>
      </c>
      <c r="C33" s="29" t="s">
        <v>54</v>
      </c>
      <c r="D33" s="30" t="n">
        <v>35827</v>
      </c>
      <c r="E33" s="56" t="s">
        <v>55</v>
      </c>
      <c r="F33" s="75" t="s">
        <v>56</v>
      </c>
      <c r="G33" s="31"/>
      <c r="H33" s="34" t="n">
        <v>-563194</v>
      </c>
      <c r="I33" s="35"/>
      <c r="J33" s="36" t="n">
        <v>-563194</v>
      </c>
      <c r="K33" s="35"/>
      <c r="L33" s="37" t="n">
        <f aca="false">H33-J33</f>
        <v>0</v>
      </c>
      <c r="M33" s="1"/>
      <c r="N33" s="38"/>
    </row>
    <row r="34" customFormat="false" ht="31.5" hidden="false" customHeight="false" outlineLevel="0" collapsed="false">
      <c r="A34" s="1"/>
      <c r="B34" s="28" t="s">
        <v>44</v>
      </c>
      <c r="C34" s="29" t="s">
        <v>54</v>
      </c>
      <c r="D34" s="30" t="n">
        <v>36647</v>
      </c>
      <c r="E34" s="56" t="s">
        <v>57</v>
      </c>
      <c r="F34" s="75" t="s">
        <v>58</v>
      </c>
      <c r="G34" s="31"/>
      <c r="H34" s="34" t="n">
        <v>-10000000</v>
      </c>
      <c r="I34" s="35"/>
      <c r="J34" s="36" t="n">
        <v>-10000000</v>
      </c>
      <c r="K34" s="35"/>
      <c r="L34" s="37" t="n">
        <f aca="false">H34-J34</f>
        <v>0</v>
      </c>
      <c r="M34" s="1"/>
      <c r="N34" s="38"/>
    </row>
    <row r="35" customFormat="false" ht="31.5" hidden="false" customHeight="false" outlineLevel="0" collapsed="false">
      <c r="A35" s="1"/>
      <c r="B35" s="28" t="s">
        <v>44</v>
      </c>
      <c r="C35" s="29" t="s">
        <v>54</v>
      </c>
      <c r="D35" s="30" t="n">
        <v>36648</v>
      </c>
      <c r="E35" s="56" t="s">
        <v>14</v>
      </c>
      <c r="F35" s="75" t="s">
        <v>59</v>
      </c>
      <c r="G35" s="31"/>
      <c r="H35" s="34" t="n">
        <v>-4000000</v>
      </c>
      <c r="I35" s="35"/>
      <c r="J35" s="36" t="n">
        <v>-4000000</v>
      </c>
      <c r="K35" s="35"/>
      <c r="L35" s="37" t="n">
        <f aca="false">H35-J35</f>
        <v>0</v>
      </c>
      <c r="M35" s="1"/>
      <c r="N35" s="38"/>
    </row>
    <row r="36" customFormat="false" ht="47.25" hidden="false" customHeight="false" outlineLevel="0" collapsed="false">
      <c r="A36" s="1"/>
      <c r="B36" s="28" t="s">
        <v>44</v>
      </c>
      <c r="C36" s="29" t="s">
        <v>54</v>
      </c>
      <c r="D36" s="30" t="n">
        <v>36679</v>
      </c>
      <c r="E36" s="31" t="s">
        <v>60</v>
      </c>
      <c r="F36" s="75" t="s">
        <v>61</v>
      </c>
      <c r="G36" s="33"/>
      <c r="H36" s="34" t="n">
        <v>-6000000</v>
      </c>
      <c r="I36" s="35"/>
      <c r="J36" s="36" t="n">
        <v>-6000000</v>
      </c>
      <c r="K36" s="35"/>
      <c r="L36" s="37" t="n">
        <f aca="false">H36-J36</f>
        <v>0</v>
      </c>
      <c r="M36" s="1"/>
      <c r="N36" s="38"/>
    </row>
    <row r="37" customFormat="false" ht="31.5" hidden="false" customHeight="false" outlineLevel="0" collapsed="false">
      <c r="A37" s="1"/>
      <c r="B37" s="28" t="s">
        <v>44</v>
      </c>
      <c r="C37" s="29" t="s">
        <v>54</v>
      </c>
      <c r="D37" s="30" t="n">
        <v>36680</v>
      </c>
      <c r="E37" s="56" t="s">
        <v>57</v>
      </c>
      <c r="F37" s="75" t="s">
        <v>62</v>
      </c>
      <c r="G37" s="31"/>
      <c r="H37" s="34" t="n">
        <v>-7200000</v>
      </c>
      <c r="I37" s="35"/>
      <c r="J37" s="36" t="n">
        <v>-7200000</v>
      </c>
      <c r="K37" s="35"/>
      <c r="L37" s="37" t="n">
        <f aca="false">H37-J37</f>
        <v>0</v>
      </c>
      <c r="M37" s="1"/>
      <c r="N37" s="38"/>
    </row>
    <row r="38" customFormat="false" ht="63" hidden="false" customHeight="false" outlineLevel="0" collapsed="false">
      <c r="A38" s="1"/>
      <c r="B38" s="39" t="s">
        <v>44</v>
      </c>
      <c r="C38" s="40" t="s">
        <v>54</v>
      </c>
      <c r="D38" s="41" t="n">
        <v>36708</v>
      </c>
      <c r="E38" s="57" t="s">
        <v>63</v>
      </c>
      <c r="F38" s="76" t="s">
        <v>64</v>
      </c>
      <c r="G38" s="42"/>
      <c r="H38" s="45" t="n">
        <v>-10000000</v>
      </c>
      <c r="I38" s="35"/>
      <c r="J38" s="36" t="n">
        <v>-10000000</v>
      </c>
      <c r="K38" s="35"/>
      <c r="L38" s="37" t="n">
        <f aca="false">H38-J38</f>
        <v>0</v>
      </c>
      <c r="M38" s="1"/>
      <c r="N38" s="38"/>
    </row>
    <row r="39" customFormat="false" ht="15.75" hidden="false" customHeight="false" outlineLevel="0" collapsed="false">
      <c r="A39" s="1"/>
      <c r="B39" s="28" t="s">
        <v>44</v>
      </c>
      <c r="C39" s="29" t="s">
        <v>54</v>
      </c>
      <c r="D39" s="30" t="n">
        <v>36739</v>
      </c>
      <c r="E39" s="56" t="s">
        <v>65</v>
      </c>
      <c r="F39" s="75" t="s">
        <v>66</v>
      </c>
      <c r="G39" s="31"/>
      <c r="H39" s="34" t="n">
        <v>-10000000</v>
      </c>
      <c r="I39" s="35"/>
      <c r="J39" s="36" t="n">
        <v>-10000000</v>
      </c>
      <c r="K39" s="35"/>
      <c r="L39" s="37" t="n">
        <f aca="false">H39-J39</f>
        <v>0</v>
      </c>
      <c r="M39" s="1"/>
      <c r="N39" s="38"/>
    </row>
    <row r="40" customFormat="false" ht="31.5" hidden="false" customHeight="false" outlineLevel="0" collapsed="false">
      <c r="A40" s="1"/>
      <c r="B40" s="28" t="s">
        <v>44</v>
      </c>
      <c r="C40" s="29" t="s">
        <v>54</v>
      </c>
      <c r="D40" s="30" t="n">
        <v>36830</v>
      </c>
      <c r="E40" s="56" t="s">
        <v>63</v>
      </c>
      <c r="F40" s="75" t="s">
        <v>67</v>
      </c>
      <c r="G40" s="31"/>
      <c r="H40" s="34" t="n">
        <v>-2914328.02</v>
      </c>
      <c r="I40" s="35"/>
      <c r="J40" s="36" t="n">
        <v>-2914328.02</v>
      </c>
      <c r="K40" s="35"/>
      <c r="L40" s="37" t="n">
        <f aca="false">H40-J40</f>
        <v>0</v>
      </c>
      <c r="M40" s="1"/>
      <c r="N40" s="38"/>
    </row>
    <row r="41" customFormat="false" ht="31.5" hidden="false" customHeight="false" outlineLevel="0" collapsed="false">
      <c r="A41" s="1"/>
      <c r="B41" s="28" t="s">
        <v>44</v>
      </c>
      <c r="C41" s="29" t="s">
        <v>54</v>
      </c>
      <c r="D41" s="30" t="n">
        <v>36831</v>
      </c>
      <c r="E41" s="56" t="s">
        <v>63</v>
      </c>
      <c r="F41" s="75" t="s">
        <v>68</v>
      </c>
      <c r="G41" s="31"/>
      <c r="H41" s="34" t="n">
        <v>-25000000</v>
      </c>
      <c r="I41" s="35"/>
      <c r="J41" s="36" t="n">
        <v>-25000000</v>
      </c>
      <c r="K41" s="35"/>
      <c r="L41" s="37" t="n">
        <f aca="false">H41-J41</f>
        <v>0</v>
      </c>
      <c r="M41" s="1"/>
      <c r="N41" s="38"/>
    </row>
    <row r="42" customFormat="false" ht="31.5" hidden="false" customHeight="false" outlineLevel="0" collapsed="false">
      <c r="A42" s="1"/>
      <c r="B42" s="28" t="s">
        <v>44</v>
      </c>
      <c r="C42" s="29" t="s">
        <v>54</v>
      </c>
      <c r="D42" s="30" t="n">
        <v>36832</v>
      </c>
      <c r="E42" s="56" t="s">
        <v>14</v>
      </c>
      <c r="F42" s="75" t="s">
        <v>68</v>
      </c>
      <c r="G42" s="31"/>
      <c r="H42" s="34" t="n">
        <v>-15000000</v>
      </c>
      <c r="I42" s="35"/>
      <c r="J42" s="36" t="n">
        <v>-15000000</v>
      </c>
      <c r="K42" s="35"/>
      <c r="L42" s="37" t="n">
        <f aca="false">H42-J42</f>
        <v>0</v>
      </c>
      <c r="M42" s="1"/>
      <c r="N42" s="38"/>
    </row>
    <row r="43" customFormat="false" ht="15.75" hidden="false" customHeight="false" outlineLevel="0" collapsed="false">
      <c r="A43" s="1"/>
      <c r="B43" s="28" t="s">
        <v>44</v>
      </c>
      <c r="C43" s="29" t="s">
        <v>54</v>
      </c>
      <c r="D43" s="30" t="n">
        <v>36864</v>
      </c>
      <c r="E43" s="56" t="s">
        <v>69</v>
      </c>
      <c r="F43" s="75" t="s">
        <v>70</v>
      </c>
      <c r="G43" s="31"/>
      <c r="H43" s="34" t="n">
        <v>-132522264</v>
      </c>
      <c r="I43" s="35"/>
      <c r="J43" s="36" t="n">
        <v>-132522264</v>
      </c>
      <c r="K43" s="35"/>
      <c r="L43" s="37" t="n">
        <f aca="false">H43-J43</f>
        <v>0</v>
      </c>
      <c r="M43" s="1"/>
      <c r="N43" s="38"/>
    </row>
    <row r="44" customFormat="false" ht="63" hidden="false" customHeight="false" outlineLevel="0" collapsed="false">
      <c r="A44" s="1"/>
      <c r="B44" s="28" t="s">
        <v>44</v>
      </c>
      <c r="C44" s="29" t="s">
        <v>54</v>
      </c>
      <c r="D44" s="30" t="n">
        <v>36861</v>
      </c>
      <c r="E44" s="56" t="s">
        <v>71</v>
      </c>
      <c r="F44" s="75" t="s">
        <v>72</v>
      </c>
      <c r="G44" s="31"/>
      <c r="H44" s="34" t="n">
        <v>-900000</v>
      </c>
      <c r="I44" s="35"/>
      <c r="J44" s="36" t="n">
        <v>-900000</v>
      </c>
      <c r="K44" s="80"/>
      <c r="L44" s="81"/>
      <c r="N44" s="82"/>
    </row>
    <row r="45" customFormat="false" ht="15.75" hidden="false" customHeight="false" outlineLevel="0" collapsed="false">
      <c r="A45" s="1"/>
      <c r="B45" s="28" t="s">
        <v>44</v>
      </c>
      <c r="C45" s="29" t="s">
        <v>54</v>
      </c>
      <c r="D45" s="30" t="n">
        <v>36892</v>
      </c>
      <c r="E45" s="56" t="s">
        <v>73</v>
      </c>
      <c r="F45" s="75" t="s">
        <v>74</v>
      </c>
      <c r="G45" s="31"/>
      <c r="H45" s="34" t="n">
        <v>-20000000</v>
      </c>
      <c r="I45" s="35"/>
      <c r="J45" s="36" t="n">
        <v>-20000000</v>
      </c>
      <c r="K45" s="35"/>
      <c r="L45" s="37" t="n">
        <f aca="false">H45-J45</f>
        <v>0</v>
      </c>
      <c r="M45" s="1"/>
      <c r="N45" s="38"/>
    </row>
    <row r="46" customFormat="false" ht="15.75" hidden="false" customHeight="false" outlineLevel="0" collapsed="false">
      <c r="A46" s="1"/>
      <c r="B46" s="28" t="s">
        <v>44</v>
      </c>
      <c r="C46" s="29" t="s">
        <v>54</v>
      </c>
      <c r="D46" s="30" t="n">
        <v>36929</v>
      </c>
      <c r="E46" s="56" t="s">
        <v>73</v>
      </c>
      <c r="F46" s="75"/>
      <c r="G46" s="31"/>
      <c r="H46" s="34" t="n">
        <v>20000000</v>
      </c>
      <c r="I46" s="35"/>
      <c r="J46" s="36" t="n">
        <v>20000000</v>
      </c>
      <c r="K46" s="35"/>
      <c r="L46" s="37" t="n">
        <f aca="false">H46-J46</f>
        <v>0</v>
      </c>
      <c r="M46" s="1"/>
      <c r="N46" s="38"/>
    </row>
    <row r="47" customFormat="false" ht="47.25" hidden="false" customHeight="false" outlineLevel="0" collapsed="false">
      <c r="A47" s="1"/>
      <c r="B47" s="28" t="s">
        <v>44</v>
      </c>
      <c r="C47" s="29" t="s">
        <v>54</v>
      </c>
      <c r="D47" s="30" t="n">
        <v>36930</v>
      </c>
      <c r="E47" s="56" t="s">
        <v>75</v>
      </c>
      <c r="F47" s="75" t="s">
        <v>76</v>
      </c>
      <c r="G47" s="31"/>
      <c r="H47" s="34" t="n">
        <v>0</v>
      </c>
      <c r="I47" s="35"/>
      <c r="J47" s="36" t="n">
        <v>285576</v>
      </c>
      <c r="K47" s="35"/>
      <c r="L47" s="37" t="n">
        <f aca="false">H47-J47</f>
        <v>-285576</v>
      </c>
      <c r="M47" s="1"/>
      <c r="N47" s="38"/>
    </row>
    <row r="48" customFormat="false" ht="47.25" hidden="false" customHeight="false" outlineLevel="0" collapsed="false">
      <c r="A48" s="1"/>
      <c r="B48" s="28" t="s">
        <v>44</v>
      </c>
      <c r="C48" s="29" t="s">
        <v>54</v>
      </c>
      <c r="D48" s="30" t="n">
        <v>36923</v>
      </c>
      <c r="E48" s="56" t="s">
        <v>63</v>
      </c>
      <c r="F48" s="75" t="s">
        <v>77</v>
      </c>
      <c r="G48" s="31"/>
      <c r="H48" s="34" t="n">
        <v>-11432070</v>
      </c>
      <c r="I48" s="35"/>
      <c r="J48" s="36" t="n">
        <v>-11432070</v>
      </c>
      <c r="K48" s="35"/>
      <c r="L48" s="37" t="n">
        <f aca="false">H48-J48</f>
        <v>0</v>
      </c>
      <c r="M48" s="1"/>
      <c r="N48" s="83"/>
    </row>
    <row r="49" customFormat="false" ht="15.75" hidden="false" customHeight="false" outlineLevel="0" collapsed="false">
      <c r="A49" s="1"/>
      <c r="B49" s="28" t="s">
        <v>44</v>
      </c>
      <c r="C49" s="29" t="s">
        <v>54</v>
      </c>
      <c r="D49" s="30" t="n">
        <v>36952</v>
      </c>
      <c r="E49" s="56" t="s">
        <v>63</v>
      </c>
      <c r="F49" s="75" t="s">
        <v>78</v>
      </c>
      <c r="G49" s="31"/>
      <c r="H49" s="34" t="n">
        <v>-26212029</v>
      </c>
      <c r="I49" s="35"/>
      <c r="J49" s="36" t="n">
        <v>0</v>
      </c>
      <c r="K49" s="35"/>
      <c r="L49" s="37" t="n">
        <f aca="false">H49-J49</f>
        <v>-26212029</v>
      </c>
      <c r="M49" s="1"/>
      <c r="N49" s="83"/>
    </row>
    <row r="50" customFormat="false" ht="15.75" hidden="false" customHeight="false" outlineLevel="0" collapsed="false">
      <c r="A50" s="1"/>
      <c r="B50" s="28"/>
      <c r="C50" s="29"/>
      <c r="D50" s="30"/>
      <c r="E50" s="56"/>
      <c r="F50" s="75"/>
      <c r="G50" s="31"/>
      <c r="H50" s="34"/>
      <c r="I50" s="35"/>
      <c r="J50" s="36"/>
      <c r="K50" s="35"/>
      <c r="L50" s="37"/>
      <c r="M50" s="1"/>
      <c r="N50" s="38"/>
    </row>
    <row r="51" customFormat="false" ht="15.75" hidden="false" customHeight="false" outlineLevel="0" collapsed="false">
      <c r="A51" s="1"/>
      <c r="B51" s="68" t="s">
        <v>79</v>
      </c>
      <c r="C51" s="69"/>
      <c r="D51" s="70"/>
      <c r="E51" s="71"/>
      <c r="F51" s="79"/>
      <c r="G51" s="73"/>
      <c r="H51" s="74" t="n">
        <f aca="false">SUM(H33:H50)</f>
        <v>-261743885.02</v>
      </c>
      <c r="I51" s="35"/>
      <c r="J51" s="36"/>
      <c r="K51" s="35"/>
      <c r="L51" s="37"/>
      <c r="M51" s="1"/>
      <c r="N51" s="38"/>
    </row>
    <row r="52" customFormat="false" ht="15.75" hidden="false" customHeight="false" outlineLevel="0" collapsed="false">
      <c r="A52" s="1"/>
      <c r="B52" s="28" t="s">
        <v>44</v>
      </c>
      <c r="C52" s="29" t="s">
        <v>13</v>
      </c>
      <c r="D52" s="30" t="n">
        <v>36892</v>
      </c>
      <c r="E52" s="56" t="s">
        <v>80</v>
      </c>
      <c r="F52" s="75" t="s">
        <v>74</v>
      </c>
      <c r="G52" s="31"/>
      <c r="H52" s="34" t="n">
        <v>-74351211</v>
      </c>
      <c r="I52" s="35"/>
      <c r="J52" s="47" t="n">
        <v>-74351211</v>
      </c>
      <c r="K52" s="35"/>
      <c r="L52" s="37" t="n">
        <f aca="false">H52-J52</f>
        <v>0</v>
      </c>
      <c r="M52" s="1"/>
      <c r="N52" s="38"/>
    </row>
    <row r="53" customFormat="false" ht="15.75" hidden="false" customHeight="false" outlineLevel="0" collapsed="false">
      <c r="A53" s="1"/>
      <c r="B53" s="28" t="s">
        <v>44</v>
      </c>
      <c r="C53" s="29" t="s">
        <v>13</v>
      </c>
      <c r="D53" s="30" t="n">
        <v>36892</v>
      </c>
      <c r="E53" s="56" t="s">
        <v>81</v>
      </c>
      <c r="F53" s="75" t="s">
        <v>74</v>
      </c>
      <c r="G53" s="31"/>
      <c r="H53" s="34" t="n">
        <v>-74351211</v>
      </c>
      <c r="I53" s="35"/>
      <c r="J53" s="36" t="n">
        <v>-74351211</v>
      </c>
      <c r="K53" s="35"/>
      <c r="L53" s="37" t="n">
        <f aca="false">H53-J53</f>
        <v>0</v>
      </c>
      <c r="M53" s="1"/>
      <c r="N53" s="38"/>
    </row>
    <row r="54" customFormat="false" ht="15.75" hidden="false" customHeight="false" outlineLevel="0" collapsed="false">
      <c r="A54" s="1"/>
      <c r="B54" s="28" t="s">
        <v>44</v>
      </c>
      <c r="C54" s="29" t="s">
        <v>13</v>
      </c>
      <c r="D54" s="30" t="n">
        <v>36892</v>
      </c>
      <c r="E54" s="56" t="s">
        <v>80</v>
      </c>
      <c r="F54" s="75" t="s">
        <v>74</v>
      </c>
      <c r="G54" s="31"/>
      <c r="H54" s="34" t="n">
        <v>-75018038</v>
      </c>
      <c r="I54" s="35"/>
      <c r="J54" s="36" t="n">
        <v>-75018038</v>
      </c>
      <c r="K54" s="35"/>
      <c r="L54" s="37" t="n">
        <f aca="false">H54-J54</f>
        <v>0</v>
      </c>
      <c r="M54" s="1"/>
      <c r="N54" s="38"/>
    </row>
    <row r="55" customFormat="false" ht="15.75" hidden="false" customHeight="false" outlineLevel="0" collapsed="false">
      <c r="A55" s="1"/>
      <c r="B55" s="28" t="s">
        <v>44</v>
      </c>
      <c r="C55" s="29" t="s">
        <v>13</v>
      </c>
      <c r="D55" s="30" t="n">
        <v>36892</v>
      </c>
      <c r="E55" s="56" t="s">
        <v>81</v>
      </c>
      <c r="F55" s="75" t="s">
        <v>74</v>
      </c>
      <c r="G55" s="31"/>
      <c r="H55" s="34" t="n">
        <v>-75018038</v>
      </c>
      <c r="I55" s="35"/>
      <c r="J55" s="36" t="n">
        <v>-75018038</v>
      </c>
      <c r="K55" s="35"/>
      <c r="L55" s="37" t="n">
        <f aca="false">H55-J55</f>
        <v>0</v>
      </c>
      <c r="M55" s="1"/>
      <c r="N55" s="38"/>
    </row>
    <row r="56" customFormat="false" ht="15.75" hidden="false" customHeight="false" outlineLevel="0" collapsed="false">
      <c r="A56" s="1"/>
      <c r="B56" s="68" t="s">
        <v>82</v>
      </c>
      <c r="C56" s="69"/>
      <c r="D56" s="70"/>
      <c r="E56" s="71"/>
      <c r="F56" s="79"/>
      <c r="G56" s="73"/>
      <c r="H56" s="74" t="n">
        <f aca="false">SUM(H52:H55)</f>
        <v>-298738498</v>
      </c>
      <c r="I56" s="35"/>
      <c r="J56" s="36"/>
      <c r="K56" s="35"/>
      <c r="L56" s="37"/>
      <c r="M56" s="1"/>
      <c r="N56" s="38"/>
    </row>
    <row r="57" customFormat="false" ht="47.25" hidden="false" customHeight="false" outlineLevel="0" collapsed="false">
      <c r="A57" s="1"/>
      <c r="B57" s="39" t="s">
        <v>83</v>
      </c>
      <c r="C57" s="40" t="s">
        <v>84</v>
      </c>
      <c r="D57" s="30" t="n">
        <v>36678</v>
      </c>
      <c r="E57" s="57" t="s">
        <v>14</v>
      </c>
      <c r="F57" s="43" t="s">
        <v>85</v>
      </c>
      <c r="G57" s="42"/>
      <c r="H57" s="45" t="n">
        <v>-219156</v>
      </c>
      <c r="I57" s="35"/>
      <c r="J57" s="36" t="n">
        <v>-219156</v>
      </c>
      <c r="K57" s="35"/>
      <c r="L57" s="37" t="n">
        <f aca="false">H57-J57</f>
        <v>0</v>
      </c>
      <c r="M57" s="1"/>
      <c r="N57" s="38"/>
    </row>
    <row r="58" customFormat="false" ht="15.75" hidden="false" customHeight="false" outlineLevel="0" collapsed="false">
      <c r="A58" s="1"/>
      <c r="B58" s="39" t="s">
        <v>83</v>
      </c>
      <c r="C58" s="40" t="s">
        <v>86</v>
      </c>
      <c r="D58" s="30" t="n">
        <v>36867</v>
      </c>
      <c r="E58" s="57" t="s">
        <v>14</v>
      </c>
      <c r="F58" s="43" t="s">
        <v>87</v>
      </c>
      <c r="G58" s="42"/>
      <c r="H58" s="45" t="n">
        <v>-275622</v>
      </c>
      <c r="I58" s="35"/>
      <c r="J58" s="36" t="n">
        <v>-275622</v>
      </c>
      <c r="K58" s="35"/>
      <c r="L58" s="37" t="n">
        <f aca="false">H58-J58</f>
        <v>0</v>
      </c>
      <c r="M58" s="1"/>
      <c r="N58" s="38"/>
    </row>
    <row r="59" customFormat="false" ht="15.75" hidden="false" customHeight="false" outlineLevel="0" collapsed="false">
      <c r="A59" s="1"/>
      <c r="B59" s="84"/>
      <c r="C59" s="85"/>
      <c r="D59" s="86"/>
      <c r="E59" s="87"/>
      <c r="F59" s="88"/>
      <c r="G59" s="89"/>
      <c r="H59" s="90" t="n">
        <f aca="false">SUM(H57:H58)</f>
        <v>-494778</v>
      </c>
      <c r="I59" s="35"/>
      <c r="J59" s="36"/>
      <c r="K59" s="35"/>
      <c r="L59" s="37"/>
      <c r="M59" s="1"/>
      <c r="N59" s="38"/>
    </row>
    <row r="60" customFormat="false" ht="13.5" hidden="false" customHeight="true" outlineLevel="0" collapsed="false">
      <c r="A60" s="1"/>
      <c r="B60" s="91"/>
      <c r="C60" s="92"/>
      <c r="D60" s="62"/>
      <c r="E60" s="93"/>
      <c r="F60" s="94"/>
      <c r="G60" s="22"/>
      <c r="H60" s="64"/>
      <c r="I60" s="35"/>
      <c r="J60" s="36"/>
      <c r="K60" s="35"/>
      <c r="L60" s="37"/>
      <c r="M60" s="1"/>
      <c r="N60" s="46"/>
    </row>
    <row r="61" customFormat="false" ht="16.5" hidden="false" customHeight="false" outlineLevel="0" collapsed="false">
      <c r="A61" s="1"/>
      <c r="B61" s="95" t="s">
        <v>88</v>
      </c>
      <c r="C61" s="96"/>
      <c r="D61" s="97"/>
      <c r="E61" s="98"/>
      <c r="F61" s="99"/>
      <c r="G61" s="100"/>
      <c r="H61" s="101" t="n">
        <f aca="false">H25+H32+H51+H56+H59</f>
        <v>-1269804593.02</v>
      </c>
      <c r="I61" s="35"/>
      <c r="J61" s="102" t="n">
        <f aca="false">SUM(J9:J58)</f>
        <v>-1055250319.02</v>
      </c>
      <c r="L61" s="102" t="n">
        <f aca="false">SUM(L9:L56)</f>
        <v>-214554274</v>
      </c>
      <c r="M61" s="103"/>
      <c r="N61" s="104"/>
    </row>
    <row r="65" customFormat="false" ht="12.75" hidden="false" customHeight="false" outlineLevel="0" collapsed="false">
      <c r="F65" s="105"/>
    </row>
    <row r="66" customFormat="false" ht="12.75" hidden="false" customHeight="false" outlineLevel="0" collapsed="false">
      <c r="F66" s="1"/>
    </row>
    <row r="67" customFormat="false" ht="102" hidden="false" customHeight="false" outlineLevel="0" collapsed="false">
      <c r="F67" s="105" t="s">
        <v>89</v>
      </c>
    </row>
    <row r="68" customFormat="false" ht="12.75" hidden="false" customHeight="false" outlineLevel="0" collapsed="false">
      <c r="F68" s="1"/>
    </row>
    <row r="69" customFormat="false" ht="51" hidden="false" customHeight="false" outlineLevel="0" collapsed="false">
      <c r="F69" s="105" t="s">
        <v>90</v>
      </c>
    </row>
    <row r="70" customFormat="false" ht="12.75" hidden="false" customHeight="false" outlineLevel="0" collapsed="false">
      <c r="F70" s="106"/>
    </row>
    <row r="71" customFormat="false" ht="12.75" hidden="false" customHeight="false" outlineLevel="0" collapsed="false">
      <c r="F71" s="105"/>
    </row>
  </sheetData>
  <printOptions headings="false" gridLines="false" gridLinesSet="true" horizontalCentered="false" verticalCentered="false"/>
  <pageMargins left="0.747916666666667" right="0.747916666666667" top="0.5" bottom="0.6" header="0.511811023622047" footer="0"/>
  <pageSetup paperSize="1" scale="100" fitToWidth="1" fitToHeight="2" pageOrder="downThenOver" orientation="landscape" blackAndWhite="false" draft="false" cellComments="none" horizontalDpi="300" verticalDpi="300" copies="1"/>
  <headerFooter differentFirst="false" differentOddEven="false">
    <oddHeader/>
    <oddFooter>&amp;C&amp;P</oddFooter>
  </headerFooter>
  <rowBreaks count="1" manualBreakCount="1">
    <brk id="32" man="true" max="16383" min="0"/>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50"/>
  <sheetViews>
    <sheetView showFormulas="false" showGridLines="true" showRowColHeaders="true" showZeros="true" rightToLeft="false" tabSelected="false" showOutlineSymbols="true" defaultGridColor="true" view="normal" topLeftCell="A18" colorId="64" zoomScale="75" zoomScaleNormal="75" zoomScalePageLayoutView="100" workbookViewId="0">
      <selection pane="topLeft" activeCell="H42" activeCellId="0" sqref="H42"/>
    </sheetView>
  </sheetViews>
  <sheetFormatPr defaultColWidth="9.0546875" defaultRowHeight="12.75" customHeight="true" zeroHeight="false" outlineLevelRow="0" outlineLevelCol="0"/>
  <cols>
    <col collapsed="false" customWidth="true" hidden="false" outlineLevel="0" max="2" min="2" style="0" width="28.7"/>
    <col collapsed="false" customWidth="true" hidden="false" outlineLevel="0" max="3" min="3" style="0" width="16.99"/>
    <col collapsed="false" customWidth="true" hidden="false" outlineLevel="0" max="4" min="4" style="0" width="22.56"/>
    <col collapsed="false" customWidth="true" hidden="false" outlineLevel="0" max="5" min="5" style="0" width="25.13"/>
    <col collapsed="false" customWidth="true" hidden="false" outlineLevel="0" max="6" min="6" style="0" width="69.28"/>
    <col collapsed="false" customWidth="true" hidden="false" outlineLevel="0" max="8" min="8" style="0" width="19.41"/>
    <col collapsed="false" customWidth="true" hidden="false" outlineLevel="0" max="10" min="10" style="0" width="17.56"/>
    <col collapsed="false" customWidth="true" hidden="false" outlineLevel="0" max="12" min="12" style="0" width="15.28"/>
    <col collapsed="false" customWidth="true" hidden="false" outlineLevel="0" max="14" min="14" style="0" width="33.28"/>
  </cols>
  <sheetData>
    <row r="1" customFormat="false" ht="19.5" hidden="false" customHeight="false" outlineLevel="0" collapsed="false">
      <c r="A1" s="1"/>
      <c r="B1" s="1"/>
      <c r="C1" s="1"/>
      <c r="D1" s="1"/>
      <c r="E1" s="2"/>
      <c r="F1" s="1"/>
      <c r="G1" s="1"/>
      <c r="H1" s="3"/>
      <c r="I1" s="3"/>
      <c r="J1" s="4"/>
      <c r="K1" s="4"/>
      <c r="L1" s="4"/>
      <c r="M1" s="1"/>
      <c r="N1" s="5" t="s">
        <v>0</v>
      </c>
    </row>
    <row r="2" customFormat="false" ht="19.5" hidden="false" customHeight="false" outlineLevel="0" collapsed="false">
      <c r="A2" s="1"/>
      <c r="B2" s="1"/>
      <c r="C2" s="1"/>
      <c r="D2" s="6"/>
      <c r="E2" s="2"/>
      <c r="F2" s="1"/>
      <c r="G2" s="1"/>
      <c r="H2" s="1"/>
      <c r="I2" s="5"/>
      <c r="J2" s="4"/>
      <c r="K2" s="4"/>
      <c r="L2" s="4"/>
      <c r="M2" s="1"/>
      <c r="N2" s="1"/>
    </row>
    <row r="3" customFormat="false" ht="18.75" hidden="false" customHeight="false" outlineLevel="0" collapsed="false">
      <c r="A3" s="1"/>
      <c r="B3" s="1"/>
      <c r="C3" s="1"/>
      <c r="D3" s="6"/>
      <c r="E3" s="2"/>
      <c r="F3" s="1"/>
      <c r="G3" s="1"/>
      <c r="H3" s="1"/>
      <c r="I3" s="1"/>
      <c r="J3" s="4"/>
      <c r="K3" s="4"/>
      <c r="L3" s="4"/>
      <c r="M3" s="1"/>
      <c r="N3" s="7" t="s">
        <v>1</v>
      </c>
    </row>
    <row r="4" customFormat="false" ht="18.75" hidden="false" customHeight="false" outlineLevel="0" collapsed="false">
      <c r="A4" s="1"/>
      <c r="B4" s="1"/>
      <c r="C4" s="1"/>
      <c r="D4" s="6"/>
      <c r="E4" s="2"/>
      <c r="F4" s="1"/>
      <c r="G4" s="1"/>
      <c r="H4" s="1"/>
      <c r="I4" s="7"/>
      <c r="J4" s="4"/>
      <c r="K4" s="4"/>
      <c r="L4" s="4"/>
      <c r="M4" s="1"/>
      <c r="N4" s="8" t="s">
        <v>91</v>
      </c>
    </row>
    <row r="5" customFormat="false" ht="15.75" hidden="false" customHeight="false" outlineLevel="0" collapsed="false">
      <c r="A5" s="1"/>
      <c r="B5" s="1"/>
      <c r="C5" s="1"/>
      <c r="D5" s="6"/>
      <c r="E5" s="2"/>
      <c r="F5" s="1"/>
      <c r="G5" s="1"/>
      <c r="H5" s="1"/>
      <c r="I5" s="8"/>
      <c r="J5" s="4"/>
      <c r="K5" s="4"/>
      <c r="L5" s="4"/>
      <c r="M5" s="1"/>
      <c r="N5" s="9"/>
    </row>
    <row r="6" customFormat="false" ht="13.5" hidden="false" customHeight="false" outlineLevel="0" collapsed="false">
      <c r="A6" s="1"/>
      <c r="B6" s="1"/>
      <c r="C6" s="1"/>
      <c r="D6" s="6"/>
      <c r="E6" s="2"/>
      <c r="F6" s="1"/>
      <c r="G6" s="1"/>
      <c r="H6" s="3"/>
      <c r="I6" s="3"/>
      <c r="J6" s="4"/>
      <c r="K6" s="4"/>
      <c r="L6" s="4"/>
      <c r="M6" s="1"/>
      <c r="N6" s="9"/>
    </row>
    <row r="7" customFormat="false" ht="19.5" hidden="false" customHeight="false" outlineLevel="0" collapsed="false">
      <c r="A7" s="1"/>
      <c r="B7" s="1"/>
      <c r="C7" s="1"/>
      <c r="D7" s="10"/>
      <c r="E7" s="10"/>
      <c r="F7" s="10"/>
      <c r="G7" s="10"/>
      <c r="H7" s="11"/>
      <c r="I7" s="11"/>
      <c r="J7" s="12" t="s">
        <v>3</v>
      </c>
      <c r="K7" s="4"/>
      <c r="L7" s="4"/>
      <c r="M7" s="1"/>
      <c r="N7" s="9"/>
    </row>
    <row r="8" customFormat="false" ht="19.5" hidden="false" customHeight="false" outlineLevel="0" collapsed="false">
      <c r="A8" s="13"/>
      <c r="B8" s="14" t="s">
        <v>4</v>
      </c>
      <c r="C8" s="14" t="s">
        <v>5</v>
      </c>
      <c r="D8" s="14" t="s">
        <v>6</v>
      </c>
      <c r="E8" s="15" t="s">
        <v>7</v>
      </c>
      <c r="F8" s="15" t="s">
        <v>8</v>
      </c>
      <c r="G8" s="16"/>
      <c r="H8" s="17" t="s">
        <v>9</v>
      </c>
      <c r="I8" s="18"/>
      <c r="J8" s="19" t="n">
        <v>36950</v>
      </c>
      <c r="K8" s="18"/>
      <c r="L8" s="17" t="s">
        <v>10</v>
      </c>
      <c r="M8" s="13"/>
      <c r="N8" s="17" t="s">
        <v>11</v>
      </c>
    </row>
    <row r="9" customFormat="false" ht="15.75" hidden="false" customHeight="false" outlineLevel="0" collapsed="false">
      <c r="A9" s="20"/>
      <c r="B9" s="21"/>
      <c r="C9" s="22"/>
      <c r="D9" s="23"/>
      <c r="E9" s="23"/>
      <c r="F9" s="22"/>
      <c r="G9" s="22"/>
      <c r="H9" s="24"/>
      <c r="I9" s="11"/>
      <c r="J9" s="25"/>
      <c r="K9" s="4"/>
      <c r="L9" s="26"/>
      <c r="M9" s="1"/>
      <c r="N9" s="27"/>
    </row>
    <row r="10" customFormat="false" ht="47.25" hidden="false" customHeight="false" outlineLevel="0" collapsed="false">
      <c r="A10" s="1"/>
      <c r="B10" s="28" t="s">
        <v>44</v>
      </c>
      <c r="C10" s="29" t="s">
        <v>45</v>
      </c>
      <c r="D10" s="30" t="n">
        <v>35827</v>
      </c>
      <c r="E10" s="31" t="s">
        <v>46</v>
      </c>
      <c r="F10" s="75" t="s">
        <v>47</v>
      </c>
      <c r="G10" s="33"/>
      <c r="H10" s="34" t="n">
        <v>-4726032</v>
      </c>
      <c r="I10" s="35"/>
      <c r="J10" s="36" t="n">
        <v>-4726032</v>
      </c>
      <c r="K10" s="35"/>
      <c r="L10" s="37" t="n">
        <f aca="false">H10-J10</f>
        <v>0</v>
      </c>
      <c r="M10" s="1"/>
      <c r="N10" s="38"/>
    </row>
    <row r="11" customFormat="false" ht="31.5" hidden="false" customHeight="false" outlineLevel="0" collapsed="false">
      <c r="A11" s="1"/>
      <c r="B11" s="39" t="s">
        <v>44</v>
      </c>
      <c r="C11" s="40" t="s">
        <v>45</v>
      </c>
      <c r="D11" s="41" t="n">
        <v>36434</v>
      </c>
      <c r="E11" s="42" t="s">
        <v>48</v>
      </c>
      <c r="F11" s="76" t="s">
        <v>49</v>
      </c>
      <c r="G11" s="44"/>
      <c r="H11" s="45" t="n">
        <v>0</v>
      </c>
      <c r="I11" s="35"/>
      <c r="J11" s="36" t="n">
        <v>0</v>
      </c>
      <c r="K11" s="35"/>
      <c r="L11" s="37" t="n">
        <f aca="false">H11-J11</f>
        <v>0</v>
      </c>
      <c r="M11" s="1"/>
      <c r="N11" s="38"/>
    </row>
    <row r="12" customFormat="false" ht="15.75" hidden="false" customHeight="false" outlineLevel="0" collapsed="false">
      <c r="A12" s="1"/>
      <c r="B12" s="39" t="s">
        <v>44</v>
      </c>
      <c r="C12" s="40" t="s">
        <v>45</v>
      </c>
      <c r="D12" s="41" t="n">
        <v>36770</v>
      </c>
      <c r="E12" s="42"/>
      <c r="F12" s="76" t="s">
        <v>50</v>
      </c>
      <c r="G12" s="44"/>
      <c r="H12" s="45" t="n">
        <v>-2968598</v>
      </c>
      <c r="I12" s="35"/>
      <c r="J12" s="36" t="n">
        <v>-2968598</v>
      </c>
      <c r="K12" s="35"/>
      <c r="L12" s="37" t="n">
        <f aca="false">H12-J12</f>
        <v>0</v>
      </c>
      <c r="M12" s="1"/>
      <c r="N12" s="38"/>
    </row>
    <row r="13" customFormat="false" ht="15.75" hidden="false" customHeight="false" outlineLevel="0" collapsed="false">
      <c r="A13" s="1"/>
      <c r="B13" s="28" t="s">
        <v>44</v>
      </c>
      <c r="C13" s="29" t="s">
        <v>45</v>
      </c>
      <c r="D13" s="30" t="n">
        <v>36678</v>
      </c>
      <c r="E13" s="56" t="s">
        <v>14</v>
      </c>
      <c r="F13" s="77" t="s">
        <v>51</v>
      </c>
      <c r="G13" s="31"/>
      <c r="H13" s="34" t="n">
        <v>-89896978</v>
      </c>
      <c r="I13" s="35"/>
      <c r="J13" s="36" t="n">
        <v>-89896978</v>
      </c>
      <c r="K13" s="35"/>
      <c r="L13" s="37" t="n">
        <f aca="false">H13-J13</f>
        <v>0</v>
      </c>
      <c r="M13" s="1"/>
      <c r="N13" s="38"/>
    </row>
    <row r="14" customFormat="false" ht="78.75" hidden="false" customHeight="false" outlineLevel="0" collapsed="false">
      <c r="A14" s="1"/>
      <c r="B14" s="28" t="s">
        <v>44</v>
      </c>
      <c r="C14" s="29" t="s">
        <v>45</v>
      </c>
      <c r="D14" s="30" t="n">
        <v>36831</v>
      </c>
      <c r="E14" s="56"/>
      <c r="F14" s="78" t="s">
        <v>52</v>
      </c>
      <c r="G14" s="31"/>
      <c r="H14" s="34" t="n">
        <v>-984451</v>
      </c>
      <c r="I14" s="35"/>
      <c r="J14" s="36" t="n">
        <v>-984451</v>
      </c>
      <c r="K14" s="35"/>
      <c r="L14" s="37" t="n">
        <f aca="false">H14-J14</f>
        <v>0</v>
      </c>
      <c r="M14" s="1"/>
      <c r="N14" s="38"/>
    </row>
    <row r="15" customFormat="false" ht="15.75" hidden="false" customHeight="false" outlineLevel="0" collapsed="false">
      <c r="A15" s="1"/>
      <c r="B15" s="28"/>
      <c r="C15" s="29"/>
      <c r="D15" s="30"/>
      <c r="E15" s="56"/>
      <c r="F15" s="77"/>
      <c r="G15" s="31"/>
      <c r="H15" s="34"/>
      <c r="I15" s="35"/>
      <c r="J15" s="36"/>
      <c r="K15" s="35"/>
      <c r="L15" s="37"/>
      <c r="M15" s="1"/>
      <c r="N15" s="38"/>
    </row>
    <row r="16" customFormat="false" ht="15.75" hidden="false" customHeight="false" outlineLevel="0" collapsed="false">
      <c r="A16" s="1"/>
      <c r="B16" s="68" t="s">
        <v>53</v>
      </c>
      <c r="C16" s="69"/>
      <c r="D16" s="70"/>
      <c r="E16" s="71"/>
      <c r="F16" s="79"/>
      <c r="G16" s="73"/>
      <c r="H16" s="74" t="n">
        <f aca="false">SUM(H10:H15)</f>
        <v>-98576059</v>
      </c>
      <c r="I16" s="35"/>
      <c r="J16" s="36"/>
      <c r="K16" s="35"/>
      <c r="L16" s="37"/>
      <c r="M16" s="1"/>
      <c r="N16" s="38"/>
    </row>
    <row r="17" customFormat="false" ht="31.5" hidden="false" customHeight="false" outlineLevel="0" collapsed="false">
      <c r="A17" s="1"/>
      <c r="B17" s="28" t="s">
        <v>44</v>
      </c>
      <c r="C17" s="29" t="s">
        <v>54</v>
      </c>
      <c r="D17" s="30" t="n">
        <v>35827</v>
      </c>
      <c r="E17" s="56" t="s">
        <v>55</v>
      </c>
      <c r="F17" s="75" t="s">
        <v>56</v>
      </c>
      <c r="G17" s="31"/>
      <c r="H17" s="34" t="n">
        <v>-563194</v>
      </c>
      <c r="I17" s="35"/>
      <c r="J17" s="36" t="n">
        <v>-563194</v>
      </c>
      <c r="K17" s="35"/>
      <c r="L17" s="37" t="n">
        <f aca="false">H17-J17</f>
        <v>0</v>
      </c>
      <c r="M17" s="1"/>
      <c r="N17" s="38"/>
    </row>
    <row r="18" customFormat="false" ht="31.5" hidden="false" customHeight="false" outlineLevel="0" collapsed="false">
      <c r="A18" s="1"/>
      <c r="B18" s="28" t="s">
        <v>44</v>
      </c>
      <c r="C18" s="29" t="s">
        <v>54</v>
      </c>
      <c r="D18" s="30" t="n">
        <v>36647</v>
      </c>
      <c r="E18" s="56" t="s">
        <v>57</v>
      </c>
      <c r="F18" s="75" t="s">
        <v>58</v>
      </c>
      <c r="G18" s="31"/>
      <c r="H18" s="34" t="n">
        <v>-10000000</v>
      </c>
      <c r="I18" s="35"/>
      <c r="J18" s="36" t="n">
        <v>-10000000</v>
      </c>
      <c r="K18" s="35"/>
      <c r="L18" s="37" t="n">
        <f aca="false">H18-J18</f>
        <v>0</v>
      </c>
      <c r="M18" s="1"/>
      <c r="N18" s="38"/>
    </row>
    <row r="19" customFormat="false" ht="31.5" hidden="false" customHeight="false" outlineLevel="0" collapsed="false">
      <c r="A19" s="1"/>
      <c r="B19" s="28" t="s">
        <v>44</v>
      </c>
      <c r="C19" s="29" t="s">
        <v>54</v>
      </c>
      <c r="D19" s="30" t="n">
        <v>36648</v>
      </c>
      <c r="E19" s="56" t="s">
        <v>14</v>
      </c>
      <c r="F19" s="75" t="s">
        <v>59</v>
      </c>
      <c r="G19" s="31"/>
      <c r="H19" s="34" t="n">
        <v>-4000000</v>
      </c>
      <c r="I19" s="35"/>
      <c r="J19" s="36" t="n">
        <v>-4000000</v>
      </c>
      <c r="K19" s="35"/>
      <c r="L19" s="37" t="n">
        <f aca="false">H19-J19</f>
        <v>0</v>
      </c>
      <c r="M19" s="1"/>
      <c r="N19" s="38"/>
    </row>
    <row r="20" customFormat="false" ht="47.25" hidden="false" customHeight="false" outlineLevel="0" collapsed="false">
      <c r="A20" s="1"/>
      <c r="B20" s="28" t="s">
        <v>44</v>
      </c>
      <c r="C20" s="29" t="s">
        <v>54</v>
      </c>
      <c r="D20" s="30" t="n">
        <v>36679</v>
      </c>
      <c r="E20" s="31" t="s">
        <v>60</v>
      </c>
      <c r="F20" s="75" t="s">
        <v>61</v>
      </c>
      <c r="G20" s="33"/>
      <c r="H20" s="34" t="n">
        <v>-6000000</v>
      </c>
      <c r="I20" s="35"/>
      <c r="J20" s="36" t="n">
        <v>-6000000</v>
      </c>
      <c r="K20" s="35"/>
      <c r="L20" s="37" t="n">
        <f aca="false">H20-J20</f>
        <v>0</v>
      </c>
      <c r="M20" s="1"/>
      <c r="N20" s="38"/>
    </row>
    <row r="21" customFormat="false" ht="31.5" hidden="false" customHeight="false" outlineLevel="0" collapsed="false">
      <c r="A21" s="1"/>
      <c r="B21" s="28" t="s">
        <v>44</v>
      </c>
      <c r="C21" s="29" t="s">
        <v>54</v>
      </c>
      <c r="D21" s="30" t="n">
        <v>36680</v>
      </c>
      <c r="E21" s="56" t="s">
        <v>57</v>
      </c>
      <c r="F21" s="75" t="s">
        <v>62</v>
      </c>
      <c r="G21" s="31"/>
      <c r="H21" s="34" t="n">
        <v>-7200000</v>
      </c>
      <c r="I21" s="35"/>
      <c r="J21" s="36" t="n">
        <v>-7200000</v>
      </c>
      <c r="K21" s="35"/>
      <c r="L21" s="37" t="n">
        <f aca="false">H21-J21</f>
        <v>0</v>
      </c>
      <c r="M21" s="1"/>
      <c r="N21" s="38"/>
    </row>
    <row r="22" customFormat="false" ht="63" hidden="false" customHeight="false" outlineLevel="0" collapsed="false">
      <c r="A22" s="1"/>
      <c r="B22" s="39" t="s">
        <v>44</v>
      </c>
      <c r="C22" s="40" t="s">
        <v>54</v>
      </c>
      <c r="D22" s="41" t="n">
        <v>36708</v>
      </c>
      <c r="E22" s="57" t="s">
        <v>63</v>
      </c>
      <c r="F22" s="76" t="s">
        <v>64</v>
      </c>
      <c r="G22" s="42"/>
      <c r="H22" s="45" t="n">
        <v>-10000000</v>
      </c>
      <c r="I22" s="35"/>
      <c r="J22" s="36" t="n">
        <v>-10000000</v>
      </c>
      <c r="K22" s="35"/>
      <c r="L22" s="37" t="n">
        <f aca="false">H22-J22</f>
        <v>0</v>
      </c>
      <c r="M22" s="1"/>
      <c r="N22" s="38"/>
    </row>
    <row r="23" customFormat="false" ht="15.75" hidden="false" customHeight="false" outlineLevel="0" collapsed="false">
      <c r="A23" s="1"/>
      <c r="B23" s="28" t="s">
        <v>44</v>
      </c>
      <c r="C23" s="29" t="s">
        <v>54</v>
      </c>
      <c r="D23" s="30" t="n">
        <v>36739</v>
      </c>
      <c r="E23" s="56" t="s">
        <v>65</v>
      </c>
      <c r="F23" s="75" t="s">
        <v>66</v>
      </c>
      <c r="G23" s="31"/>
      <c r="H23" s="34" t="n">
        <v>-10000000</v>
      </c>
      <c r="I23" s="35"/>
      <c r="J23" s="36" t="n">
        <v>-10000000</v>
      </c>
      <c r="K23" s="35"/>
      <c r="L23" s="37" t="n">
        <f aca="false">H23-J23</f>
        <v>0</v>
      </c>
      <c r="M23" s="1"/>
      <c r="N23" s="38"/>
    </row>
    <row r="24" customFormat="false" ht="31.5" hidden="false" customHeight="false" outlineLevel="0" collapsed="false">
      <c r="A24" s="1"/>
      <c r="B24" s="28" t="s">
        <v>44</v>
      </c>
      <c r="C24" s="29" t="s">
        <v>54</v>
      </c>
      <c r="D24" s="30" t="n">
        <v>36830</v>
      </c>
      <c r="E24" s="56" t="s">
        <v>63</v>
      </c>
      <c r="F24" s="75" t="s">
        <v>67</v>
      </c>
      <c r="G24" s="31"/>
      <c r="H24" s="34" t="n">
        <v>-2914328.02</v>
      </c>
      <c r="I24" s="35"/>
      <c r="J24" s="36" t="n">
        <v>-2914328.02</v>
      </c>
      <c r="K24" s="35"/>
      <c r="L24" s="37" t="n">
        <f aca="false">H24-J24</f>
        <v>0</v>
      </c>
      <c r="M24" s="1"/>
      <c r="N24" s="38"/>
    </row>
    <row r="25" customFormat="false" ht="31.5" hidden="false" customHeight="false" outlineLevel="0" collapsed="false">
      <c r="A25" s="1"/>
      <c r="B25" s="28" t="s">
        <v>44</v>
      </c>
      <c r="C25" s="29" t="s">
        <v>54</v>
      </c>
      <c r="D25" s="30" t="n">
        <v>36831</v>
      </c>
      <c r="E25" s="56" t="s">
        <v>63</v>
      </c>
      <c r="F25" s="75" t="s">
        <v>68</v>
      </c>
      <c r="G25" s="31"/>
      <c r="H25" s="34" t="n">
        <v>-25000000</v>
      </c>
      <c r="I25" s="35"/>
      <c r="J25" s="36" t="n">
        <v>-25000000</v>
      </c>
      <c r="K25" s="35"/>
      <c r="L25" s="37" t="n">
        <f aca="false">H25-J25</f>
        <v>0</v>
      </c>
      <c r="M25" s="1"/>
      <c r="N25" s="38"/>
    </row>
    <row r="26" customFormat="false" ht="31.5" hidden="false" customHeight="false" outlineLevel="0" collapsed="false">
      <c r="A26" s="1"/>
      <c r="B26" s="28" t="s">
        <v>44</v>
      </c>
      <c r="C26" s="29" t="s">
        <v>54</v>
      </c>
      <c r="D26" s="30" t="n">
        <v>36832</v>
      </c>
      <c r="E26" s="56" t="s">
        <v>14</v>
      </c>
      <c r="F26" s="75" t="s">
        <v>68</v>
      </c>
      <c r="G26" s="31"/>
      <c r="H26" s="34" t="n">
        <v>-15000000</v>
      </c>
      <c r="I26" s="35"/>
      <c r="J26" s="36" t="n">
        <v>-15000000</v>
      </c>
      <c r="K26" s="35"/>
      <c r="L26" s="37" t="n">
        <f aca="false">H26-J26</f>
        <v>0</v>
      </c>
      <c r="M26" s="1"/>
      <c r="N26" s="38"/>
    </row>
    <row r="27" customFormat="false" ht="15.75" hidden="false" customHeight="false" outlineLevel="0" collapsed="false">
      <c r="A27" s="1"/>
      <c r="B27" s="28" t="s">
        <v>44</v>
      </c>
      <c r="C27" s="29" t="s">
        <v>54</v>
      </c>
      <c r="D27" s="30" t="n">
        <v>36864</v>
      </c>
      <c r="E27" s="56" t="s">
        <v>69</v>
      </c>
      <c r="F27" s="75" t="s">
        <v>70</v>
      </c>
      <c r="G27" s="31"/>
      <c r="H27" s="34" t="n">
        <v>-132522264</v>
      </c>
      <c r="I27" s="35"/>
      <c r="J27" s="36" t="n">
        <v>-132522264</v>
      </c>
      <c r="K27" s="35"/>
      <c r="L27" s="37" t="n">
        <f aca="false">H27-J27</f>
        <v>0</v>
      </c>
      <c r="M27" s="1"/>
      <c r="N27" s="38"/>
    </row>
    <row r="28" customFormat="false" ht="63" hidden="false" customHeight="false" outlineLevel="0" collapsed="false">
      <c r="A28" s="1"/>
      <c r="B28" s="28" t="s">
        <v>44</v>
      </c>
      <c r="C28" s="29" t="s">
        <v>54</v>
      </c>
      <c r="D28" s="30" t="n">
        <v>36861</v>
      </c>
      <c r="E28" s="56" t="s">
        <v>71</v>
      </c>
      <c r="F28" s="75" t="s">
        <v>72</v>
      </c>
      <c r="G28" s="31"/>
      <c r="H28" s="34" t="n">
        <v>-900000</v>
      </c>
      <c r="I28" s="35"/>
      <c r="J28" s="36" t="n">
        <v>-900000</v>
      </c>
      <c r="K28" s="80"/>
      <c r="L28" s="107"/>
      <c r="N28" s="108"/>
    </row>
    <row r="29" customFormat="false" ht="15.75" hidden="false" customHeight="false" outlineLevel="0" collapsed="false">
      <c r="A29" s="1"/>
      <c r="B29" s="28" t="s">
        <v>44</v>
      </c>
      <c r="C29" s="29" t="s">
        <v>54</v>
      </c>
      <c r="D29" s="30" t="n">
        <v>36922</v>
      </c>
      <c r="E29" s="56" t="s">
        <v>73</v>
      </c>
      <c r="F29" s="75"/>
      <c r="G29" s="31"/>
      <c r="H29" s="34" t="n">
        <v>-20000000</v>
      </c>
      <c r="I29" s="35"/>
      <c r="J29" s="36" t="n">
        <v>-20000000</v>
      </c>
      <c r="K29" s="35"/>
      <c r="L29" s="37" t="n">
        <f aca="false">H29-J29</f>
        <v>0</v>
      </c>
      <c r="M29" s="1"/>
      <c r="N29" s="38"/>
    </row>
    <row r="30" customFormat="false" ht="15.75" hidden="false" customHeight="false" outlineLevel="0" collapsed="false">
      <c r="A30" s="1"/>
      <c r="B30" s="28" t="s">
        <v>44</v>
      </c>
      <c r="C30" s="29" t="s">
        <v>54</v>
      </c>
      <c r="D30" s="30" t="n">
        <v>36929</v>
      </c>
      <c r="E30" s="56" t="s">
        <v>73</v>
      </c>
      <c r="F30" s="75"/>
      <c r="G30" s="31"/>
      <c r="H30" s="34" t="n">
        <v>20000000</v>
      </c>
      <c r="I30" s="35"/>
      <c r="J30" s="36"/>
      <c r="K30" s="35"/>
      <c r="L30" s="37"/>
      <c r="M30" s="1"/>
      <c r="N30" s="38"/>
    </row>
    <row r="31" customFormat="false" ht="47.25" hidden="false" customHeight="false" outlineLevel="0" collapsed="false">
      <c r="A31" s="1"/>
      <c r="B31" s="28" t="s">
        <v>44</v>
      </c>
      <c r="C31" s="29" t="s">
        <v>54</v>
      </c>
      <c r="D31" s="30" t="n">
        <v>36930</v>
      </c>
      <c r="E31" s="56" t="s">
        <v>75</v>
      </c>
      <c r="F31" s="75" t="s">
        <v>76</v>
      </c>
      <c r="G31" s="31"/>
      <c r="H31" s="34" t="n">
        <v>0</v>
      </c>
      <c r="I31" s="35"/>
      <c r="J31" s="36" t="n">
        <v>285576</v>
      </c>
      <c r="K31" s="35"/>
      <c r="L31" s="37" t="n">
        <f aca="false">H31-J31</f>
        <v>-285576</v>
      </c>
      <c r="M31" s="1"/>
      <c r="N31" s="38"/>
    </row>
    <row r="32" customFormat="false" ht="47.25" hidden="false" customHeight="false" outlineLevel="0" collapsed="false">
      <c r="A32" s="1"/>
      <c r="B32" s="28" t="s">
        <v>44</v>
      </c>
      <c r="C32" s="29" t="s">
        <v>54</v>
      </c>
      <c r="D32" s="30" t="n">
        <v>36923</v>
      </c>
      <c r="E32" s="56" t="s">
        <v>63</v>
      </c>
      <c r="F32" s="75" t="s">
        <v>77</v>
      </c>
      <c r="G32" s="31"/>
      <c r="H32" s="34" t="n">
        <v>-11432070</v>
      </c>
      <c r="I32" s="35"/>
      <c r="J32" s="36" t="n">
        <v>0</v>
      </c>
      <c r="K32" s="35"/>
      <c r="L32" s="37" t="n">
        <f aca="false">H32-J32</f>
        <v>-11432070</v>
      </c>
      <c r="M32" s="1"/>
      <c r="N32" s="38"/>
    </row>
    <row r="33" customFormat="false" ht="15.75" hidden="false" customHeight="false" outlineLevel="0" collapsed="false">
      <c r="A33" s="1"/>
      <c r="B33" s="28"/>
      <c r="C33" s="29"/>
      <c r="D33" s="30"/>
      <c r="E33" s="56"/>
      <c r="F33" s="75"/>
      <c r="G33" s="31"/>
      <c r="H33" s="34"/>
      <c r="I33" s="35"/>
      <c r="J33" s="36"/>
      <c r="K33" s="35"/>
      <c r="L33" s="37"/>
      <c r="M33" s="1"/>
      <c r="N33" s="38"/>
    </row>
    <row r="34" customFormat="false" ht="15.75" hidden="false" customHeight="false" outlineLevel="0" collapsed="false">
      <c r="A34" s="1"/>
      <c r="B34" s="28" t="s">
        <v>44</v>
      </c>
      <c r="C34" s="29" t="s">
        <v>54</v>
      </c>
      <c r="D34" s="30" t="n">
        <v>36952</v>
      </c>
      <c r="E34" s="56" t="s">
        <v>63</v>
      </c>
      <c r="F34" s="75" t="s">
        <v>78</v>
      </c>
      <c r="G34" s="31"/>
      <c r="H34" s="34" t="n">
        <v>-26212029</v>
      </c>
      <c r="I34" s="35"/>
      <c r="J34" s="36" t="n">
        <v>0</v>
      </c>
      <c r="K34" s="35"/>
      <c r="L34" s="37" t="n">
        <v>-262112029</v>
      </c>
      <c r="M34" s="1"/>
      <c r="N34" s="38"/>
    </row>
    <row r="35" customFormat="false" ht="15.75" hidden="false" customHeight="false" outlineLevel="0" collapsed="false">
      <c r="A35" s="1"/>
      <c r="B35" s="68" t="s">
        <v>79</v>
      </c>
      <c r="C35" s="69"/>
      <c r="D35" s="70"/>
      <c r="E35" s="71"/>
      <c r="F35" s="79"/>
      <c r="G35" s="73"/>
      <c r="H35" s="74" t="n">
        <f aca="false">SUM(H17:H34)</f>
        <v>-261743885.02</v>
      </c>
      <c r="I35" s="35"/>
      <c r="J35" s="36"/>
      <c r="K35" s="35"/>
      <c r="L35" s="37"/>
      <c r="M35" s="1"/>
      <c r="N35" s="38"/>
    </row>
    <row r="36" customFormat="false" ht="15.75" hidden="false" customHeight="false" outlineLevel="0" collapsed="false">
      <c r="A36" s="1"/>
      <c r="B36" s="28" t="s">
        <v>44</v>
      </c>
      <c r="C36" s="29" t="s">
        <v>13</v>
      </c>
      <c r="D36" s="30" t="n">
        <v>36892</v>
      </c>
      <c r="E36" s="56" t="s">
        <v>80</v>
      </c>
      <c r="F36" s="75" t="s">
        <v>74</v>
      </c>
      <c r="G36" s="31"/>
      <c r="H36" s="34" t="n">
        <v>-74351211</v>
      </c>
      <c r="I36" s="35"/>
      <c r="J36" s="109" t="n">
        <v>-74351211</v>
      </c>
      <c r="K36" s="35"/>
      <c r="L36" s="37" t="n">
        <f aca="false">H36-J36</f>
        <v>0</v>
      </c>
      <c r="M36" s="1"/>
      <c r="N36" s="38"/>
    </row>
    <row r="37" customFormat="false" ht="15.75" hidden="false" customHeight="false" outlineLevel="0" collapsed="false">
      <c r="A37" s="1"/>
      <c r="B37" s="28" t="s">
        <v>44</v>
      </c>
      <c r="C37" s="29" t="s">
        <v>13</v>
      </c>
      <c r="D37" s="30" t="n">
        <v>36892</v>
      </c>
      <c r="E37" s="56" t="s">
        <v>81</v>
      </c>
      <c r="F37" s="75" t="s">
        <v>74</v>
      </c>
      <c r="G37" s="31"/>
      <c r="H37" s="34" t="n">
        <v>-74351211</v>
      </c>
      <c r="I37" s="35"/>
      <c r="J37" s="110" t="n">
        <v>-74351211</v>
      </c>
      <c r="K37" s="35"/>
      <c r="L37" s="37" t="n">
        <f aca="false">H37-J37</f>
        <v>0</v>
      </c>
      <c r="M37" s="1"/>
      <c r="N37" s="38"/>
    </row>
    <row r="38" customFormat="false" ht="15.75" hidden="false" customHeight="false" outlineLevel="0" collapsed="false">
      <c r="A38" s="1"/>
      <c r="B38" s="28" t="s">
        <v>44</v>
      </c>
      <c r="C38" s="29" t="s">
        <v>13</v>
      </c>
      <c r="D38" s="30" t="n">
        <v>36892</v>
      </c>
      <c r="E38" s="56" t="s">
        <v>80</v>
      </c>
      <c r="F38" s="75" t="s">
        <v>74</v>
      </c>
      <c r="G38" s="31"/>
      <c r="H38" s="34" t="n">
        <v>-75018038</v>
      </c>
      <c r="I38" s="35"/>
      <c r="J38" s="110" t="n">
        <v>-75018038</v>
      </c>
      <c r="K38" s="35"/>
      <c r="L38" s="37" t="n">
        <f aca="false">H38-J38</f>
        <v>0</v>
      </c>
      <c r="M38" s="1"/>
      <c r="N38" s="38"/>
    </row>
    <row r="39" customFormat="false" ht="15.75" hidden="false" customHeight="false" outlineLevel="0" collapsed="false">
      <c r="A39" s="1"/>
      <c r="B39" s="28" t="s">
        <v>44</v>
      </c>
      <c r="C39" s="29" t="s">
        <v>13</v>
      </c>
      <c r="D39" s="30" t="n">
        <v>36892</v>
      </c>
      <c r="E39" s="56" t="s">
        <v>81</v>
      </c>
      <c r="F39" s="75" t="s">
        <v>74</v>
      </c>
      <c r="G39" s="31"/>
      <c r="H39" s="34" t="n">
        <v>-75018038</v>
      </c>
      <c r="I39" s="35"/>
      <c r="J39" s="110" t="n">
        <v>-75018038</v>
      </c>
      <c r="K39" s="35"/>
      <c r="L39" s="37" t="n">
        <f aca="false">H39-J39</f>
        <v>0</v>
      </c>
      <c r="M39" s="1"/>
      <c r="N39" s="38"/>
    </row>
    <row r="40" customFormat="false" ht="15.75" hidden="false" customHeight="false" outlineLevel="0" collapsed="false">
      <c r="A40" s="1"/>
      <c r="B40" s="68" t="s">
        <v>82</v>
      </c>
      <c r="C40" s="69"/>
      <c r="D40" s="70"/>
      <c r="E40" s="71"/>
      <c r="F40" s="79"/>
      <c r="G40" s="73"/>
      <c r="H40" s="74" t="n">
        <f aca="false">SUM(H36:H39)</f>
        <v>-298738498</v>
      </c>
      <c r="I40" s="35"/>
      <c r="J40" s="36"/>
      <c r="K40" s="35"/>
      <c r="L40" s="37"/>
      <c r="M40" s="1"/>
      <c r="N40" s="38"/>
    </row>
    <row r="41" customFormat="false" ht="22.5" hidden="false" customHeight="true" outlineLevel="0" collapsed="false">
      <c r="A41" s="1"/>
      <c r="B41" s="28"/>
      <c r="C41" s="29"/>
      <c r="D41" s="30"/>
      <c r="E41" s="31"/>
      <c r="F41" s="75"/>
      <c r="G41" s="33"/>
      <c r="H41" s="34"/>
      <c r="I41" s="35"/>
      <c r="J41" s="36"/>
      <c r="K41" s="35"/>
      <c r="L41" s="37"/>
      <c r="M41" s="1"/>
      <c r="N41" s="46"/>
    </row>
    <row r="42" customFormat="false" ht="16.5" hidden="false" customHeight="false" outlineLevel="0" collapsed="false">
      <c r="A42" s="1"/>
      <c r="B42" s="95" t="s">
        <v>88</v>
      </c>
      <c r="C42" s="96"/>
      <c r="D42" s="97"/>
      <c r="E42" s="98"/>
      <c r="F42" s="99"/>
      <c r="G42" s="100"/>
      <c r="H42" s="101" t="n">
        <f aca="false">H16+H35+H40</f>
        <v>-659058442.02</v>
      </c>
      <c r="I42" s="35"/>
      <c r="J42" s="102" t="n">
        <f aca="false">SUM(J9:J41)</f>
        <v>-641128767.02</v>
      </c>
      <c r="L42" s="102" t="n">
        <f aca="false">SUM(L9:L41)</f>
        <v>-273829675</v>
      </c>
      <c r="M42" s="103"/>
      <c r="N42" s="104"/>
    </row>
    <row r="44" customFormat="false" ht="12.75" hidden="false" customHeight="false" outlineLevel="0" collapsed="false">
      <c r="F44" s="105"/>
    </row>
    <row r="45" customFormat="false" ht="12.75" hidden="false" customHeight="false" outlineLevel="0" collapsed="false">
      <c r="F45" s="1"/>
    </row>
    <row r="46" customFormat="false" ht="102" hidden="false" customHeight="false" outlineLevel="0" collapsed="false">
      <c r="F46" s="105" t="s">
        <v>89</v>
      </c>
    </row>
    <row r="47" customFormat="false" ht="12.75" hidden="false" customHeight="false" outlineLevel="0" collapsed="false">
      <c r="F47" s="1"/>
    </row>
    <row r="48" customFormat="false" ht="51" hidden="false" customHeight="false" outlineLevel="0" collapsed="false">
      <c r="F48" s="105" t="s">
        <v>90</v>
      </c>
    </row>
    <row r="49" customFormat="false" ht="12.75" hidden="false" customHeight="false" outlineLevel="0" collapsed="false">
      <c r="F49" s="106"/>
    </row>
    <row r="50" customFormat="false" ht="12.75" hidden="false" customHeight="false" outlineLevel="0" collapsed="false">
      <c r="F50" s="105"/>
    </row>
  </sheetData>
  <printOptions headings="false" gridLines="false" gridLinesSet="true" horizontalCentered="false" verticalCentered="false"/>
  <pageMargins left="0.747916666666667" right="0" top="0.984027777777778" bottom="0.984027777777778" header="0.511811023622047" footer="0.511811023622047"/>
  <pageSetup paperSize="1" scale="100" fitToWidth="50"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28"/>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D26" activeCellId="0" sqref="D26"/>
    </sheetView>
  </sheetViews>
  <sheetFormatPr defaultColWidth="9.0546875" defaultRowHeight="12.75" customHeight="true" zeroHeight="false" outlineLevelRow="0" outlineLevelCol="0"/>
  <cols>
    <col collapsed="false" customWidth="true" hidden="false" outlineLevel="0" max="2" min="2" style="0" width="28.7"/>
    <col collapsed="false" customWidth="true" hidden="false" outlineLevel="0" max="3" min="3" style="0" width="19.41"/>
    <col collapsed="false" customWidth="true" hidden="false" outlineLevel="0" max="4" min="4" style="0" width="22.56"/>
    <col collapsed="false" customWidth="true" hidden="false" outlineLevel="0" max="5" min="5" style="0" width="18.41"/>
    <col collapsed="false" customWidth="true" hidden="false" outlineLevel="0" max="6" min="6" style="0" width="69.28"/>
    <col collapsed="false" customWidth="true" hidden="false" outlineLevel="0" max="8" min="8" style="0" width="19.41"/>
    <col collapsed="false" customWidth="true" hidden="false" outlineLevel="0" max="10" min="10" style="0" width="17.56"/>
    <col collapsed="false" customWidth="true" hidden="false" outlineLevel="0" max="12" min="12" style="0" width="15.28"/>
    <col collapsed="false" customWidth="true" hidden="false" outlineLevel="0" max="14" min="14" style="0" width="37.99"/>
  </cols>
  <sheetData>
    <row r="1" customFormat="false" ht="19.5" hidden="false" customHeight="false" outlineLevel="0" collapsed="false">
      <c r="A1" s="1"/>
      <c r="B1" s="1"/>
      <c r="C1" s="1"/>
      <c r="D1" s="1"/>
      <c r="E1" s="2"/>
      <c r="F1" s="1"/>
      <c r="G1" s="1"/>
      <c r="H1" s="3"/>
      <c r="I1" s="3"/>
      <c r="J1" s="4"/>
      <c r="K1" s="4"/>
      <c r="L1" s="4"/>
      <c r="M1" s="1"/>
      <c r="N1" s="5" t="s">
        <v>0</v>
      </c>
    </row>
    <row r="2" customFormat="false" ht="19.5" hidden="false" customHeight="false" outlineLevel="0" collapsed="false">
      <c r="A2" s="1"/>
      <c r="B2" s="1"/>
      <c r="C2" s="1"/>
      <c r="D2" s="6"/>
      <c r="E2" s="2"/>
      <c r="F2" s="1"/>
      <c r="G2" s="1"/>
      <c r="H2" s="1"/>
      <c r="I2" s="5"/>
      <c r="J2" s="4"/>
      <c r="K2" s="4"/>
      <c r="L2" s="4"/>
      <c r="M2" s="1"/>
      <c r="N2" s="1"/>
    </row>
    <row r="3" customFormat="false" ht="18.75" hidden="false" customHeight="false" outlineLevel="0" collapsed="false">
      <c r="A3" s="1"/>
      <c r="B3" s="1"/>
      <c r="C3" s="1"/>
      <c r="D3" s="6"/>
      <c r="E3" s="2"/>
      <c r="F3" s="1"/>
      <c r="G3" s="1"/>
      <c r="H3" s="1"/>
      <c r="I3" s="1"/>
      <c r="J3" s="4"/>
      <c r="K3" s="4"/>
      <c r="L3" s="4"/>
      <c r="M3" s="1"/>
      <c r="N3" s="7" t="s">
        <v>1</v>
      </c>
    </row>
    <row r="4" customFormat="false" ht="18.75" hidden="false" customHeight="false" outlineLevel="0" collapsed="false">
      <c r="A4" s="1"/>
      <c r="B4" s="1"/>
      <c r="C4" s="1"/>
      <c r="D4" s="6"/>
      <c r="E4" s="2"/>
      <c r="F4" s="1"/>
      <c r="G4" s="1"/>
      <c r="H4" s="1"/>
      <c r="I4" s="7"/>
      <c r="J4" s="4"/>
      <c r="K4" s="4"/>
      <c r="L4" s="4"/>
      <c r="M4" s="1"/>
      <c r="N4" s="8" t="s">
        <v>91</v>
      </c>
    </row>
    <row r="5" customFormat="false" ht="15.75" hidden="false" customHeight="false" outlineLevel="0" collapsed="false">
      <c r="A5" s="1"/>
      <c r="B5" s="1"/>
      <c r="C5" s="1"/>
      <c r="D5" s="6"/>
      <c r="E5" s="2"/>
      <c r="F5" s="1"/>
      <c r="G5" s="1"/>
      <c r="H5" s="1"/>
      <c r="I5" s="8"/>
      <c r="J5" s="4"/>
      <c r="K5" s="4"/>
      <c r="L5" s="4"/>
      <c r="M5" s="1"/>
      <c r="N5" s="9"/>
    </row>
    <row r="6" customFormat="false" ht="13.5" hidden="false" customHeight="false" outlineLevel="0" collapsed="false">
      <c r="A6" s="1"/>
      <c r="B6" s="1"/>
      <c r="C6" s="1"/>
      <c r="D6" s="6"/>
      <c r="E6" s="2"/>
      <c r="F6" s="1"/>
      <c r="G6" s="1"/>
      <c r="H6" s="3"/>
      <c r="I6" s="3"/>
      <c r="J6" s="4"/>
      <c r="K6" s="4"/>
      <c r="L6" s="4"/>
      <c r="M6" s="1"/>
      <c r="N6" s="9"/>
    </row>
    <row r="7" customFormat="false" ht="19.5" hidden="false" customHeight="false" outlineLevel="0" collapsed="false">
      <c r="A7" s="1"/>
      <c r="B7" s="1"/>
      <c r="C7" s="1"/>
      <c r="D7" s="10"/>
      <c r="E7" s="10"/>
      <c r="F7" s="10"/>
      <c r="G7" s="10"/>
      <c r="H7" s="11"/>
      <c r="I7" s="11"/>
      <c r="J7" s="12" t="s">
        <v>3</v>
      </c>
      <c r="K7" s="4"/>
      <c r="L7" s="4"/>
      <c r="M7" s="1"/>
      <c r="N7" s="9"/>
    </row>
    <row r="8" customFormat="false" ht="19.5" hidden="false" customHeight="false" outlineLevel="0" collapsed="false">
      <c r="A8" s="13"/>
      <c r="B8" s="14" t="s">
        <v>4</v>
      </c>
      <c r="C8" s="14" t="s">
        <v>5</v>
      </c>
      <c r="D8" s="14" t="s">
        <v>6</v>
      </c>
      <c r="E8" s="15" t="s">
        <v>7</v>
      </c>
      <c r="F8" s="15" t="s">
        <v>8</v>
      </c>
      <c r="G8" s="16"/>
      <c r="H8" s="17" t="s">
        <v>9</v>
      </c>
      <c r="I8" s="18"/>
      <c r="J8" s="19" t="n">
        <v>36950</v>
      </c>
      <c r="K8" s="18"/>
      <c r="L8" s="17" t="s">
        <v>10</v>
      </c>
      <c r="M8" s="13"/>
      <c r="N8" s="17" t="s">
        <v>11</v>
      </c>
    </row>
    <row r="9" customFormat="false" ht="15.75" hidden="false" customHeight="false" outlineLevel="0" collapsed="false">
      <c r="A9" s="20"/>
      <c r="B9" s="21"/>
      <c r="C9" s="22"/>
      <c r="D9" s="23"/>
      <c r="E9" s="23"/>
      <c r="F9" s="22"/>
      <c r="G9" s="22"/>
      <c r="H9" s="24"/>
      <c r="I9" s="11"/>
      <c r="J9" s="25"/>
      <c r="K9" s="4"/>
      <c r="L9" s="26"/>
      <c r="M9" s="1"/>
      <c r="N9" s="27"/>
    </row>
    <row r="10" customFormat="false" ht="65.25" hidden="false" customHeight="true" outlineLevel="0" collapsed="false">
      <c r="A10" s="1"/>
      <c r="B10" s="28" t="s">
        <v>92</v>
      </c>
      <c r="C10" s="29" t="s">
        <v>93</v>
      </c>
      <c r="D10" s="30" t="n">
        <v>35186</v>
      </c>
      <c r="E10" s="31" t="s">
        <v>14</v>
      </c>
      <c r="F10" s="32" t="s">
        <v>94</v>
      </c>
      <c r="G10" s="33"/>
      <c r="H10" s="34" t="n">
        <v>-11819129</v>
      </c>
      <c r="I10" s="35"/>
      <c r="J10" s="36" t="n">
        <v>-11819129</v>
      </c>
      <c r="K10" s="35"/>
      <c r="L10" s="37" t="n">
        <f aca="false">H10-J10</f>
        <v>0</v>
      </c>
      <c r="M10" s="1"/>
      <c r="N10" s="46"/>
    </row>
    <row r="11" customFormat="false" ht="15.75" hidden="false" customHeight="false" outlineLevel="0" collapsed="false">
      <c r="A11" s="1"/>
      <c r="B11" s="111"/>
      <c r="C11" s="112"/>
      <c r="D11" s="113"/>
      <c r="E11" s="114"/>
      <c r="F11" s="115"/>
      <c r="G11" s="116"/>
      <c r="H11" s="117" t="n">
        <f aca="false">SUM(H10)</f>
        <v>-11819129</v>
      </c>
      <c r="I11" s="35"/>
      <c r="J11" s="36"/>
      <c r="K11" s="35"/>
      <c r="L11" s="37"/>
      <c r="M11" s="1"/>
      <c r="N11" s="46"/>
    </row>
    <row r="12" customFormat="false" ht="31.5" hidden="false" customHeight="false" outlineLevel="0" collapsed="false">
      <c r="A12" s="1"/>
      <c r="B12" s="39" t="s">
        <v>95</v>
      </c>
      <c r="C12" s="40" t="s">
        <v>96</v>
      </c>
      <c r="D12" s="41" t="s">
        <v>97</v>
      </c>
      <c r="E12" s="42" t="s">
        <v>14</v>
      </c>
      <c r="F12" s="43" t="s">
        <v>98</v>
      </c>
      <c r="G12" s="44"/>
      <c r="H12" s="45" t="n">
        <v>-355000.4</v>
      </c>
      <c r="I12" s="35"/>
      <c r="J12" s="47" t="n">
        <v>-355000.4</v>
      </c>
      <c r="K12" s="35"/>
      <c r="L12" s="37" t="n">
        <f aca="false">H12-J12</f>
        <v>0</v>
      </c>
      <c r="M12" s="1"/>
      <c r="N12" s="48"/>
    </row>
    <row r="13" customFormat="false" ht="15.75" hidden="false" customHeight="false" outlineLevel="0" collapsed="false">
      <c r="A13" s="1"/>
      <c r="B13" s="39" t="s">
        <v>95</v>
      </c>
      <c r="C13" s="40" t="s">
        <v>96</v>
      </c>
      <c r="D13" s="41" t="n">
        <v>36845</v>
      </c>
      <c r="E13" s="42" t="s">
        <v>14</v>
      </c>
      <c r="F13" s="43"/>
      <c r="G13" s="44"/>
      <c r="H13" s="45" t="n">
        <v>0</v>
      </c>
      <c r="I13" s="35"/>
      <c r="J13" s="47" t="n">
        <v>0</v>
      </c>
      <c r="K13" s="35"/>
      <c r="L13" s="37" t="n">
        <f aca="false">H13-J13</f>
        <v>0</v>
      </c>
      <c r="M13" s="1"/>
      <c r="N13" s="48"/>
    </row>
    <row r="14" customFormat="false" ht="15.75" hidden="true" customHeight="false" outlineLevel="0" collapsed="false">
      <c r="A14" s="1"/>
      <c r="B14" s="39" t="s">
        <v>95</v>
      </c>
      <c r="C14" s="40" t="s">
        <v>99</v>
      </c>
      <c r="D14" s="30"/>
      <c r="E14" s="42"/>
      <c r="F14" s="43" t="s">
        <v>100</v>
      </c>
      <c r="G14" s="44"/>
      <c r="H14" s="45" t="n">
        <v>16754649</v>
      </c>
      <c r="I14" s="35"/>
      <c r="J14" s="36"/>
      <c r="K14" s="35"/>
      <c r="L14" s="37"/>
      <c r="M14" s="1"/>
      <c r="N14" s="38"/>
    </row>
    <row r="15" customFormat="false" ht="15.75" hidden="true" customHeight="false" outlineLevel="0" collapsed="false">
      <c r="A15" s="1"/>
      <c r="B15" s="39" t="s">
        <v>95</v>
      </c>
      <c r="C15" s="40" t="s">
        <v>101</v>
      </c>
      <c r="D15" s="30"/>
      <c r="E15" s="42"/>
      <c r="F15" s="32" t="s">
        <v>102</v>
      </c>
      <c r="G15" s="44"/>
      <c r="H15" s="45" t="n">
        <v>9957563</v>
      </c>
      <c r="I15" s="35"/>
      <c r="J15" s="36"/>
      <c r="K15" s="35"/>
      <c r="L15" s="37"/>
      <c r="M15" s="1"/>
      <c r="N15" s="38"/>
    </row>
    <row r="16" customFormat="false" ht="15.75" hidden="true" customHeight="false" outlineLevel="0" collapsed="false">
      <c r="A16" s="1"/>
      <c r="B16" s="39" t="s">
        <v>95</v>
      </c>
      <c r="C16" s="40" t="s">
        <v>103</v>
      </c>
      <c r="D16" s="30"/>
      <c r="E16" s="42"/>
      <c r="F16" s="32" t="s">
        <v>104</v>
      </c>
      <c r="G16" s="44"/>
      <c r="H16" s="45" t="n">
        <v>-26712212</v>
      </c>
      <c r="I16" s="35"/>
      <c r="J16" s="36"/>
      <c r="K16" s="35"/>
      <c r="L16" s="37"/>
      <c r="M16" s="1"/>
      <c r="N16" s="38"/>
    </row>
    <row r="17" customFormat="false" ht="15.75" hidden="false" customHeight="false" outlineLevel="0" collapsed="false">
      <c r="A17" s="1"/>
      <c r="B17" s="39"/>
      <c r="C17" s="40"/>
      <c r="D17" s="30"/>
      <c r="E17" s="42"/>
      <c r="F17" s="32"/>
      <c r="G17" s="44"/>
      <c r="H17" s="45"/>
      <c r="I17" s="35"/>
      <c r="J17" s="36"/>
      <c r="K17" s="35"/>
      <c r="L17" s="37"/>
      <c r="M17" s="1"/>
      <c r="N17" s="38"/>
    </row>
    <row r="18" customFormat="false" ht="15.75" hidden="false" customHeight="false" outlineLevel="0" collapsed="false">
      <c r="A18" s="1"/>
      <c r="B18" s="111"/>
      <c r="C18" s="112"/>
      <c r="D18" s="70"/>
      <c r="E18" s="114"/>
      <c r="F18" s="115"/>
      <c r="G18" s="116"/>
      <c r="H18" s="117" t="n">
        <f aca="false">SUM(H12:H17)</f>
        <v>-355000.4</v>
      </c>
      <c r="I18" s="35"/>
      <c r="J18" s="36"/>
      <c r="K18" s="35"/>
      <c r="L18" s="37"/>
      <c r="M18" s="1"/>
      <c r="N18" s="38"/>
    </row>
    <row r="19" customFormat="false" ht="6.75" hidden="false" customHeight="true" outlineLevel="0" collapsed="false">
      <c r="A19" s="1"/>
      <c r="B19" s="91"/>
      <c r="C19" s="118"/>
      <c r="D19" s="62"/>
      <c r="E19" s="63"/>
      <c r="F19" s="119"/>
      <c r="G19" s="93"/>
      <c r="H19" s="64"/>
      <c r="I19" s="35"/>
      <c r="J19" s="65"/>
      <c r="K19" s="35"/>
      <c r="L19" s="66"/>
      <c r="M19" s="1"/>
      <c r="N19" s="67"/>
    </row>
    <row r="20" customFormat="false" ht="16.5" hidden="false" customHeight="false" outlineLevel="0" collapsed="false">
      <c r="A20" s="1"/>
      <c r="B20" s="95" t="s">
        <v>88</v>
      </c>
      <c r="C20" s="96"/>
      <c r="D20" s="97"/>
      <c r="E20" s="98"/>
      <c r="F20" s="99"/>
      <c r="G20" s="100"/>
      <c r="H20" s="101" t="n">
        <f aca="false">H11+H18</f>
        <v>-12174129.4</v>
      </c>
      <c r="I20" s="35"/>
      <c r="J20" s="120" t="n">
        <f aca="false">SUM(J9:J18)</f>
        <v>-12174129.4</v>
      </c>
      <c r="L20" s="120" t="n">
        <f aca="false">SUM(L9:L18)</f>
        <v>0</v>
      </c>
      <c r="M20" s="1"/>
      <c r="N20" s="121"/>
    </row>
    <row r="22" customFormat="false" ht="12.75" hidden="false" customHeight="false" outlineLevel="0" collapsed="false">
      <c r="F22" s="105"/>
    </row>
    <row r="23" customFormat="false" ht="12.75" hidden="false" customHeight="false" outlineLevel="0" collapsed="false">
      <c r="F23" s="1"/>
    </row>
    <row r="24" customFormat="false" ht="12.75" hidden="false" customHeight="false" outlineLevel="0" collapsed="false">
      <c r="F24" s="105"/>
    </row>
    <row r="25" customFormat="false" ht="12.75" hidden="false" customHeight="false" outlineLevel="0" collapsed="false">
      <c r="F25" s="1"/>
    </row>
    <row r="26" customFormat="false" ht="12.75" hidden="false" customHeight="false" outlineLevel="0" collapsed="false">
      <c r="F26" s="105"/>
    </row>
    <row r="27" customFormat="false" ht="12.75" hidden="false" customHeight="false" outlineLevel="0" collapsed="false">
      <c r="F27" s="106"/>
    </row>
    <row r="28" customFormat="false" ht="12.75" hidden="false" customHeight="false" outlineLevel="0" collapsed="false">
      <c r="F28" s="10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20"/>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F35" activeCellId="0" sqref="F35"/>
    </sheetView>
  </sheetViews>
  <sheetFormatPr defaultColWidth="9.0546875" defaultRowHeight="12.75" customHeight="true" zeroHeight="false" outlineLevelRow="0" outlineLevelCol="0"/>
  <cols>
    <col collapsed="false" customWidth="true" hidden="false" outlineLevel="0" max="2" min="2" style="0" width="28.7"/>
    <col collapsed="false" customWidth="true" hidden="false" outlineLevel="0" max="3" min="3" style="0" width="19.41"/>
    <col collapsed="false" customWidth="true" hidden="false" outlineLevel="0" max="4" min="4" style="0" width="22.56"/>
    <col collapsed="false" customWidth="true" hidden="false" outlineLevel="0" max="5" min="5" style="0" width="18.41"/>
    <col collapsed="false" customWidth="true" hidden="false" outlineLevel="0" max="6" min="6" style="0" width="69.28"/>
    <col collapsed="false" customWidth="true" hidden="false" outlineLevel="0" max="8" min="8" style="0" width="19.41"/>
    <col collapsed="false" customWidth="true" hidden="false" outlineLevel="0" max="10" min="10" style="0" width="17.56"/>
    <col collapsed="false" customWidth="true" hidden="false" outlineLevel="0" max="12" min="12" style="0" width="15.28"/>
    <col collapsed="false" customWidth="true" hidden="false" outlineLevel="0" max="14" min="14" style="0" width="37.99"/>
  </cols>
  <sheetData>
    <row r="1" customFormat="false" ht="19.5" hidden="false" customHeight="false" outlineLevel="0" collapsed="false">
      <c r="A1" s="1"/>
      <c r="B1" s="1"/>
      <c r="C1" s="1"/>
      <c r="D1" s="1"/>
      <c r="E1" s="2"/>
      <c r="F1" s="1"/>
      <c r="G1" s="1"/>
      <c r="H1" s="3"/>
      <c r="I1" s="3"/>
      <c r="J1" s="4"/>
      <c r="K1" s="4"/>
      <c r="L1" s="4"/>
      <c r="M1" s="1"/>
      <c r="N1" s="5" t="s">
        <v>0</v>
      </c>
    </row>
    <row r="2" customFormat="false" ht="19.5" hidden="false" customHeight="false" outlineLevel="0" collapsed="false">
      <c r="A2" s="1"/>
      <c r="B2" s="1"/>
      <c r="C2" s="1"/>
      <c r="D2" s="6"/>
      <c r="E2" s="2"/>
      <c r="F2" s="1"/>
      <c r="G2" s="1"/>
      <c r="H2" s="1"/>
      <c r="I2" s="5"/>
      <c r="J2" s="4"/>
      <c r="K2" s="4"/>
      <c r="L2" s="4"/>
      <c r="M2" s="1"/>
      <c r="N2" s="1"/>
    </row>
    <row r="3" customFormat="false" ht="18.75" hidden="false" customHeight="false" outlineLevel="0" collapsed="false">
      <c r="A3" s="1"/>
      <c r="B3" s="1"/>
      <c r="C3" s="1"/>
      <c r="D3" s="6"/>
      <c r="E3" s="2"/>
      <c r="F3" s="1"/>
      <c r="G3" s="1"/>
      <c r="H3" s="1"/>
      <c r="I3" s="1"/>
      <c r="J3" s="4"/>
      <c r="K3" s="4"/>
      <c r="L3" s="4"/>
      <c r="M3" s="1"/>
      <c r="N3" s="7" t="s">
        <v>1</v>
      </c>
    </row>
    <row r="4" customFormat="false" ht="18.75" hidden="false" customHeight="false" outlineLevel="0" collapsed="false">
      <c r="A4" s="1"/>
      <c r="B4" s="1"/>
      <c r="C4" s="1"/>
      <c r="D4" s="6"/>
      <c r="E4" s="2"/>
      <c r="F4" s="1"/>
      <c r="G4" s="1"/>
      <c r="H4" s="1"/>
      <c r="I4" s="7"/>
      <c r="J4" s="4"/>
      <c r="K4" s="4"/>
      <c r="L4" s="4"/>
      <c r="M4" s="1"/>
      <c r="N4" s="8" t="s">
        <v>91</v>
      </c>
    </row>
    <row r="5" customFormat="false" ht="15.75" hidden="false" customHeight="false" outlineLevel="0" collapsed="false">
      <c r="A5" s="1"/>
      <c r="B5" s="1"/>
      <c r="C5" s="1"/>
      <c r="D5" s="6"/>
      <c r="E5" s="2"/>
      <c r="F5" s="1"/>
      <c r="G5" s="1"/>
      <c r="H5" s="1"/>
      <c r="I5" s="8"/>
      <c r="J5" s="4"/>
      <c r="K5" s="4"/>
      <c r="L5" s="4"/>
      <c r="M5" s="1"/>
      <c r="N5" s="9"/>
    </row>
    <row r="6" customFormat="false" ht="13.5" hidden="false" customHeight="false" outlineLevel="0" collapsed="false">
      <c r="A6" s="1"/>
      <c r="B6" s="1"/>
      <c r="C6" s="1"/>
      <c r="D6" s="6"/>
      <c r="E6" s="2"/>
      <c r="F6" s="1"/>
      <c r="G6" s="1"/>
      <c r="H6" s="3"/>
      <c r="I6" s="3"/>
      <c r="J6" s="4"/>
      <c r="K6" s="4"/>
      <c r="L6" s="4"/>
      <c r="M6" s="1"/>
      <c r="N6" s="9"/>
    </row>
    <row r="7" customFormat="false" ht="19.5" hidden="false" customHeight="false" outlineLevel="0" collapsed="false">
      <c r="A7" s="1"/>
      <c r="B7" s="1"/>
      <c r="C7" s="1"/>
      <c r="D7" s="10"/>
      <c r="E7" s="10"/>
      <c r="F7" s="10"/>
      <c r="G7" s="10"/>
      <c r="H7" s="11"/>
      <c r="I7" s="11"/>
      <c r="J7" s="12" t="s">
        <v>3</v>
      </c>
      <c r="K7" s="4"/>
      <c r="L7" s="4"/>
      <c r="M7" s="1"/>
      <c r="N7" s="9"/>
    </row>
    <row r="8" customFormat="false" ht="19.5" hidden="false" customHeight="false" outlineLevel="0" collapsed="false">
      <c r="A8" s="13"/>
      <c r="B8" s="14" t="s">
        <v>4</v>
      </c>
      <c r="C8" s="14" t="s">
        <v>5</v>
      </c>
      <c r="D8" s="14" t="s">
        <v>6</v>
      </c>
      <c r="E8" s="15" t="s">
        <v>7</v>
      </c>
      <c r="F8" s="15" t="s">
        <v>8</v>
      </c>
      <c r="G8" s="16"/>
      <c r="H8" s="17" t="s">
        <v>9</v>
      </c>
      <c r="I8" s="18"/>
      <c r="J8" s="19" t="n">
        <v>36950</v>
      </c>
      <c r="K8" s="18"/>
      <c r="L8" s="17" t="s">
        <v>10</v>
      </c>
      <c r="M8" s="13"/>
      <c r="N8" s="17" t="s">
        <v>11</v>
      </c>
    </row>
    <row r="9" customFormat="false" ht="63.75" hidden="false" customHeight="true" outlineLevel="0" collapsed="false">
      <c r="A9" s="1"/>
      <c r="B9" s="39" t="s">
        <v>105</v>
      </c>
      <c r="C9" s="40" t="s">
        <v>106</v>
      </c>
      <c r="D9" s="41" t="n">
        <v>36678</v>
      </c>
      <c r="E9" s="42" t="s">
        <v>14</v>
      </c>
      <c r="F9" s="43" t="s">
        <v>107</v>
      </c>
      <c r="G9" s="44"/>
      <c r="H9" s="45" t="n">
        <v>-1128821</v>
      </c>
      <c r="I9" s="35"/>
      <c r="J9" s="36" t="n">
        <v>-1128821</v>
      </c>
      <c r="K9" s="35"/>
      <c r="L9" s="37" t="n">
        <f aca="false">H9-J9</f>
        <v>0</v>
      </c>
      <c r="M9" s="1"/>
      <c r="N9" s="38"/>
    </row>
    <row r="10" customFormat="false" ht="15.75" hidden="false" customHeight="false" outlineLevel="0" collapsed="false">
      <c r="A10" s="1"/>
      <c r="B10" s="39" t="s">
        <v>105</v>
      </c>
      <c r="C10" s="40" t="s">
        <v>106</v>
      </c>
      <c r="D10" s="41" t="n">
        <v>36770</v>
      </c>
      <c r="E10" s="42" t="s">
        <v>14</v>
      </c>
      <c r="F10" s="43" t="s">
        <v>108</v>
      </c>
      <c r="G10" s="44"/>
      <c r="H10" s="45" t="n">
        <v>-3600000</v>
      </c>
      <c r="I10" s="35"/>
      <c r="J10" s="36" t="n">
        <v>-3600000</v>
      </c>
      <c r="K10" s="35"/>
      <c r="L10" s="37" t="n">
        <f aca="false">H10-J10</f>
        <v>0</v>
      </c>
      <c r="M10" s="1"/>
      <c r="N10" s="38"/>
    </row>
    <row r="11" customFormat="false" ht="15.75" hidden="false" customHeight="false" outlineLevel="0" collapsed="false">
      <c r="A11" s="1"/>
      <c r="B11" s="39" t="s">
        <v>105</v>
      </c>
      <c r="C11" s="40" t="s">
        <v>106</v>
      </c>
      <c r="D11" s="41" t="n">
        <v>36830</v>
      </c>
      <c r="E11" s="42" t="s">
        <v>14</v>
      </c>
      <c r="F11" s="43" t="s">
        <v>108</v>
      </c>
      <c r="G11" s="44"/>
      <c r="H11" s="45" t="n">
        <v>-5000000</v>
      </c>
      <c r="I11" s="35"/>
      <c r="J11" s="47" t="n">
        <v>-5000000</v>
      </c>
      <c r="K11" s="35"/>
      <c r="L11" s="37" t="n">
        <f aca="false">H11-J11</f>
        <v>0</v>
      </c>
      <c r="M11" s="1"/>
      <c r="N11" s="48"/>
    </row>
    <row r="12" customFormat="false" ht="16.5" hidden="false" customHeight="false" outlineLevel="0" collapsed="false">
      <c r="A12" s="1"/>
      <c r="B12" s="95" t="s">
        <v>88</v>
      </c>
      <c r="C12" s="112"/>
      <c r="D12" s="70"/>
      <c r="E12" s="114"/>
      <c r="F12" s="115"/>
      <c r="G12" s="116"/>
      <c r="H12" s="117" t="n">
        <f aca="false">SUM(H9:H11)</f>
        <v>-9728821</v>
      </c>
      <c r="I12" s="35"/>
      <c r="J12" s="102" t="n">
        <f aca="false">SUM(J9:J11)</f>
        <v>-9728821</v>
      </c>
      <c r="K12" s="35"/>
      <c r="L12" s="37"/>
      <c r="M12" s="1"/>
      <c r="N12" s="38"/>
    </row>
    <row r="14" customFormat="false" ht="12.75" hidden="false" customHeight="false" outlineLevel="0" collapsed="false">
      <c r="F14" s="105"/>
    </row>
    <row r="15" customFormat="false" ht="12.75" hidden="false" customHeight="false" outlineLevel="0" collapsed="false">
      <c r="F15" s="1"/>
    </row>
    <row r="16" customFormat="false" ht="12.75" hidden="false" customHeight="false" outlineLevel="0" collapsed="false">
      <c r="F16" s="105"/>
    </row>
    <row r="17" customFormat="false" ht="12.75" hidden="false" customHeight="false" outlineLevel="0" collapsed="false">
      <c r="F17" s="1"/>
    </row>
    <row r="18" customFormat="false" ht="12.75" hidden="false" customHeight="false" outlineLevel="0" collapsed="false">
      <c r="F18" s="105"/>
    </row>
    <row r="19" customFormat="false" ht="12.75" hidden="false" customHeight="false" outlineLevel="0" collapsed="false">
      <c r="F19" s="106"/>
    </row>
    <row r="20" customFormat="false" ht="12.75" hidden="false" customHeight="false" outlineLevel="0" collapsed="false">
      <c r="F20" s="10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2000-12-07T17:17:29Z</dcterms:created>
  <dc:creator>dfalcon</dc:creator>
  <dc:description/>
  <dc:language>en-US</dc:language>
  <cp:lastModifiedBy>aluong</cp:lastModifiedBy>
  <cp:lastPrinted>2001-04-03T16:25:53Z</cp:lastPrinted>
  <dcterms:modified xsi:type="dcterms:W3CDTF">2001-04-03T16:47:13Z</dcterms:modified>
  <cp:revision>0</cp:revision>
  <dc:subject/>
  <dc:title/>
</cp:coreProperties>
</file>