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<sst xmlns="http://schemas.openxmlformats.org/spreadsheetml/2006/main" count="62" uniqueCount="40">
  <si>
    <t xml:space="preserve">ESTIMATED SAN JUAN IMBALANCE GAS VOLUMES - MMBTU</t>
  </si>
  <si>
    <t xml:space="preserve">WILLIAMS</t>
  </si>
  <si>
    <t xml:space="preserve">AMOCO</t>
  </si>
  <si>
    <t xml:space="preserve">EL PASO</t>
  </si>
  <si>
    <t xml:space="preserve">ESTIMATED</t>
  </si>
  <si>
    <t xml:space="preserve">FIELD</t>
  </si>
  <si>
    <t xml:space="preserve">PRODUCTION</t>
  </si>
  <si>
    <t xml:space="preserve">NATURAL</t>
  </si>
  <si>
    <t xml:space="preserve">SAN JUAN</t>
  </si>
  <si>
    <t xml:space="preserve">SERVICES</t>
  </si>
  <si>
    <t xml:space="preserve">GAS*</t>
  </si>
  <si>
    <t xml:space="preserve">TOTAL</t>
  </si>
  <si>
    <t xml:space="preserve">CUM</t>
  </si>
  <si>
    <t xml:space="preserve">CURRENT</t>
  </si>
  <si>
    <t xml:space="preserve">* ASSUMING 100% FROM SAN JUAN</t>
  </si>
  <si>
    <t xml:space="preserve">COMPARISON OF REVENUES FROM DIFFERENT USES OF EXCESS RETAINED FUEL - $</t>
  </si>
  <si>
    <t xml:space="preserve">KEEP SHIPPERS WHOLE</t>
  </si>
  <si>
    <t xml:space="preserve">CUT DELIVERIES</t>
  </si>
  <si>
    <t xml:space="preserve">GET IMBALANCE GAS</t>
  </si>
  <si>
    <t xml:space="preserve">SELL EXCESS RETAINED</t>
  </si>
  <si>
    <t xml:space="preserve">BACK BY YEAR END</t>
  </si>
  <si>
    <t xml:space="preserve">FUEL RIGHT AWAY</t>
  </si>
  <si>
    <t xml:space="preserve">ASSUMED</t>
  </si>
  <si>
    <t xml:space="preserve">EST</t>
  </si>
  <si>
    <t xml:space="preserve">RATE /</t>
  </si>
  <si>
    <t xml:space="preserve">SALE</t>
  </si>
  <si>
    <t xml:space="preserve">IMBALANCE VOL</t>
  </si>
  <si>
    <t xml:space="preserve">PRICE</t>
  </si>
  <si>
    <t xml:space="preserve">REVENUES</t>
  </si>
  <si>
    <t xml:space="preserve">MMBTU</t>
  </si>
  <si>
    <t xml:space="preserve">$/MMBTU</t>
  </si>
  <si>
    <t xml:space="preserve">$</t>
  </si>
  <si>
    <t xml:space="preserve">NPV @</t>
  </si>
  <si>
    <t xml:space="preserve">T</t>
  </si>
  <si>
    <t xml:space="preserve">S</t>
  </si>
  <si>
    <t xml:space="preserve">PBG</t>
  </si>
  <si>
    <t xml:space="preserve">TRANSPORTATION RATE FROM SAN JUAN TO THOEAU AREA</t>
  </si>
  <si>
    <t xml:space="preserve">SALE PRICE @ WEIGHTED AVERAGE GAS DAILY TW INDEX PRICES</t>
  </si>
  <si>
    <t xml:space="preserve">PAY BACK GAS @ BREAK EVEN SETTLED CASH OUT PRICE (ASSUMING VOLUMETRIC OBA'S </t>
  </si>
  <si>
    <t xml:space="preserve">WILL BE CONVERTED TO CASH IN CASH OUT OBA'S BY YEAR END)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</si>
</sst>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[$-409]#,##0_);\(#,##0\)"/>
    <numFmt numFmtId="167" formatCode="0%"/>
    <numFmt numFmtId="168" formatCode="\$#,##0"/>
    <numFmt numFmtId="169" formatCode="0.00"/>
    <numFmt numFmtId="170" formatCode="\$#,##0_);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2" min="2" style="0" width="5.71"/>
    <col collapsed="false" customWidth="true" hidden="false" outlineLevel="0" max="5" min="5" style="0" width="5.71"/>
    <col collapsed="false" customWidth="true" hidden="false" outlineLevel="0" max="8" min="8" style="0" width="5.71"/>
    <col collapsed="false" customWidth="true" hidden="false" outlineLevel="0" max="11" min="11" style="0" width="5.71"/>
  </cols>
  <sheetData>
    <row r="1" customFormat="false" ht="12.75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1"/>
      <c r="B2" s="1"/>
    </row>
    <row r="4" customFormat="false" ht="12.75" hidden="false" customHeight="false" outlineLevel="0" collapsed="false">
      <c r="A4" s="2"/>
      <c r="B4" s="2"/>
      <c r="C4" s="2"/>
      <c r="D4" s="2" t="s">
        <v>1</v>
      </c>
      <c r="E4" s="2"/>
      <c r="F4" s="2"/>
      <c r="G4" s="2" t="s">
        <v>2</v>
      </c>
      <c r="H4" s="2"/>
      <c r="I4" s="2"/>
      <c r="J4" s="2" t="s">
        <v>3</v>
      </c>
      <c r="K4" s="2"/>
      <c r="L4" s="2" t="s">
        <v>4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customFormat="false" ht="12.75" hidden="false" customHeight="false" outlineLevel="0" collapsed="false">
      <c r="A5" s="2"/>
      <c r="B5" s="2"/>
      <c r="C5" s="2"/>
      <c r="D5" s="2" t="s">
        <v>5</v>
      </c>
      <c r="E5" s="2"/>
      <c r="F5" s="2"/>
      <c r="G5" s="2" t="s">
        <v>6</v>
      </c>
      <c r="H5" s="2"/>
      <c r="I5" s="2"/>
      <c r="J5" s="2" t="s">
        <v>7</v>
      </c>
      <c r="K5" s="2"/>
      <c r="L5" s="2" t="s">
        <v>8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customFormat="false" ht="12.75" hidden="false" customHeight="false" outlineLevel="0" collapsed="false">
      <c r="A6" s="2"/>
      <c r="B6" s="2"/>
      <c r="C6" s="2"/>
      <c r="D6" s="2" t="s">
        <v>9</v>
      </c>
      <c r="E6" s="2"/>
      <c r="F6" s="2"/>
      <c r="G6" s="2"/>
      <c r="H6" s="2"/>
      <c r="I6" s="2"/>
      <c r="J6" s="2" t="s">
        <v>10</v>
      </c>
      <c r="K6" s="2"/>
      <c r="L6" s="2" t="s">
        <v>11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12.75" hidden="false" customHeight="false" outlineLevel="0" collapsed="false">
      <c r="A8" s="2"/>
      <c r="B8" s="2"/>
      <c r="C8" s="2" t="s">
        <v>12</v>
      </c>
      <c r="D8" s="2" t="s">
        <v>13</v>
      </c>
      <c r="E8" s="2"/>
      <c r="F8" s="2" t="s">
        <v>12</v>
      </c>
      <c r="G8" s="2" t="s">
        <v>13</v>
      </c>
      <c r="H8" s="2"/>
      <c r="I8" s="2" t="s">
        <v>12</v>
      </c>
      <c r="J8" s="2" t="s">
        <v>13</v>
      </c>
      <c r="K8" s="2"/>
      <c r="L8" s="2" t="s">
        <v>13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10" customFormat="false" ht="12.75" hidden="false" customHeight="false" outlineLevel="0" collapsed="false">
      <c r="A10" s="3"/>
      <c r="B10" s="3"/>
      <c r="C10" s="4"/>
      <c r="D10" s="4"/>
      <c r="E10" s="4"/>
      <c r="F10" s="4"/>
      <c r="G10" s="4"/>
      <c r="H10" s="4"/>
      <c r="I10" s="4"/>
    </row>
    <row r="11" customFormat="false" ht="12.75" hidden="false" customHeight="false" outlineLevel="0" collapsed="false">
      <c r="C11" s="4" t="n">
        <v>-70145</v>
      </c>
      <c r="D11" s="4"/>
      <c r="E11" s="4"/>
      <c r="F11" s="4" t="n">
        <v>-55807</v>
      </c>
      <c r="G11" s="4"/>
      <c r="H11" s="4"/>
      <c r="I11" s="4" t="n">
        <v>268892</v>
      </c>
      <c r="J11" s="4"/>
      <c r="L11" s="4"/>
    </row>
    <row r="12" customFormat="false" ht="13.5" hidden="false" customHeight="false" outlineLevel="0" collapsed="false">
      <c r="A12" s="3" t="n">
        <v>36892</v>
      </c>
      <c r="B12" s="3"/>
      <c r="C12" s="4" t="n">
        <v>-44467</v>
      </c>
      <c r="D12" s="4" t="n">
        <f aca="false">C12-C11</f>
        <v>25678</v>
      </c>
      <c r="E12" s="4"/>
      <c r="F12" s="4" t="n">
        <v>-32211</v>
      </c>
      <c r="G12" s="4" t="n">
        <f aca="false">F12-F11</f>
        <v>23596</v>
      </c>
      <c r="H12" s="4"/>
      <c r="I12" s="4" t="n">
        <v>198073</v>
      </c>
      <c r="J12" s="4" t="n">
        <f aca="false">I12-I11</f>
        <v>-70819</v>
      </c>
      <c r="L12" s="4" t="n">
        <f aca="false">D12+G12+J12</f>
        <v>-21545</v>
      </c>
    </row>
    <row r="13" customFormat="false" ht="12.75" hidden="false" customHeight="false" outlineLevel="0" collapsed="false">
      <c r="A13" s="3" t="n">
        <v>36923</v>
      </c>
      <c r="B13" s="3"/>
      <c r="C13" s="4" t="n">
        <v>-9747</v>
      </c>
      <c r="D13" s="4" t="n">
        <f aca="false">C13-C12</f>
        <v>34720</v>
      </c>
      <c r="E13" s="4"/>
      <c r="F13" s="4" t="n">
        <v>-38475</v>
      </c>
      <c r="G13" s="4" t="n">
        <f aca="false">F13-F12</f>
        <v>-6264</v>
      </c>
      <c r="H13" s="4"/>
      <c r="I13" s="4" t="n">
        <v>173680</v>
      </c>
      <c r="J13" s="4" t="n">
        <f aca="false">I13-I12</f>
        <v>-24393</v>
      </c>
      <c r="L13" s="5" t="n">
        <f aca="false">D13+G13+J13</f>
        <v>4063</v>
      </c>
    </row>
    <row r="14" customFormat="false" ht="12.75" hidden="false" customHeight="false" outlineLevel="0" collapsed="false">
      <c r="A14" s="3" t="n">
        <v>36951</v>
      </c>
      <c r="B14" s="3"/>
      <c r="C14" s="4" t="n">
        <v>30129</v>
      </c>
      <c r="D14" s="4" t="n">
        <f aca="false">C14-C13</f>
        <v>39876</v>
      </c>
      <c r="E14" s="4"/>
      <c r="F14" s="4" t="n">
        <v>-32230</v>
      </c>
      <c r="G14" s="4" t="n">
        <f aca="false">F14-F13</f>
        <v>6245</v>
      </c>
      <c r="H14" s="4"/>
      <c r="I14" s="4" t="n">
        <v>168646</v>
      </c>
      <c r="J14" s="4" t="n">
        <f aca="false">I14-I13</f>
        <v>-5034</v>
      </c>
      <c r="L14" s="6" t="n">
        <f aca="false">D14+G14+J14</f>
        <v>41087</v>
      </c>
    </row>
    <row r="15" customFormat="false" ht="12.75" hidden="false" customHeight="false" outlineLevel="0" collapsed="false">
      <c r="A15" s="3" t="n">
        <v>36982</v>
      </c>
      <c r="B15" s="3"/>
      <c r="C15" s="4" t="n">
        <v>121747</v>
      </c>
      <c r="D15" s="4" t="n">
        <f aca="false">C15-C14</f>
        <v>91618</v>
      </c>
      <c r="E15" s="4"/>
      <c r="F15" s="4" t="n">
        <v>82528</v>
      </c>
      <c r="G15" s="4" t="n">
        <f aca="false">F15-F14</f>
        <v>114758</v>
      </c>
      <c r="H15" s="4"/>
      <c r="I15" s="4" t="n">
        <v>255346</v>
      </c>
      <c r="J15" s="4" t="n">
        <f aca="false">I15-I14</f>
        <v>86700</v>
      </c>
      <c r="L15" s="6" t="n">
        <f aca="false">D15+G15+J15</f>
        <v>293076</v>
      </c>
    </row>
    <row r="16" customFormat="false" ht="13.5" hidden="false" customHeight="false" outlineLevel="0" collapsed="false">
      <c r="A16" s="3" t="n">
        <v>37012</v>
      </c>
      <c r="B16" s="3"/>
      <c r="C16" s="4" t="n">
        <v>278779</v>
      </c>
      <c r="D16" s="4" t="n">
        <f aca="false">C16-C15</f>
        <v>157032</v>
      </c>
      <c r="E16" s="4"/>
      <c r="F16" s="4" t="n">
        <v>94855</v>
      </c>
      <c r="G16" s="4" t="n">
        <f aca="false">F16-F15</f>
        <v>12327</v>
      </c>
      <c r="H16" s="4"/>
      <c r="I16" s="4" t="n">
        <v>300960</v>
      </c>
      <c r="J16" s="4" t="n">
        <f aca="false">I16-I15</f>
        <v>45614</v>
      </c>
      <c r="L16" s="7" t="n">
        <f aca="false">D16+G16+J16</f>
        <v>214973</v>
      </c>
    </row>
    <row r="17" customFormat="false" ht="12.75" hidden="false" customHeight="false" outlineLevel="0" collapsed="false">
      <c r="A17" s="3" t="n">
        <v>37043</v>
      </c>
      <c r="B17" s="3"/>
      <c r="C17" s="4" t="n">
        <v>286331</v>
      </c>
      <c r="D17" s="4" t="n">
        <f aca="false">C17-C16</f>
        <v>7552</v>
      </c>
      <c r="E17" s="4"/>
      <c r="F17" s="4" t="n">
        <v>59179</v>
      </c>
      <c r="G17" s="4" t="n">
        <f aca="false">F17-F16</f>
        <v>-35676</v>
      </c>
      <c r="H17" s="4"/>
      <c r="I17" s="4" t="n">
        <v>170528</v>
      </c>
      <c r="J17" s="4" t="n">
        <f aca="false">I17-I16</f>
        <v>-130432</v>
      </c>
      <c r="L17" s="4" t="n">
        <f aca="false">D17+G17+J17</f>
        <v>-158556</v>
      </c>
    </row>
    <row r="18" customFormat="false" ht="12.75" hidden="false" customHeight="false" outlineLevel="0" collapsed="false">
      <c r="A18" s="3" t="n">
        <v>37073</v>
      </c>
      <c r="B18" s="3"/>
      <c r="C18" s="4" t="n">
        <v>310268</v>
      </c>
      <c r="D18" s="4" t="n">
        <f aca="false">C18-C17</f>
        <v>23937</v>
      </c>
      <c r="E18" s="4"/>
      <c r="F18" s="4" t="n">
        <v>54883</v>
      </c>
      <c r="G18" s="4" t="n">
        <f aca="false">F18-F17</f>
        <v>-4296</v>
      </c>
      <c r="H18" s="4"/>
      <c r="I18" s="4" t="n">
        <v>27596</v>
      </c>
      <c r="J18" s="4" t="n">
        <f aca="false">I18-I17</f>
        <v>-142932</v>
      </c>
      <c r="L18" s="4" t="n">
        <f aca="false">D18+G18+J18</f>
        <v>-123291</v>
      </c>
    </row>
    <row r="19" customFormat="false" ht="12.75" hidden="false" customHeight="false" outlineLevel="0" collapsed="false">
      <c r="A19" s="3" t="n">
        <v>37104</v>
      </c>
      <c r="B19" s="3"/>
      <c r="C19" s="4" t="n">
        <v>275390</v>
      </c>
      <c r="D19" s="4" t="n">
        <f aca="false">C19-C18</f>
        <v>-34878</v>
      </c>
      <c r="E19" s="4"/>
      <c r="F19" s="4" t="n">
        <v>87070</v>
      </c>
      <c r="G19" s="4" t="n">
        <f aca="false">F19-F18</f>
        <v>32187</v>
      </c>
      <c r="H19" s="4"/>
      <c r="I19" s="4" t="n">
        <v>-65974</v>
      </c>
      <c r="J19" s="4" t="n">
        <f aca="false">I19-I18</f>
        <v>-93570</v>
      </c>
      <c r="L19" s="4" t="n">
        <f aca="false">D19+G19+J19</f>
        <v>-96261</v>
      </c>
    </row>
    <row r="20" customFormat="false" ht="12.75" hidden="false" customHeight="false" outlineLevel="0" collapsed="false">
      <c r="A20" s="3" t="n">
        <v>37135</v>
      </c>
      <c r="B20" s="3"/>
      <c r="C20" s="4" t="n">
        <v>230460</v>
      </c>
      <c r="D20" s="4" t="n">
        <f aca="false">C20-C19</f>
        <v>-44930</v>
      </c>
      <c r="E20" s="4"/>
      <c r="F20" s="4" t="n">
        <v>50022</v>
      </c>
      <c r="G20" s="4" t="n">
        <f aca="false">F20-F19</f>
        <v>-37048</v>
      </c>
      <c r="H20" s="4"/>
      <c r="I20" s="4" t="n">
        <v>-75692</v>
      </c>
      <c r="J20" s="4" t="n">
        <f aca="false">I20-I19</f>
        <v>-9718</v>
      </c>
      <c r="L20" s="4" t="n">
        <f aca="false">D20+G20+J20</f>
        <v>-91696</v>
      </c>
    </row>
    <row r="22" customFormat="false" ht="12.75" hidden="false" customHeight="false" outlineLevel="0" collapsed="false">
      <c r="B22" s="0" t="s">
        <v>14</v>
      </c>
      <c r="K22" s="8"/>
      <c r="L22" s="9"/>
    </row>
    <row r="23" customFormat="false" ht="12.75" hidden="false" customHeight="false" outlineLevel="0" collapsed="false">
      <c r="K23" s="8"/>
      <c r="L23" s="9"/>
    </row>
    <row r="24" customFormat="false" ht="12.75" hidden="false" customHeight="false" outlineLevel="0" collapsed="false">
      <c r="K24" s="8"/>
      <c r="L24" s="9"/>
    </row>
    <row r="25" customFormat="false" ht="12.75" hidden="false" customHeight="false" outlineLevel="0" collapsed="false">
      <c r="K25" s="8"/>
      <c r="L25" s="9"/>
    </row>
    <row r="26" customFormat="false" ht="12.75" hidden="false" customHeight="false" outlineLevel="0" collapsed="false">
      <c r="K26" s="8"/>
      <c r="L26" s="9"/>
    </row>
    <row r="27" customFormat="false" ht="12.75" hidden="false" customHeight="false" outlineLevel="0" collapsed="false">
      <c r="K27" s="2"/>
      <c r="L27" s="4"/>
    </row>
    <row r="28" customFormat="false" ht="12.75" hidden="false" customHeight="false" outlineLevel="0" collapsed="false">
      <c r="A28" s="1" t="s">
        <v>15</v>
      </c>
      <c r="B28" s="1"/>
      <c r="K28" s="2"/>
      <c r="L28" s="4"/>
    </row>
    <row r="29" customFormat="false" ht="12.75" hidden="false" customHeight="false" outlineLevel="0" collapsed="false">
      <c r="A29" s="1"/>
      <c r="B29" s="1"/>
      <c r="K29" s="2"/>
      <c r="L29" s="4"/>
    </row>
    <row r="31" customFormat="false" ht="12.75" hidden="false" customHeight="false" outlineLevel="0" collapsed="false">
      <c r="G31" s="2" t="s">
        <v>16</v>
      </c>
      <c r="J31" s="2" t="s">
        <v>17</v>
      </c>
    </row>
    <row r="32" customFormat="false" ht="12.75" hidden="false" customHeight="false" outlineLevel="0" collapsed="false">
      <c r="G32" s="2" t="s">
        <v>18</v>
      </c>
      <c r="J32" s="2" t="s">
        <v>19</v>
      </c>
    </row>
    <row r="33" customFormat="false" ht="12.75" hidden="false" customHeight="false" outlineLevel="0" collapsed="false">
      <c r="G33" s="2" t="s">
        <v>20</v>
      </c>
      <c r="J33" s="2" t="s">
        <v>21</v>
      </c>
    </row>
    <row r="35" customFormat="false" ht="12.75" hidden="false" customHeight="false" outlineLevel="0" collapsed="false">
      <c r="C35" s="2" t="s">
        <v>4</v>
      </c>
      <c r="F35" s="2" t="s">
        <v>22</v>
      </c>
      <c r="G35" s="2" t="s">
        <v>23</v>
      </c>
      <c r="I35" s="2" t="s">
        <v>22</v>
      </c>
      <c r="J35" s="2" t="s">
        <v>23</v>
      </c>
      <c r="L35" s="2"/>
    </row>
    <row r="36" customFormat="false" ht="12.75" hidden="false" customHeight="false" outlineLevel="0" collapsed="false">
      <c r="C36" s="2" t="s">
        <v>8</v>
      </c>
      <c r="F36" s="2" t="s">
        <v>24</v>
      </c>
      <c r="G36" s="2"/>
      <c r="I36" s="2" t="s">
        <v>25</v>
      </c>
      <c r="J36" s="2"/>
      <c r="L36" s="2"/>
    </row>
    <row r="37" customFormat="false" ht="12.75" hidden="false" customHeight="false" outlineLevel="0" collapsed="false">
      <c r="C37" s="2" t="s">
        <v>26</v>
      </c>
      <c r="F37" s="2" t="s">
        <v>27</v>
      </c>
      <c r="G37" s="0" t="s">
        <v>28</v>
      </c>
      <c r="I37" s="2" t="s">
        <v>27</v>
      </c>
      <c r="J37" s="0" t="s">
        <v>28</v>
      </c>
      <c r="L37" s="2"/>
    </row>
    <row r="38" customFormat="false" ht="12.75" hidden="false" customHeight="false" outlineLevel="0" collapsed="false">
      <c r="C38" s="2" t="s">
        <v>29</v>
      </c>
      <c r="F38" s="2" t="s">
        <v>30</v>
      </c>
      <c r="G38" s="2" t="s">
        <v>31</v>
      </c>
      <c r="I38" s="2" t="s">
        <v>30</v>
      </c>
      <c r="J38" s="2" t="s">
        <v>31</v>
      </c>
      <c r="L38" s="2"/>
    </row>
    <row r="39" customFormat="false" ht="12.75" hidden="false" customHeight="false" outlineLevel="0" collapsed="false">
      <c r="C39" s="2"/>
      <c r="F39" s="2"/>
      <c r="G39" s="2"/>
      <c r="I39" s="2"/>
      <c r="J39" s="2"/>
      <c r="L39" s="2"/>
    </row>
    <row r="40" customFormat="false" ht="13.5" hidden="false" customHeight="false" outlineLevel="0" collapsed="false">
      <c r="C40" s="2"/>
      <c r="F40" s="2"/>
      <c r="G40" s="2"/>
      <c r="I40" s="2"/>
      <c r="J40" s="2"/>
      <c r="L40" s="2"/>
    </row>
    <row r="41" customFormat="false" ht="13.5" hidden="false" customHeight="false" outlineLevel="0" collapsed="false">
      <c r="A41" s="1"/>
      <c r="B41" s="1"/>
      <c r="C41" s="1"/>
      <c r="D41" s="8" t="s">
        <v>32</v>
      </c>
      <c r="E41" s="10" t="n">
        <v>0.05</v>
      </c>
      <c r="F41" s="11"/>
      <c r="G41" s="12" t="n">
        <f aca="false">NPV($E41/12,G43:G54)</f>
        <v>2433879.63747801</v>
      </c>
      <c r="H41" s="1"/>
      <c r="I41" s="8"/>
      <c r="J41" s="12" t="n">
        <f aca="false">NPV($E41/12,J43:J54)</f>
        <v>2433165.73974762</v>
      </c>
      <c r="K41" s="1"/>
      <c r="L41" s="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C42" s="2"/>
    </row>
    <row r="43" customFormat="false" ht="12.75" hidden="false" customHeight="false" outlineLevel="0" collapsed="false">
      <c r="A43" s="3" t="n">
        <v>36892</v>
      </c>
      <c r="C43" s="2"/>
      <c r="G43" s="13" t="n">
        <f aca="false">C43*F43</f>
        <v>0</v>
      </c>
      <c r="J43" s="13" t="n">
        <f aca="false">C43*I43</f>
        <v>0</v>
      </c>
    </row>
    <row r="44" customFormat="false" ht="12.75" hidden="false" customHeight="false" outlineLevel="0" collapsed="false">
      <c r="A44" s="3" t="n">
        <v>36923</v>
      </c>
      <c r="C44" s="14" t="n">
        <f aca="false">L13</f>
        <v>4063</v>
      </c>
      <c r="E44" s="15" t="s">
        <v>33</v>
      </c>
      <c r="F44" s="0" t="n">
        <v>0.3823</v>
      </c>
      <c r="G44" s="13" t="n">
        <f aca="false">C44*F44</f>
        <v>1553.2849</v>
      </c>
      <c r="H44" s="15" t="s">
        <v>34</v>
      </c>
      <c r="I44" s="0" t="n">
        <v>5.62</v>
      </c>
      <c r="J44" s="13" t="n">
        <f aca="false">C44*I44</f>
        <v>22834.06</v>
      </c>
    </row>
    <row r="45" customFormat="false" ht="12.75" hidden="false" customHeight="false" outlineLevel="0" collapsed="false">
      <c r="A45" s="3" t="n">
        <v>36951</v>
      </c>
      <c r="B45" s="3"/>
      <c r="C45" s="14" t="n">
        <f aca="false">L14</f>
        <v>41087</v>
      </c>
      <c r="E45" s="15" t="s">
        <v>33</v>
      </c>
      <c r="F45" s="0" t="n">
        <v>0.3823</v>
      </c>
      <c r="G45" s="13" t="n">
        <f aca="false">C45*F45</f>
        <v>15707.5601</v>
      </c>
      <c r="H45" s="15" t="s">
        <v>34</v>
      </c>
      <c r="I45" s="16" t="n">
        <v>4.99</v>
      </c>
      <c r="J45" s="13" t="n">
        <f aca="false">C45*I45</f>
        <v>205024.13</v>
      </c>
      <c r="L45" s="13"/>
    </row>
    <row r="46" customFormat="false" ht="12.75" hidden="false" customHeight="false" outlineLevel="0" collapsed="false">
      <c r="A46" s="3" t="n">
        <v>36982</v>
      </c>
      <c r="B46" s="3"/>
      <c r="C46" s="14" t="n">
        <f aca="false">L15</f>
        <v>293076</v>
      </c>
      <c r="E46" s="15" t="s">
        <v>33</v>
      </c>
      <c r="F46" s="0" t="n">
        <v>0.3823</v>
      </c>
      <c r="G46" s="13" t="n">
        <f aca="false">C46*F46</f>
        <v>112042.9548</v>
      </c>
      <c r="H46" s="15" t="s">
        <v>34</v>
      </c>
      <c r="I46" s="16" t="n">
        <v>4.87</v>
      </c>
      <c r="J46" s="13" t="n">
        <f aca="false">C46*I46</f>
        <v>1427280.12</v>
      </c>
      <c r="L46" s="13"/>
    </row>
    <row r="47" customFormat="false" ht="12.75" hidden="false" customHeight="false" outlineLevel="0" collapsed="false">
      <c r="A47" s="3" t="n">
        <v>37012</v>
      </c>
      <c r="B47" s="3"/>
      <c r="C47" s="14" t="n">
        <f aca="false">L16</f>
        <v>214973</v>
      </c>
      <c r="E47" s="15" t="s">
        <v>33</v>
      </c>
      <c r="F47" s="0" t="n">
        <v>0.3823</v>
      </c>
      <c r="G47" s="13" t="n">
        <f aca="false">C47*F47</f>
        <v>82184.1779</v>
      </c>
      <c r="H47" s="15" t="s">
        <v>34</v>
      </c>
      <c r="I47" s="16" t="n">
        <v>3.82</v>
      </c>
      <c r="J47" s="13" t="n">
        <f aca="false">C47*I47</f>
        <v>821196.86</v>
      </c>
      <c r="L47" s="13"/>
    </row>
    <row r="48" customFormat="false" ht="12.75" hidden="false" customHeight="false" outlineLevel="0" collapsed="false">
      <c r="A48" s="3" t="n">
        <v>37043</v>
      </c>
      <c r="B48" s="3"/>
      <c r="C48" s="14"/>
      <c r="E48" s="15"/>
      <c r="G48" s="13" t="n">
        <f aca="false">C48*F48</f>
        <v>0</v>
      </c>
      <c r="H48" s="15"/>
      <c r="I48" s="16"/>
      <c r="J48" s="13" t="n">
        <f aca="false">C48*I48</f>
        <v>0</v>
      </c>
      <c r="L48" s="13"/>
    </row>
    <row r="49" customFormat="false" ht="12.75" hidden="false" customHeight="false" outlineLevel="0" collapsed="false">
      <c r="A49" s="3" t="n">
        <v>37073</v>
      </c>
      <c r="B49" s="3"/>
      <c r="C49" s="14"/>
      <c r="G49" s="13" t="n">
        <f aca="false">C49*F49</f>
        <v>0</v>
      </c>
      <c r="H49" s="13"/>
      <c r="I49" s="16"/>
      <c r="J49" s="13" t="n">
        <f aca="false">C49*I49</f>
        <v>0</v>
      </c>
      <c r="L49" s="13"/>
    </row>
    <row r="50" customFormat="false" ht="12.75" hidden="false" customHeight="false" outlineLevel="0" collapsed="false">
      <c r="A50" s="3" t="n">
        <v>37104</v>
      </c>
      <c r="B50" s="3"/>
      <c r="C50" s="14"/>
      <c r="G50" s="13" t="n">
        <f aca="false">C50*F50</f>
        <v>0</v>
      </c>
      <c r="H50" s="13"/>
      <c r="I50" s="16"/>
      <c r="J50" s="13" t="n">
        <f aca="false">C50*I50</f>
        <v>0</v>
      </c>
      <c r="L50" s="13"/>
    </row>
    <row r="51" customFormat="false" ht="12.75" hidden="false" customHeight="false" outlineLevel="0" collapsed="false">
      <c r="A51" s="3" t="n">
        <v>37135</v>
      </c>
      <c r="B51" s="3"/>
      <c r="C51" s="14"/>
      <c r="G51" s="13" t="n">
        <f aca="false">C51*F51</f>
        <v>0</v>
      </c>
      <c r="H51" s="13"/>
      <c r="I51" s="16"/>
      <c r="J51" s="13" t="n">
        <f aca="false">C51*I51</f>
        <v>0</v>
      </c>
      <c r="L51" s="13"/>
    </row>
    <row r="52" customFormat="false" ht="12.75" hidden="false" customHeight="false" outlineLevel="0" collapsed="false">
      <c r="A52" s="3" t="n">
        <v>37165</v>
      </c>
      <c r="B52" s="3"/>
      <c r="C52" s="14"/>
      <c r="G52" s="13" t="n">
        <f aca="false">C52*F52</f>
        <v>0</v>
      </c>
      <c r="H52" s="13"/>
      <c r="I52" s="16"/>
      <c r="J52" s="13" t="n">
        <f aca="false">C52*I52</f>
        <v>0</v>
      </c>
      <c r="L52" s="13"/>
    </row>
    <row r="53" customFormat="false" ht="13.5" hidden="false" customHeight="false" outlineLevel="0" collapsed="false">
      <c r="A53" s="3" t="n">
        <v>37196</v>
      </c>
      <c r="B53" s="3"/>
      <c r="C53" s="14"/>
      <c r="G53" s="13" t="n">
        <f aca="false">C53*F53</f>
        <v>0</v>
      </c>
      <c r="H53" s="13"/>
      <c r="I53" s="16"/>
      <c r="J53" s="13" t="n">
        <f aca="false">C53*I53</f>
        <v>0</v>
      </c>
      <c r="L53" s="13"/>
    </row>
    <row r="54" customFormat="false" ht="13.5" hidden="false" customHeight="false" outlineLevel="0" collapsed="false">
      <c r="A54" s="3" t="n">
        <v>37226</v>
      </c>
      <c r="B54" s="17" t="s">
        <v>35</v>
      </c>
      <c r="C54" s="4" t="n">
        <f aca="false">-SUM(C44:C47)</f>
        <v>-553199</v>
      </c>
      <c r="E54" s="15"/>
      <c r="F54" s="18" t="n">
        <v>4.23</v>
      </c>
      <c r="G54" s="13" t="n">
        <f aca="false">-C54*F54</f>
        <v>2340031.77</v>
      </c>
      <c r="H54" s="13"/>
      <c r="I54" s="16"/>
      <c r="J54" s="13" t="n">
        <f aca="false">C54*I54</f>
        <v>-0</v>
      </c>
      <c r="L54" s="13"/>
    </row>
    <row r="55" customFormat="false" ht="12.75" hidden="false" customHeight="false" outlineLevel="0" collapsed="false">
      <c r="A55" s="3"/>
      <c r="B55" s="17"/>
      <c r="C55" s="19"/>
      <c r="G55" s="13"/>
      <c r="H55" s="13"/>
      <c r="I55" s="16"/>
      <c r="J55" s="13"/>
      <c r="L55" s="13"/>
    </row>
    <row r="56" customFormat="false" ht="12.75" hidden="false" customHeight="false" outlineLevel="0" collapsed="false">
      <c r="A56" s="3"/>
      <c r="B56" s="17"/>
      <c r="C56" s="19"/>
      <c r="G56" s="13"/>
      <c r="H56" s="13"/>
      <c r="I56" s="16"/>
      <c r="J56" s="13"/>
      <c r="L56" s="13"/>
    </row>
    <row r="57" customFormat="false" ht="12.75" hidden="false" customHeight="false" outlineLevel="0" collapsed="false">
      <c r="B57" s="15" t="s">
        <v>33</v>
      </c>
      <c r="C57" s="0" t="s">
        <v>36</v>
      </c>
    </row>
    <row r="58" customFormat="false" ht="12.75" hidden="false" customHeight="false" outlineLevel="0" collapsed="false">
      <c r="B58" s="15" t="s">
        <v>34</v>
      </c>
      <c r="C58" s="0" t="s">
        <v>37</v>
      </c>
      <c r="K58" s="8"/>
      <c r="L58" s="20"/>
    </row>
    <row r="59" customFormat="false" ht="12.75" hidden="false" customHeight="false" outlineLevel="0" collapsed="false">
      <c r="B59" s="15" t="s">
        <v>35</v>
      </c>
      <c r="C59" s="0" t="s">
        <v>38</v>
      </c>
    </row>
    <row r="60" customFormat="false" ht="12.75" hidden="false" customHeight="false" outlineLevel="0" collapsed="false">
      <c r="C60" s="0" t="s">
        <v>39</v>
      </c>
    </row>
  </sheetData>
  <printOptions headings="false" gridLines="false" gridLinesSet="true" horizontalCentered="false" verticalCentered="false"/>
  <pageMargins left="1" right="1" top="1.5" bottom="0.5" header="1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&amp;C- &amp;"Arial,Bold"&amp;12DRAFT&amp;"Arial,Regular"&amp;10 -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2001-10-24T10:55:53Z</dcterms:created>
  <dc:creator>dtu</dc:creator>
  <dc:description/>
  <dc:language>en-US</dc:language>
  <cp:lastModifiedBy>dtu</cp:lastModifiedBy>
  <cp:lastPrinted>2001-10-25T12:20:59Z</cp:lastPrinted>
  <dcterms:modified xsi:type="dcterms:W3CDTF">2001-10-25T12:21:01Z</dcterms:modified>
  <cp:revision>0</cp:revision>
  <dc:subject/>
  <dc:title/>
</cp:coreProperties>
</file>