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Form'!$A$1:$O$50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Form'!$26:$26</definedName>
    <definedName function="false" hidden="false" name="copy_cell_area" vbProcedure="false">'Certification Form'!$19:$33</definedName>
    <definedName function="false" hidden="false" name="copy_cell_location_area" vbProcedure="false">'Certification Form'!$A$33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Form'!$A$17:$R$33</definedName>
    <definedName function="false" hidden="false" name="NovAward" vbProcedure="false">#REF!</definedName>
    <definedName function="false" hidden="false" name="NovOffer" vbProcedure="false">'Certification Form'!$A$17:$R$33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Form'!$A$17:$AI$33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25</xdr:colOff>
                <xdr:row>8</xdr:row>
                <xdr:rowOff>17</xdr:rowOff>
              </xdr:to>
            </anchor>
          </commentPr>
        </mc:Choice>
        <mc:Fallback/>
      </mc:AlternateContent>
    </comment>
  </commentList>
</comments>
</file>

<file path=xl/sharedStrings.xml><?xml version="1.0" encoding="utf-8"?>
<sst xmlns="http://schemas.openxmlformats.org/spreadsheetml/2006/main" count="1534" uniqueCount="825">
  <si>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</si>
  <si>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</si>
  <si>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</si>
  <si>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ICAP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</si>
  <si>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</si>
  <si>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</si>
  <si>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</si>
  <si>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ICAP being transferred to an organization.  Positive numbers represent ICAP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</si>
  <si>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</si>
  <si>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</si>
  <si>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</si>
  <si>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</si>
  <si>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</si>
  <si>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</si>
  <si>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</si>
  <si>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</si>
  <si>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</si>
  <si>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</si>
  <si>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</si>
  <si>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</si>
  <si>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</si>
  <si>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</si>
  <si>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</si>
  <si>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</si>
  <si>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</si>
  <si>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</si>
  <si>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</si>
  <si>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</si>
  <si>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DMNC</t>
  </si>
  <si>
    <t xml:space="preserve">Supplier</t>
  </si>
  <si>
    <t xml:space="preserve">Enter the total amount of DMNC for each locality for each month.  This is not a required input.  </t>
  </si>
  <si>
    <t xml:space="preserve">If you do not enter your DMNC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</si>
  <si>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</si>
  <si>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</si>
  <si>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</si>
  <si>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</si>
  <si>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</si>
  <si>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</si>
  <si>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</si>
  <si>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</si>
  <si>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</si>
  <si>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</si>
  <si>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</si>
  <si>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</si>
  <si>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</si>
  <si>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</si>
  <si>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</si>
  <si>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</si>
  <si>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</si>
  <si>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</si>
  <si>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</si>
  <si>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Enter the PTID number assigned to you by the NYISO.  Only PTIDs listed in the pull down menu are valid numbers.</t>
  </si>
  <si>
    <t xml:space="preserve">C17+</t>
  </si>
  <si>
    <t xml:space="preserve">Enter the DMNC value supplied for the resource.</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</si>
  <si>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</si>
  <si>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</si>
  <si>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</si>
  <si>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</si>
  <si>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</si>
  <si>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</si>
  <si>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</si>
  <si>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</si>
  <si>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</si>
  <si>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</si>
  <si>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</si>
  <si>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</si>
  <si>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</si>
  <si>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</si>
  <si>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</si>
  <si>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</si>
  <si>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</si>
  <si>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</si>
  <si>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</si>
  <si>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</si>
  <si>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</si>
  <si>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</si>
  <si>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</si>
  <si>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</si>
  <si>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</si>
  <si>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</si>
  <si>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</si>
  <si>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</si>
  <si>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</si>
  <si>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</si>
  <si>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ICAP_Certification@nyiso.com</t>
  </si>
  <si>
    <t xml:space="preserve">Installed Capacity (ICAP) Certification Form</t>
  </si>
  <si>
    <t xml:space="preserve">ROS ICR or UCAP</t>
  </si>
  <si>
    <t xml:space="preserve">NYC ICR or UCAP</t>
  </si>
  <si>
    <t xml:space="preserve">Registrant Name:</t>
  </si>
  <si>
    <t xml:space="preserve">LSE1</t>
  </si>
  <si>
    <t xml:space="preserve">LI ICR or UCAP</t>
  </si>
  <si>
    <t xml:space="preserve">Date submitted:</t>
  </si>
  <si>
    <t xml:space="preserve">Submittal #:</t>
  </si>
  <si>
    <t xml:space="preserve">ROS Long/(Short)</t>
  </si>
  <si>
    <t xml:space="preserve">NYC Long/(Short)</t>
  </si>
  <si>
    <t xml:space="preserve">Capability Season:</t>
  </si>
  <si>
    <t xml:space="preserve">Summer</t>
  </si>
  <si>
    <t xml:space="preserve">LI Long/(short)</t>
  </si>
  <si>
    <t xml:space="preserve">Negative MWs = Sold, Positive MWs = Purchased</t>
  </si>
  <si>
    <t xml:space="preserve">Sold</t>
  </si>
  <si>
    <t xml:space="preserve">Submitter's</t>
  </si>
  <si>
    <t xml:space="preserve">Transferred</t>
  </si>
  <si>
    <t xml:space="preserve">Mitigated?</t>
  </si>
  <si>
    <t xml:space="preserve">or</t>
  </si>
  <si>
    <t xml:space="preserve">Total</t>
  </si>
  <si>
    <t xml:space="preserve">Line</t>
  </si>
  <si>
    <t xml:space="preserve">Submit</t>
  </si>
  <si>
    <t xml:space="preserve">#</t>
  </si>
  <si>
    <t xml:space="preserve">Purchased</t>
  </si>
  <si>
    <t xml:space="preserve">MW</t>
  </si>
  <si>
    <t xml:space="preserve">Submitted</t>
  </si>
  <si>
    <t xml:space="preserve">NYC</t>
  </si>
  <si>
    <t xml:space="preserve">ISODfMay</t>
  </si>
  <si>
    <t xml:space="preserve">Yes</t>
  </si>
  <si>
    <t xml:space="preserve">ROS</t>
  </si>
  <si>
    <t xml:space="preserve">LSE4</t>
  </si>
  <si>
    <t xml:space="preserve">LI</t>
  </si>
  <si>
    <t xml:space="preserve">Supply1</t>
  </si>
  <si>
    <t xml:space="preserve">Supply3</t>
  </si>
  <si>
    <t xml:space="preserve">No</t>
  </si>
  <si>
    <t xml:space="preserve">PJM</t>
  </si>
  <si>
    <t xml:space="preserve">Supply5</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</si>
  <si>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</si>
  <si>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</si>
  <si>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</si>
  <si>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</si>
  <si>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</si>
  <si>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</si>
  <si>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</si>
  <si>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</si>
  <si>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</si>
  <si>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</si>
  <si>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</si>
  <si>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</si>
  <si>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</si>
  <si>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</si>
  <si>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</si>
  <si>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</si>
  <si>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</si>
  <si>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AquilEPM</t>
  </si>
  <si>
    <t xml:space="preserve">Winter</t>
  </si>
  <si>
    <t xml:space="preserve">AstGenCo</t>
  </si>
  <si>
    <t xml:space="preserve">CanaEmir</t>
  </si>
  <si>
    <t xml:space="preserve">CanNiaPwr</t>
  </si>
  <si>
    <t xml:space="preserve">HQ</t>
  </si>
  <si>
    <t xml:space="preserve">CargAlli</t>
  </si>
  <si>
    <t xml:space="preserve">CHEnt</t>
  </si>
  <si>
    <t xml:space="preserve">OH</t>
  </si>
  <si>
    <t xml:space="preserve">CHGE</t>
  </si>
  <si>
    <t xml:space="preserve">NE</t>
  </si>
  <si>
    <t xml:space="preserve">CingyEnM</t>
  </si>
  <si>
    <t xml:space="preserve">CingySvr</t>
  </si>
  <si>
    <t xml:space="preserve">CityBuff</t>
  </si>
  <si>
    <t xml:space="preserve">CoastMEn</t>
  </si>
  <si>
    <t xml:space="preserve">ColumEN</t>
  </si>
  <si>
    <t xml:space="preserve">ConecEn</t>
  </si>
  <si>
    <t xml:space="preserve">ConEdEn</t>
  </si>
  <si>
    <t xml:space="preserve">ConEdNY</t>
  </si>
  <si>
    <t xml:space="preserve">ConEdSol</t>
  </si>
  <si>
    <t xml:space="preserve">ConstPwr</t>
  </si>
  <si>
    <t xml:space="preserve">ConSuPwL</t>
  </si>
  <si>
    <t xml:space="preserve">CoralPwr</t>
  </si>
  <si>
    <t xml:space="preserve">CountEri</t>
  </si>
  <si>
    <t xml:space="preserve">CountMon</t>
  </si>
  <si>
    <t xml:space="preserve">CountNia</t>
  </si>
  <si>
    <t xml:space="preserve">DukeEnTM</t>
  </si>
  <si>
    <t xml:space="preserve">DynegyPM</t>
  </si>
  <si>
    <t xml:space="preserve">EastCoas</t>
  </si>
  <si>
    <t xml:space="preserve">ECNY</t>
  </si>
  <si>
    <t xml:space="preserve">Econnerg</t>
  </si>
  <si>
    <t xml:space="preserve">EdisnMMT</t>
  </si>
  <si>
    <t xml:space="preserve">Electrox</t>
  </si>
  <si>
    <t xml:space="preserve">ElPasMEn</t>
  </si>
  <si>
    <t xml:space="preserve">EmpiNatG</t>
  </si>
  <si>
    <t xml:space="preserve">Energetx</t>
  </si>
  <si>
    <t xml:space="preserve">EnronEnS</t>
  </si>
  <si>
    <t xml:space="preserve">EnronPM</t>
  </si>
  <si>
    <t xml:space="preserve">EntNucIP</t>
  </si>
  <si>
    <t xml:space="preserve">EntNukFz</t>
  </si>
  <si>
    <t xml:space="preserve">EntPwrM</t>
  </si>
  <si>
    <t xml:space="preserve">Essent</t>
  </si>
  <si>
    <t xml:space="preserve">FedEG</t>
  </si>
  <si>
    <t xml:space="preserve">FiberEn</t>
  </si>
  <si>
    <t xml:space="preserve">FortUSEn</t>
  </si>
  <si>
    <t xml:space="preserve">FPLEnPwM</t>
  </si>
  <si>
    <t xml:space="preserve">Freeport</t>
  </si>
  <si>
    <t xml:space="preserve">FstEnTSv</t>
  </si>
  <si>
    <t xml:space="preserve">GrtBayPw</t>
  </si>
  <si>
    <t xml:space="preserve">HessEn</t>
  </si>
  <si>
    <t xml:space="preserve">HQEnSvUS</t>
  </si>
  <si>
    <t xml:space="preserve">IndCorin</t>
  </si>
  <si>
    <t xml:space="preserve">IndIllio</t>
  </si>
  <si>
    <t xml:space="preserve">IndOlean</t>
  </si>
  <si>
    <t xml:space="preserve">IndOsweg</t>
  </si>
  <si>
    <t xml:space="preserve">IndYerks</t>
  </si>
  <si>
    <t xml:space="preserve">IntlPapr</t>
  </si>
  <si>
    <t xml:space="preserve">ISODfAPR</t>
  </si>
  <si>
    <t xml:space="preserve">ISODfAUG</t>
  </si>
  <si>
    <t xml:space="preserve">ISODfDEC</t>
  </si>
  <si>
    <t xml:space="preserve">ISODfFEB</t>
  </si>
  <si>
    <t xml:space="preserve">ISODfJAN</t>
  </si>
  <si>
    <t xml:space="preserve">ISODfJUL</t>
  </si>
  <si>
    <t xml:space="preserve">ISODfJUN</t>
  </si>
  <si>
    <t xml:space="preserve">ISODfMAR</t>
  </si>
  <si>
    <t xml:space="preserve">ISODfMAY</t>
  </si>
  <si>
    <t xml:space="preserve">ISODfNOV</t>
  </si>
  <si>
    <t xml:space="preserve">ISODfOCT</t>
  </si>
  <si>
    <t xml:space="preserve">ISODfSEP</t>
  </si>
  <si>
    <t xml:space="preserve">ISOMoAPR</t>
  </si>
  <si>
    <t xml:space="preserve">ISOMoAUG</t>
  </si>
  <si>
    <t xml:space="preserve">ISOMoDEC</t>
  </si>
  <si>
    <t xml:space="preserve">ISOMoFEB</t>
  </si>
  <si>
    <t xml:space="preserve">ISOMoJAN</t>
  </si>
  <si>
    <t xml:space="preserve">ISOMoJUL</t>
  </si>
  <si>
    <t xml:space="preserve">ISOMoJUN</t>
  </si>
  <si>
    <t xml:space="preserve">ISOMoMAR</t>
  </si>
  <si>
    <t xml:space="preserve">ISOMoMAY</t>
  </si>
  <si>
    <t xml:space="preserve">ISOMoNOV</t>
  </si>
  <si>
    <t xml:space="preserve">ISOMoOCT</t>
  </si>
  <si>
    <t xml:space="preserve">ISOMoSEP</t>
  </si>
  <si>
    <t xml:space="preserve">isostrpS</t>
  </si>
  <si>
    <t xml:space="preserve">isostrpW</t>
  </si>
  <si>
    <t xml:space="preserve">Jamestwn</t>
  </si>
  <si>
    <t xml:space="preserve">Kaleida</t>
  </si>
  <si>
    <t xml:space="preserve">KeySpEn</t>
  </si>
  <si>
    <t xml:space="preserve">KeySpRav</t>
  </si>
  <si>
    <t xml:space="preserve">KochEnT</t>
  </si>
  <si>
    <t xml:space="preserve">LIPA</t>
  </si>
  <si>
    <t xml:space="preserve">LockpEnA</t>
  </si>
  <si>
    <t xml:space="preserve">LSE2</t>
  </si>
  <si>
    <t xml:space="preserve">LSE3</t>
  </si>
  <si>
    <t xml:space="preserve">LSE5</t>
  </si>
  <si>
    <t xml:space="preserve">LSE6</t>
  </si>
  <si>
    <t xml:space="preserve">LSE7</t>
  </si>
  <si>
    <t xml:space="preserve">MEGA</t>
  </si>
  <si>
    <t xml:space="preserve">MetroEN</t>
  </si>
  <si>
    <t xml:space="preserve">MirabiGE</t>
  </si>
  <si>
    <t xml:space="preserve">MLCS</t>
  </si>
  <si>
    <t xml:space="preserve">MorgStan</t>
  </si>
  <si>
    <t xml:space="preserve">NatlFuel</t>
  </si>
  <si>
    <t xml:space="preserve">NEPAEn</t>
  </si>
  <si>
    <t xml:space="preserve">NEUtilSv</t>
  </si>
  <si>
    <t xml:space="preserve">NFRPwr</t>
  </si>
  <si>
    <t xml:space="preserve">NIMOEM</t>
  </si>
  <si>
    <t xml:space="preserve">NIMOPC</t>
  </si>
  <si>
    <t xml:space="preserve">NRGPwrM</t>
  </si>
  <si>
    <t xml:space="preserve">NYMPA</t>
  </si>
  <si>
    <t xml:space="preserve">NYPA</t>
  </si>
  <si>
    <t xml:space="preserve">NYSEG</t>
  </si>
  <si>
    <t xml:space="preserve">NYSEGSol</t>
  </si>
  <si>
    <t xml:space="preserve">OccidChm</t>
  </si>
  <si>
    <t xml:space="preserve">OnonCogn</t>
  </si>
  <si>
    <t xml:space="preserve">OntPwrGn</t>
  </si>
  <si>
    <t xml:space="preserve">OrionEnS</t>
  </si>
  <si>
    <t xml:space="preserve">ORUtil</t>
  </si>
  <si>
    <t xml:space="preserve">PECoEn</t>
  </si>
  <si>
    <t xml:space="preserve">PGENTPwr</t>
  </si>
  <si>
    <t xml:space="preserve">PPLEnPl</t>
  </si>
  <si>
    <t xml:space="preserve">PrimPwrM</t>
  </si>
  <si>
    <t xml:space="preserve">ProjOrgA</t>
  </si>
  <si>
    <t xml:space="preserve">PSCoCol</t>
  </si>
  <si>
    <t xml:space="preserve">PSEG</t>
  </si>
  <si>
    <t xml:space="preserve">PSEGEnRT</t>
  </si>
  <si>
    <t xml:space="preserve">PSEGEnT</t>
  </si>
  <si>
    <t xml:space="preserve">RelintEn</t>
  </si>
  <si>
    <t xml:space="preserve">RGE</t>
  </si>
  <si>
    <t xml:space="preserve">RockvCtr</t>
  </si>
  <si>
    <t xml:space="preserve">SelEn</t>
  </si>
  <si>
    <t xml:space="preserve">SelkCogn</t>
  </si>
  <si>
    <t xml:space="preserve">SemprEnt</t>
  </si>
  <si>
    <t xml:space="preserve">SingRobO</t>
  </si>
  <si>
    <t xml:space="preserve">SitheIPP</t>
  </si>
  <si>
    <t xml:space="preserve">SithePwM</t>
  </si>
  <si>
    <t xml:space="preserve">SmartEn</t>
  </si>
  <si>
    <t xml:space="preserve">SMEC</t>
  </si>
  <si>
    <t xml:space="preserve">SoCoEnM</t>
  </si>
  <si>
    <t xml:space="preserve">StatEnSv</t>
  </si>
  <si>
    <t xml:space="preserve">StratgEn</t>
  </si>
  <si>
    <t xml:space="preserve">StratgPM</t>
  </si>
  <si>
    <t xml:space="preserve">SUNYBuff</t>
  </si>
  <si>
    <t xml:space="preserve">Supply2</t>
  </si>
  <si>
    <t xml:space="preserve">Supply4</t>
  </si>
  <si>
    <t xml:space="preserve">TGE</t>
  </si>
  <si>
    <t xml:space="preserve">TMessena</t>
  </si>
  <si>
    <t xml:space="preserve">TopsMkts</t>
  </si>
  <si>
    <t xml:space="preserve">TranAEnM</t>
  </si>
  <si>
    <t xml:space="preserve">TrnCanPM</t>
  </si>
  <si>
    <t xml:space="preserve">TXUEnSev</t>
  </si>
  <si>
    <t xml:space="preserve">UofR</t>
  </si>
  <si>
    <t xml:space="preserve">VirgPwrM</t>
  </si>
  <si>
    <t xml:space="preserve">Wegmans</t>
  </si>
  <si>
    <t xml:space="preserve">WeschRes</t>
  </si>
  <si>
    <t xml:space="preserve">WestNYWi</t>
  </si>
  <si>
    <t xml:space="preserve">WillEnMT</t>
  </si>
  <si>
    <t xml:space="preserve">Long Name</t>
  </si>
  <si>
    <t xml:space="preserve">Approved PTID Numbers</t>
  </si>
  <si>
    <t xml:space="preserve">1stRoch</t>
  </si>
  <si>
    <t xml:space="preserve">1st Rochdale Cooperative Group, Ltd.</t>
  </si>
  <si>
    <t xml:space="preserve">ARTHUR_KILL_2</t>
  </si>
  <si>
    <t xml:space="preserve">N.Y.C.</t>
  </si>
  <si>
    <t xml:space="preserve">3mP&amp;P</t>
  </si>
  <si>
    <t xml:space="preserve">3M Purchasing and Packaging</t>
  </si>
  <si>
    <t xml:space="preserve">ARTHUR_KILL_3</t>
  </si>
  <si>
    <t xml:space="preserve">AdvantEn</t>
  </si>
  <si>
    <t xml:space="preserve">Advantage Energy, Inc.</t>
  </si>
  <si>
    <t xml:space="preserve">ALLEGHENY___COGEN</t>
  </si>
  <si>
    <t xml:space="preserve">GENESE</t>
  </si>
  <si>
    <t xml:space="preserve">AEPSysOp</t>
  </si>
  <si>
    <t xml:space="preserve">AEP System Operating Companies</t>
  </si>
  <si>
    <t xml:space="preserve">BROOKLYN_NAVY_YARD</t>
  </si>
  <si>
    <t xml:space="preserve">AESCreRe</t>
  </si>
  <si>
    <t xml:space="preserve">AES Creative Resources, L.P.</t>
  </si>
  <si>
    <t xml:space="preserve">ASTORIA___3</t>
  </si>
  <si>
    <t xml:space="preserve">AESEastE</t>
  </si>
  <si>
    <t xml:space="preserve">AES Eastern Energy LP</t>
  </si>
  <si>
    <t xml:space="preserve">ASTORIA___4</t>
  </si>
  <si>
    <t xml:space="preserve">AESNuEn</t>
  </si>
  <si>
    <t xml:space="preserve">AES NewEnergy, Inc.</t>
  </si>
  <si>
    <t xml:space="preserve">ASTORIA___5</t>
  </si>
  <si>
    <t xml:space="preserve">AgwayES</t>
  </si>
  <si>
    <t xml:space="preserve">Agway Energy Services, Inc.</t>
  </si>
  <si>
    <t xml:space="preserve">POLETTI____</t>
  </si>
  <si>
    <t xml:space="preserve">AllegEnS</t>
  </si>
  <si>
    <t xml:space="preserve">Allegheny Energy Supply Company, LLC </t>
  </si>
  <si>
    <t xml:space="preserve">ARTHUR_KILL_GT_1</t>
  </si>
  <si>
    <t xml:space="preserve">AllegPwr</t>
  </si>
  <si>
    <t xml:space="preserve">Allegheny Power</t>
  </si>
  <si>
    <t xml:space="preserve">WADING_RIVER_IC_1</t>
  </si>
  <si>
    <t xml:space="preserve">LONGIL</t>
  </si>
  <si>
    <t xml:space="preserve">AmerHess</t>
  </si>
  <si>
    <t xml:space="preserve">Amerada Hess Corporation</t>
  </si>
  <si>
    <t xml:space="preserve">ASTORIA_GT_1</t>
  </si>
  <si>
    <t xml:space="preserve">AmherUtl</t>
  </si>
  <si>
    <t xml:space="preserve">Amherst Utility Cooperative</t>
  </si>
  <si>
    <t xml:space="preserve">EAST_RIVER___7</t>
  </si>
  <si>
    <t xml:space="preserve">Aquila Energy Power Marketing</t>
  </si>
  <si>
    <t xml:space="preserve">BOWLINE___1</t>
  </si>
  <si>
    <t xml:space="preserve">HUD_VL</t>
  </si>
  <si>
    <t xml:space="preserve">Astoria Generating Company, LP</t>
  </si>
  <si>
    <t xml:space="preserve">ADK_HOOSICK___FALLS</t>
  </si>
  <si>
    <t xml:space="preserve">CAPITL</t>
  </si>
  <si>
    <t xml:space="preserve">Canal Emirates Power International</t>
  </si>
  <si>
    <t xml:space="preserve">NEG_PENN_ALLEGHNY</t>
  </si>
  <si>
    <t xml:space="preserve">CENTRL</t>
  </si>
  <si>
    <t xml:space="preserve">Canadian Niagara Power Company Ltd.</t>
  </si>
  <si>
    <t xml:space="preserve">INDIAN_POINT___2</t>
  </si>
  <si>
    <t xml:space="preserve">MILLWD</t>
  </si>
  <si>
    <t xml:space="preserve">Cargill-Alliant, LLC</t>
  </si>
  <si>
    <t xml:space="preserve">INDIAN_POINT___3</t>
  </si>
  <si>
    <t xml:space="preserve">Central Hudson Enterprises Corporation</t>
  </si>
  <si>
    <t xml:space="preserve">RAVENSWOOD___1</t>
  </si>
  <si>
    <t xml:space="preserve">Central Hudson Gas &amp; Electric Corp.</t>
  </si>
  <si>
    <t xml:space="preserve">RAVENSWOOD___2</t>
  </si>
  <si>
    <t xml:space="preserve">Cinergy Capital &amp; Trading, Inc. </t>
  </si>
  <si>
    <t xml:space="preserve">RAVENSWOOD___3</t>
  </si>
  <si>
    <t xml:space="preserve">Cinergy Services, Inc.</t>
  </si>
  <si>
    <t xml:space="preserve">WATERSIDE___6_8_9</t>
  </si>
  <si>
    <t xml:space="preserve">City of Buffalo, NY</t>
  </si>
  <si>
    <t xml:space="preserve">HUDSON_AVE_GT_4</t>
  </si>
  <si>
    <t xml:space="preserve">Coastal Merchant Energy, L.P. </t>
  </si>
  <si>
    <t xml:space="preserve">KIAC_JFK_AIRPORT</t>
  </si>
  <si>
    <t xml:space="preserve">Columbia Energy</t>
  </si>
  <si>
    <t xml:space="preserve">KINTIGH____</t>
  </si>
  <si>
    <t xml:space="preserve">WEST</t>
  </si>
  <si>
    <t xml:space="preserve">Conectiv Energy Supply, Inc.</t>
  </si>
  <si>
    <t xml:space="preserve">BARRETT___1</t>
  </si>
  <si>
    <t xml:space="preserve">Consolidated Edison Energy, Inc.</t>
  </si>
  <si>
    <t xml:space="preserve">BARRETT___2</t>
  </si>
  <si>
    <t xml:space="preserve">Consolidated Edison Company of NY, Inc.</t>
  </si>
  <si>
    <t xml:space="preserve">WADING_RIVER_IC_2</t>
  </si>
  <si>
    <t xml:space="preserve">Con Edison Solutions, Inc.</t>
  </si>
  <si>
    <t xml:space="preserve">FAR_ROCKAWAY___4</t>
  </si>
  <si>
    <t xml:space="preserve">Constellation Power Source, Inc.</t>
  </si>
  <si>
    <t xml:space="preserve">GLENWOOD___4</t>
  </si>
  <si>
    <t xml:space="preserve">ConsumerPowerline</t>
  </si>
  <si>
    <t xml:space="preserve">NORTHPORT___1</t>
  </si>
  <si>
    <t xml:space="preserve">Coral Power, L.L.C.</t>
  </si>
  <si>
    <t xml:space="preserve">NORTHPORT___2</t>
  </si>
  <si>
    <t xml:space="preserve">Erie, County of</t>
  </si>
  <si>
    <t xml:space="preserve">NORTHPORT___3</t>
  </si>
  <si>
    <t xml:space="preserve">Monroe County</t>
  </si>
  <si>
    <t xml:space="preserve">PORT_JEFF_3</t>
  </si>
  <si>
    <t xml:space="preserve">County of Niagara</t>
  </si>
  <si>
    <t xml:space="preserve">HUNTLEY___63</t>
  </si>
  <si>
    <t xml:space="preserve">Duke Energy Trading and Marketing, LLC</t>
  </si>
  <si>
    <t xml:space="preserve">HUNTLEY___64</t>
  </si>
  <si>
    <t xml:space="preserve">Dynegy Power Marketing, Inc.</t>
  </si>
  <si>
    <t xml:space="preserve">HUNTLEY___65</t>
  </si>
  <si>
    <t xml:space="preserve">East Coast Power LLC</t>
  </si>
  <si>
    <t xml:space="preserve">HUNTLEY___66</t>
  </si>
  <si>
    <t xml:space="preserve">Energy Cooperative of New York, Inc.</t>
  </si>
  <si>
    <t xml:space="preserve">HUNTLEY___67</t>
  </si>
  <si>
    <t xml:space="preserve">Econnergy</t>
  </si>
  <si>
    <t xml:space="preserve">HUNTLEY___68</t>
  </si>
  <si>
    <t xml:space="preserve">Edison Mission Marketing &amp; Trading</t>
  </si>
  <si>
    <t xml:space="preserve">DUNKIRK___1</t>
  </si>
  <si>
    <t xml:space="preserve">Electrotix</t>
  </si>
  <si>
    <t xml:space="preserve">DUNKIRK___2</t>
  </si>
  <si>
    <t xml:space="preserve">El Paso Merchant Energy, L.P.</t>
  </si>
  <si>
    <t xml:space="preserve">DUNKIRK___3</t>
  </si>
  <si>
    <t xml:space="preserve">Empire Natural Gas</t>
  </si>
  <si>
    <t xml:space="preserve">DUNKIRK___4</t>
  </si>
  <si>
    <t xml:space="preserve">Energetix</t>
  </si>
  <si>
    <t xml:space="preserve">INDECK___ILION</t>
  </si>
  <si>
    <t xml:space="preserve">MHK_VL</t>
  </si>
  <si>
    <t xml:space="preserve">Enron Energy Services, Inc.</t>
  </si>
  <si>
    <t xml:space="preserve">ALBANY___1</t>
  </si>
  <si>
    <t xml:space="preserve">Enron Power Marketing, Inc.</t>
  </si>
  <si>
    <t xml:space="preserve">ALBANY___2</t>
  </si>
  <si>
    <t xml:space="preserve">Entergy Nuclear IP3 LLC</t>
  </si>
  <si>
    <t xml:space="preserve">ALBANY___3</t>
  </si>
  <si>
    <t xml:space="preserve">Entergy Nuclear Fitzpatrick, LLC</t>
  </si>
  <si>
    <t xml:space="preserve">ALBANY___4</t>
  </si>
  <si>
    <t xml:space="preserve">Entergy Power Marketing Corp.</t>
  </si>
  <si>
    <t xml:space="preserve">NINE_MILE_1</t>
  </si>
  <si>
    <t xml:space="preserve">Essential</t>
  </si>
  <si>
    <t xml:space="preserve">GOUDEY___7</t>
  </si>
  <si>
    <t xml:space="preserve">Federal Electric and Gas</t>
  </si>
  <si>
    <t xml:space="preserve">GOUDEY___8</t>
  </si>
  <si>
    <t xml:space="preserve">Fibertek Energy, LLC</t>
  </si>
  <si>
    <t xml:space="preserve">GREENIDGE___3</t>
  </si>
  <si>
    <t xml:space="preserve">FortisUS Energy Corp.</t>
  </si>
  <si>
    <t xml:space="preserve">GREENIDGE___4</t>
  </si>
  <si>
    <t xml:space="preserve">FPL Energy Power Marketing, Inc.</t>
  </si>
  <si>
    <t xml:space="preserve">MILLIKEN___1</t>
  </si>
  <si>
    <t xml:space="preserve">Freeport, Inc Village of</t>
  </si>
  <si>
    <t xml:space="preserve">MILLIKEN___2</t>
  </si>
  <si>
    <t xml:space="preserve">FirstEnergy Trading Services, Inc.</t>
  </si>
  <si>
    <t xml:space="preserve">DANSKAMMER___1</t>
  </si>
  <si>
    <t xml:space="preserve">Great Bay Power Corp.</t>
  </si>
  <si>
    <t xml:space="preserve">ROSETON___1</t>
  </si>
  <si>
    <t xml:space="preserve">Hess Energy, Inc.</t>
  </si>
  <si>
    <t xml:space="preserve">ROSETON___2</t>
  </si>
  <si>
    <t xml:space="preserve">HQ EnergyServices US</t>
  </si>
  <si>
    <t xml:space="preserve">DANSKAMMER___2</t>
  </si>
  <si>
    <t xml:space="preserve">Indeck-Corinth, L.P.</t>
  </si>
  <si>
    <t xml:space="preserve">DANSKAMMER___3</t>
  </si>
  <si>
    <t xml:space="preserve">Indeck-Ilion, L.P.</t>
  </si>
  <si>
    <t xml:space="preserve">DANSKAMMER___4</t>
  </si>
  <si>
    <t xml:space="preserve">Indeck-Olean, L.P.</t>
  </si>
  <si>
    <t xml:space="preserve">DANSKAMMER___DIESEL</t>
  </si>
  <si>
    <t xml:space="preserve">Indeck-Oswego, L.P.</t>
  </si>
  <si>
    <t xml:space="preserve">LOVETT___5</t>
  </si>
  <si>
    <t xml:space="preserve">Indeck-Yerkes, L.P.</t>
  </si>
  <si>
    <t xml:space="preserve">BOWLINE___2</t>
  </si>
  <si>
    <t xml:space="preserve">International Paper</t>
  </si>
  <si>
    <t xml:space="preserve">FITZPATRICK____</t>
  </si>
  <si>
    <t xml:space="preserve">NYISO April Deficiency Auction</t>
  </si>
  <si>
    <t xml:space="preserve">ST_LAWRENCE____</t>
  </si>
  <si>
    <t xml:space="preserve">NORTH</t>
  </si>
  <si>
    <t xml:space="preserve">NYISO August Deficiency Auction</t>
  </si>
  <si>
    <t xml:space="preserve">WADING_RIVER_IC_3</t>
  </si>
  <si>
    <t xml:space="preserve">NYISO December Deficiency Auction</t>
  </si>
  <si>
    <t xml:space="preserve">GINNA____</t>
  </si>
  <si>
    <t xml:space="preserve">NYISO February Deficiency Auction</t>
  </si>
  <si>
    <t xml:space="preserve">STATION_5_MISC_HYD</t>
  </si>
  <si>
    <t xml:space="preserve">NYISO January Deficiency Auction</t>
  </si>
  <si>
    <t xml:space="preserve">OSWEGO___5</t>
  </si>
  <si>
    <t xml:space="preserve">NYISO July Deficiency Auction</t>
  </si>
  <si>
    <t xml:space="preserve">GRAHMSVILLE___HY</t>
  </si>
  <si>
    <t xml:space="preserve">NYISO June Deficiency Auction</t>
  </si>
  <si>
    <t xml:space="preserve">NEVERSINK___HYD</t>
  </si>
  <si>
    <t xml:space="preserve">NYISO March Deficiency Auction</t>
  </si>
  <si>
    <t xml:space="preserve">STURGEON_POOL_HYD</t>
  </si>
  <si>
    <t xml:space="preserve">NYISO May Deficiency Auction</t>
  </si>
  <si>
    <t xml:space="preserve">DASHVILLE___HYD</t>
  </si>
  <si>
    <t xml:space="preserve">NYISO November Deficiency Auction</t>
  </si>
  <si>
    <t xml:space="preserve">COXSACKIE___GT</t>
  </si>
  <si>
    <t xml:space="preserve">NYISO October Deficiency Auction</t>
  </si>
  <si>
    <t xml:space="preserve">SOUTH_CAIRO___GT</t>
  </si>
  <si>
    <t xml:space="preserve">NYISO September Deficiency Auction</t>
  </si>
  <si>
    <t xml:space="preserve">OSWEGO___6</t>
  </si>
  <si>
    <t xml:space="preserve">NYISO April Auction</t>
  </si>
  <si>
    <t xml:space="preserve">GLENWOOD___5</t>
  </si>
  <si>
    <t xml:space="preserve">NYISO August Auction</t>
  </si>
  <si>
    <t xml:space="preserve">PORT_JEFF_4</t>
  </si>
  <si>
    <t xml:space="preserve">NYISO December Auction</t>
  </si>
  <si>
    <t xml:space="preserve">BEEBEE_GT_13</t>
  </si>
  <si>
    <t xml:space="preserve">NYISO February Auction</t>
  </si>
  <si>
    <t xml:space="preserve">HUDAV+59+74_TH_GRP</t>
  </si>
  <si>
    <t xml:space="preserve">NYISO January Auction</t>
  </si>
  <si>
    <t xml:space="preserve">HICKLING___1</t>
  </si>
  <si>
    <t xml:space="preserve">NYISO July Auction</t>
  </si>
  <si>
    <t xml:space="preserve">HICKLING___2</t>
  </si>
  <si>
    <t xml:space="preserve">NYISO June Auction</t>
  </si>
  <si>
    <t xml:space="preserve">JENNISON___1</t>
  </si>
  <si>
    <t xml:space="preserve">NYISO March Auction</t>
  </si>
  <si>
    <t xml:space="preserve">JENNISON___2</t>
  </si>
  <si>
    <t xml:space="preserve">NYISO May Auction</t>
  </si>
  <si>
    <t xml:space="preserve">NEGNORTH__SRNC_HYD</t>
  </si>
  <si>
    <t xml:space="preserve">NYISO November Auction</t>
  </si>
  <si>
    <t xml:space="preserve">MILLIKEN___DIESEL</t>
  </si>
  <si>
    <t xml:space="preserve">NYISO October Auction</t>
  </si>
  <si>
    <t xml:space="preserve">LOVETT___3</t>
  </si>
  <si>
    <t xml:space="preserve">NYISO September Auction</t>
  </si>
  <si>
    <t xml:space="preserve">HILLBURN___GT</t>
  </si>
  <si>
    <t xml:space="preserve">NYISO Auction Strip Summer</t>
  </si>
  <si>
    <t xml:space="preserve">SHOEMAKER___GT</t>
  </si>
  <si>
    <t xml:space="preserve">NYISO Auction Strip Winter</t>
  </si>
  <si>
    <t xml:space="preserve">MONGAUP___HYD</t>
  </si>
  <si>
    <t xml:space="preserve">Jamestown, Board of Public Utilities</t>
  </si>
  <si>
    <t xml:space="preserve">LOVETT___4</t>
  </si>
  <si>
    <t xml:space="preserve">Kaleida Health</t>
  </si>
  <si>
    <t xml:space="preserve">HQ_GEN_CEDARS</t>
  </si>
  <si>
    <t xml:space="preserve">Keyspan Energy Services, Inc.</t>
  </si>
  <si>
    <t xml:space="preserve">NEG_CAPITAL___MECHNVIL</t>
  </si>
  <si>
    <t xml:space="preserve">Keyspan Ravenswood</t>
  </si>
  <si>
    <t xml:space="preserve">RANKINE____</t>
  </si>
  <si>
    <t xml:space="preserve">Koch Energy Trading, Inc. </t>
  </si>
  <si>
    <t xml:space="preserve">HEMPSTEAD____</t>
  </si>
  <si>
    <t xml:space="preserve">Long Island Power Authority</t>
  </si>
  <si>
    <t xml:space="preserve">NORTHPORT___4</t>
  </si>
  <si>
    <t xml:space="preserve">Lockport Energy Assoc.</t>
  </si>
  <si>
    <t xml:space="preserve">HQ_GEN_CHAT DC</t>
  </si>
  <si>
    <t xml:space="preserve">ROCHESTER_9_IC</t>
  </si>
  <si>
    <t xml:space="preserve">PEEKSKILL____</t>
  </si>
  <si>
    <t xml:space="preserve">ASHOKAN____</t>
  </si>
  <si>
    <t xml:space="preserve">KENSICO____</t>
  </si>
  <si>
    <t xml:space="preserve">DUNWOD</t>
  </si>
  <si>
    <t xml:space="preserve">LIPA_MISC_IPP</t>
  </si>
  <si>
    <t xml:space="preserve">HUDSON_AVE_GT_5</t>
  </si>
  <si>
    <t xml:space="preserve">INDIAN_POINT_GT_2</t>
  </si>
  <si>
    <t xml:space="preserve">LSE8</t>
  </si>
  <si>
    <t xml:space="preserve">EAST_RIVER___6</t>
  </si>
  <si>
    <t xml:space="preserve">LSE9</t>
  </si>
  <si>
    <t xml:space="preserve">ASTORIA_10-13___</t>
  </si>
  <si>
    <t xml:space="preserve">Merchant Energy Group (MEGA)</t>
  </si>
  <si>
    <t xml:space="preserve">INDIAN_PT_GRP</t>
  </si>
  <si>
    <t xml:space="preserve">Metromedia Energy</t>
  </si>
  <si>
    <t xml:space="preserve">GLENWOOD_IC_2_G1</t>
  </si>
  <si>
    <t xml:space="preserve">Mirabito Gas and Electric Inc.</t>
  </si>
  <si>
    <t xml:space="preserve">GLENWOOD_IC_3_G1</t>
  </si>
  <si>
    <t xml:space="preserve">Merrill Lynch Capital Services, Inc.</t>
  </si>
  <si>
    <t xml:space="preserve">HOLTSVILLE_IC_1</t>
  </si>
  <si>
    <t xml:space="preserve">Morgan Stanley Capital Group, Inc.</t>
  </si>
  <si>
    <t xml:space="preserve">HOLTSVILLE_IC_2</t>
  </si>
  <si>
    <t xml:space="preserve">National Fuel Resources, Inc.</t>
  </si>
  <si>
    <t xml:space="preserve">HOLTSVILLE_IC_3</t>
  </si>
  <si>
    <t xml:space="preserve">NEPA Energy, L.P.</t>
  </si>
  <si>
    <t xml:space="preserve">HOLTSVILLE_IC_4</t>
  </si>
  <si>
    <t xml:space="preserve">Northeast Utilities Services Company</t>
  </si>
  <si>
    <t xml:space="preserve">HOLTSVILLE_IC_5</t>
  </si>
  <si>
    <t xml:space="preserve">NFR Power, Inc.</t>
  </si>
  <si>
    <t xml:space="preserve">HOLTSVILLE_IC_6</t>
  </si>
  <si>
    <t xml:space="preserve">Niagara Mohawk Energy Marketing, Inc.</t>
  </si>
  <si>
    <t xml:space="preserve">HOLTSVILLE_IC_7</t>
  </si>
  <si>
    <t xml:space="preserve">Niagara Mohawk Power Corp.</t>
  </si>
  <si>
    <t xml:space="preserve">HOLTSVILLE_IC_8</t>
  </si>
  <si>
    <t xml:space="preserve">NRG Power Marketing Inc.</t>
  </si>
  <si>
    <t xml:space="preserve">HOLTSVILLE_IC_9</t>
  </si>
  <si>
    <t xml:space="preserve">New York Municipal Power Agency</t>
  </si>
  <si>
    <t xml:space="preserve">HOLTSVILLE_IC_10</t>
  </si>
  <si>
    <t xml:space="preserve">New York Power Authority</t>
  </si>
  <si>
    <t xml:space="preserve">BARRETT_IC_9</t>
  </si>
  <si>
    <t xml:space="preserve">New York State Electric &amp; Gas</t>
  </si>
  <si>
    <t xml:space="preserve">BARRETT_IC_10</t>
  </si>
  <si>
    <t xml:space="preserve">NYSEG Solutions, Inc.</t>
  </si>
  <si>
    <t xml:space="preserve">BARRETT_IC_11</t>
  </si>
  <si>
    <t xml:space="preserve">Occidental Chemical Corp. </t>
  </si>
  <si>
    <t xml:space="preserve">BARRETT_IC_12</t>
  </si>
  <si>
    <t xml:space="preserve">Onondaga Cogeneration, L.P.</t>
  </si>
  <si>
    <t xml:space="preserve">BARRETT_IC_1</t>
  </si>
  <si>
    <t xml:space="preserve">Ontario Power Generation Inc.</t>
  </si>
  <si>
    <t xml:space="preserve">BARRETT_IC_2</t>
  </si>
  <si>
    <t xml:space="preserve">Orion Energy Services</t>
  </si>
  <si>
    <t xml:space="preserve">BARRETT_IC_3</t>
  </si>
  <si>
    <t xml:space="preserve">Orange and Rockland Utilities, Inc.</t>
  </si>
  <si>
    <t xml:space="preserve">BARRETT_IC_4</t>
  </si>
  <si>
    <t xml:space="preserve">PECo Energy Company</t>
  </si>
  <si>
    <t xml:space="preserve">BARRETT_IC_5</t>
  </si>
  <si>
    <t xml:space="preserve">PG&amp;E Energy Trading - Power</t>
  </si>
  <si>
    <t xml:space="preserve">BARRETT_IC_6</t>
  </si>
  <si>
    <t xml:space="preserve">PP&amp;L EnergyPlus Co.</t>
  </si>
  <si>
    <t xml:space="preserve">BARRETT_IC_7</t>
  </si>
  <si>
    <t xml:space="preserve">Primmary Power Marketing</t>
  </si>
  <si>
    <t xml:space="preserve">BARRETT_IC_8</t>
  </si>
  <si>
    <t xml:space="preserve">Project Orange Associates, LP </t>
  </si>
  <si>
    <t xml:space="preserve">GLENWOOD_IC_1_G5</t>
  </si>
  <si>
    <t xml:space="preserve">Public Service Company of Colorado</t>
  </si>
  <si>
    <t xml:space="preserve">PORT_JEFF_IC</t>
  </si>
  <si>
    <t xml:space="preserve">Public Service Electric &amp; Gas Co.</t>
  </si>
  <si>
    <t xml:space="preserve">WEST_BABYLON___IC</t>
  </si>
  <si>
    <t xml:space="preserve">PSEG Energy Resources &amp; Trade, LLC</t>
  </si>
  <si>
    <t xml:space="preserve">SHOREHAM_IC_1</t>
  </si>
  <si>
    <t xml:space="preserve">PSEG Energy Technologies, Inc.</t>
  </si>
  <si>
    <t xml:space="preserve">SHOREHAM_IC_2</t>
  </si>
  <si>
    <t xml:space="preserve">Reliant Energy Services</t>
  </si>
  <si>
    <t xml:space="preserve">EAST_HAMPTON___GT</t>
  </si>
  <si>
    <t xml:space="preserve">Rochester Gas &amp; Electric Corp.</t>
  </si>
  <si>
    <t xml:space="preserve">NORTHPORT___IC</t>
  </si>
  <si>
    <t xml:space="preserve">Rockville Center, Village of</t>
  </si>
  <si>
    <t xml:space="preserve">SOUTHOLD___IC</t>
  </si>
  <si>
    <t xml:space="preserve">Select Energy, Inc.</t>
  </si>
  <si>
    <t xml:space="preserve">SOUTH_HAMPTN___IC</t>
  </si>
  <si>
    <t xml:space="preserve">Selkirk Cogen Partners, LP</t>
  </si>
  <si>
    <t xml:space="preserve">MONTAUK___DIESEL</t>
  </si>
  <si>
    <t xml:space="preserve">Sempra Energy Trading Corp.</t>
  </si>
  <si>
    <t xml:space="preserve">EAST_HAMPTON___DIESEL</t>
  </si>
  <si>
    <t xml:space="preserve">Singer Holding Corp. dba Robison Oil</t>
  </si>
  <si>
    <t xml:space="preserve">RAVENSWOOD_GT_1</t>
  </si>
  <si>
    <t xml:space="preserve">Sithe Independence Power Partners, L.P.</t>
  </si>
  <si>
    <t xml:space="preserve">JARVIS____</t>
  </si>
  <si>
    <t xml:space="preserve">Sithe Power Marketing, LP</t>
  </si>
  <si>
    <t xml:space="preserve">NINE_MILE_2</t>
  </si>
  <si>
    <t xml:space="preserve">SmartEnergy.com, Inc.</t>
  </si>
  <si>
    <t xml:space="preserve">HIGH_FALLS___HY</t>
  </si>
  <si>
    <t xml:space="preserve">Schools and Municipal Energy Cooperative of Western New York</t>
  </si>
  <si>
    <t xml:space="preserve">GILBOA____1</t>
  </si>
  <si>
    <t xml:space="preserve">Southern Co Energy Marketing</t>
  </si>
  <si>
    <t xml:space="preserve">GILBOA____2</t>
  </si>
  <si>
    <t xml:space="preserve">Statoil Energy Services, Inc.</t>
  </si>
  <si>
    <t xml:space="preserve">GILBOA____3</t>
  </si>
  <si>
    <t xml:space="preserve">Strategic Energy LLC</t>
  </si>
  <si>
    <t xml:space="preserve">GILBOA____4</t>
  </si>
  <si>
    <t xml:space="preserve">Strategic Power Management, LLC</t>
  </si>
  <si>
    <t xml:space="preserve">NIAGARA____</t>
  </si>
  <si>
    <t xml:space="preserve">State University of New York at Buffalo</t>
  </si>
  <si>
    <t xml:space="preserve">CH_MISC_IPPS</t>
  </si>
  <si>
    <t xml:space="preserve">FULTON_COGEN____</t>
  </si>
  <si>
    <t xml:space="preserve">NEG_CENTRAL_HIGH_ACRES</t>
  </si>
  <si>
    <t xml:space="preserve">NEG_CENTRAL___INDECK</t>
  </si>
  <si>
    <t xml:space="preserve">LEDERLE____</t>
  </si>
  <si>
    <t xml:space="preserve">YORK___WARBASSE</t>
  </si>
  <si>
    <t xml:space="preserve">Supply6</t>
  </si>
  <si>
    <t xml:space="preserve">E_FISHKILL_LBMP</t>
  </si>
  <si>
    <t xml:space="preserve">Supply7</t>
  </si>
  <si>
    <t xml:space="preserve">SITHE___STERLING</t>
  </si>
  <si>
    <t xml:space="preserve">Supply8</t>
  </si>
  <si>
    <t xml:space="preserve">GLEN_PARK____</t>
  </si>
  <si>
    <t xml:space="preserve">Supply9</t>
  </si>
  <si>
    <t xml:space="preserve">BETHLEHEM___STEEL</t>
  </si>
  <si>
    <t xml:space="preserve">Total Gas &amp; Electric, Inc.</t>
  </si>
  <si>
    <t xml:space="preserve">FORT_DRUM_COGEN</t>
  </si>
  <si>
    <t xml:space="preserve">Town of Messena</t>
  </si>
  <si>
    <t xml:space="preserve">INDECK___YERKES</t>
  </si>
  <si>
    <t xml:space="preserve">Tops Markets, Inc.</t>
  </si>
  <si>
    <t xml:space="preserve">INDECK___OSWEGO</t>
  </si>
  <si>
    <t xml:space="preserve">TransAlta Energy Marketing (U.S.) Inc.</t>
  </si>
  <si>
    <t xml:space="preserve">LINDEN_COGEN____</t>
  </si>
  <si>
    <t xml:space="preserve">TransCanada Power Marketing Ltd.</t>
  </si>
  <si>
    <t xml:space="preserve">BINGHAMTON__COGEN</t>
  </si>
  <si>
    <t xml:space="preserve">TXU Energy Services</t>
  </si>
  <si>
    <t xml:space="preserve">NEG_WEST_LEA_LOCKPORT</t>
  </si>
  <si>
    <t xml:space="preserve">U of Rochester</t>
  </si>
  <si>
    <t xml:space="preserve">NEGNORTH__KES_CHATEGAY</t>
  </si>
  <si>
    <t xml:space="preserve">Virginia Power Marketing</t>
  </si>
  <si>
    <t xml:space="preserve">NEGNORTH__FLCN_SEA</t>
  </si>
  <si>
    <t xml:space="preserve">Wegmans Food Markets, Inc.</t>
  </si>
  <si>
    <t xml:space="preserve">NYPA___HOLTSVILL</t>
  </si>
  <si>
    <t xml:space="preserve">Westchester Resco Co., L.P.</t>
  </si>
  <si>
    <t xml:space="preserve">RENSSELAER___COGEN</t>
  </si>
  <si>
    <t xml:space="preserve">Western New York Wind Corp.</t>
  </si>
  <si>
    <t xml:space="preserve">SENECA___ENERGY</t>
  </si>
  <si>
    <t xml:space="preserve">Williams Energy Marketing and Trading Company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</si>
  <si>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</si>
  <si>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</si>
  <si>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</si>
  <si>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</si>
  <si>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</si>
  <si>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</si>
  <si>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</si>
  <si>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</si>
  <si>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</si>
  <si>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</si>
  <si>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</si>
  <si>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</si>
  <si>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</si>
  <si>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</si>
  <si>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</si>
  <si>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</si>
  <si>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</si>
  <si>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</si>
  <si>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</si>
  <si>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</si>
  <si>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</si>
  <si>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</si>
  <si>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</si>
  <si>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</si>
  <si>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</si>
  <si>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</si>
  <si>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</si>
  <si>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</si>
  <si>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</si>
  <si>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</si>
  <si>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NYISO_LBMP_REFERENCE</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</si>
  <si>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</si>
  <si>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</si>
  <si>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</si>
  <si>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</si>
  <si>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</si>
  <si>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</si>
  <si>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</si>
  <si>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</si>
  <si>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</si>
  <si>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</si>
  <si>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</si>
  <si>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</si>
  <si>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</si>
  <si>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</si>
  <si>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</si>
  <si>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</si>
  <si>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</si>
  <si>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</si>
  <si>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</si>
  <si>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</si>
  <si>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</si>
  <si>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</si>
  <si>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</si>
  <si>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</si>
  <si>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</si>
  <si>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</si>
  <si>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</si>
  <si>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</si>
  <si>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</si>
  <si>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</si>
  <si>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</si>
  <si>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</si>
  <si>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</si>
  <si>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N.E._GEN_SANDY PR</t>
  </si>
  <si>
    <t xml:space="preserve">NPX</t>
  </si>
  <si>
    <t xml:space="preserve">O.H._GEN_BRUCE</t>
  </si>
  <si>
    <t xml:space="preserve">PJM_GEN_KEYSTONE</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</si>
  <si>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</si>
  <si>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</si>
  <si>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</si>
  <si>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</si>
  <si>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</si>
  <si>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</si>
  <si>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</si>
  <si>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</si>
  <si>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</si>
  <si>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</si>
  <si>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</si>
  <si>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</si>
  <si>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</si>
  <si>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</si>
  <si>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</si>
  <si>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</si>
  <si>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</si>
  <si>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</si>
  <si>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</si>
  <si>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</si>
  <si>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</si>
  <si>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</si>
  <si>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</si>
  <si>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</si>
  <si>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</si>
  <si>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</si>
  <si>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</si>
  <si>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</si>
  <si>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</si>
  <si>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</si>
  <si>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</si>
  <si>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</si>
  <si>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</si>
  <si>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</si>
  <si>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</si>
  <si>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</si>
  <si>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</si>
  <si>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</si>
  <si>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</si>
  <si>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</si>
  <si>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</si>
  <si>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</si>
  <si>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</si>
  <si>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</si>
  <si>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</si>
  <si>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</si>
  <si>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</si>
  <si>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</si>
  <si>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</si>
  <si>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</si>
  <si>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</si>
  <si>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</si>
  <si>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</si>
  <si>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</si>
  <si>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</si>
  <si>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</si>
  <si>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</si>
  <si>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</si>
  <si>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</si>
  <si>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</si>
  <si>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</si>
  <si>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</si>
  <si>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</si>
  <si>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</si>
  <si>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</si>
  <si>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</si>
  <si>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</si>
  <si>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</si>
  <si>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</si>
  <si>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</si>
  <si>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RAVENSWOOD_GT2_2</t>
  </si>
  <si>
    <t xml:space="preserve">RAVENSWOOD_GT2_3</t>
  </si>
  <si>
    <t xml:space="preserve">RAVENSWOOD_GT2_4</t>
  </si>
  <si>
    <t xml:space="preserve">RAVENSWOOD_GT3_2</t>
  </si>
  <si>
    <t xml:space="preserve">RAVENSWOOD_GT3_3</t>
  </si>
  <si>
    <t xml:space="preserve">RAVENSWOOD_GT3_4</t>
  </si>
  <si>
    <t xml:space="preserve">RAVENSWOOD_GT_4</t>
  </si>
  <si>
    <t xml:space="preserve">RAVENSWOOD_GT_5</t>
  </si>
  <si>
    <t xml:space="preserve">RAVENSWOOD_GT_6</t>
  </si>
  <si>
    <t xml:space="preserve">RAVENSWOOD_GT_7</t>
  </si>
  <si>
    <t xml:space="preserve">RAVENSWOOD_GT_9</t>
  </si>
  <si>
    <t xml:space="preserve">RAVENSWOOD_GT_10</t>
  </si>
  <si>
    <t xml:space="preserve">RAVENSWOOD_GT_11</t>
  </si>
  <si>
    <t xml:space="preserve">74TH_STREET_GT_1</t>
  </si>
  <si>
    <t xml:space="preserve">74TH_STREET_GT_2</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</si>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</sst>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7">
    <numFmt numFmtId="164" formatCode="General"/>
    <numFmt numFmtId="165" formatCode="mm/dd/yy"/>
    <numFmt numFmtId="166" formatCode="_(* #,##0.00_);_(* \(#,##0.00\);_(* \-??_);_(@_)"/>
    <numFmt numFmtId="167" formatCode="0.00"/>
    <numFmt numFmtId="168" formatCode="0.0"/>
    <numFmt numFmtId="169" formatCode="[$-409]#,##0.00_);\(#,##0.00\)"/>
    <numFmt numFmtId="170" formatCode="_(* #,##0.0_);_(* \(#,##0.0\);_(* \-??_);_(@_)"/>
  </numFmts>
  <fonts count="26">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u val="single"/>
      <sz val="10"/>
      <name val="Arial"/>
      <family val="2"/>
    </font>
  </fonts>
  <fills count="4">
    <fill>
      <patternFill patternType="none"/>
    </fill>
    <fill>
      <patternFill patternType="gray125"/>
    </fill>
    <fill>
      <patternFill patternType="solid">
        <fgColor rgb="FF00FFFF"/>
        <bgColor rgb="FF00FFFF"/>
      </patternFill>
    </fill>
    <fill>
      <patternFill patternType="solid">
        <fgColor rgb="FFFFFF00"/>
        <bgColor rgb="FFFFFF00"/>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right/>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medium"/>
      <top style="medium"/>
      <bottom style="thin"/>
      <diagonal/>
    </border>
    <border diagonalUp="false" diagonalDown="false">
      <left style="medium"/>
      <right/>
      <top/>
      <bottom style="thin"/>
      <diagonal/>
    </border>
    <border diagonalUp="false" diagonalDown="false">
      <left style="medium"/>
      <right style="medium"/>
      <top style="thin"/>
      <bottom style="thin"/>
      <diagonal/>
    </border>
    <border diagonalUp="false" diagonalDown="false">
      <left style="thin"/>
      <right style="thin"/>
      <top/>
      <bottom style="medium"/>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5" fillId="0" borderId="1"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center"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false" indent="0" shrinkToFit="false"/>
      <protection locked="true" hidden="false"/>
    </xf>
    <xf numFmtId="164" fontId="16" fillId="3" borderId="4"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true" applyProtection="false">
      <alignment horizontal="center" vertical="bottom" textRotation="0" wrapText="false" indent="0" shrinkToFit="false"/>
      <protection locked="true" hidden="false"/>
    </xf>
    <xf numFmtId="164" fontId="16" fillId="0" borderId="8" xfId="0" applyFont="true" applyBorder="true" applyAlignment="true" applyProtection="false">
      <alignment horizontal="center" vertical="bottom" textRotation="0" wrapText="false" indent="0" shrinkToFit="false"/>
      <protection locked="true" hidden="false"/>
    </xf>
    <xf numFmtId="164" fontId="16" fillId="0" borderId="9" xfId="0" applyFont="true" applyBorder="true" applyAlignment="true" applyProtection="false">
      <alignment horizontal="left"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0" xfId="0" applyFont="true" applyBorder="true" applyAlignment="true" applyProtection="false">
      <alignment horizontal="left" vertical="bottom" textRotation="0" wrapText="false" indent="0" shrinkToFit="false"/>
      <protection locked="true" hidden="false"/>
    </xf>
    <xf numFmtId="164" fontId="16" fillId="0" borderId="10" xfId="0" applyFont="true" applyBorder="true" applyAlignment="false" applyProtection="false">
      <alignment horizontal="general" vertical="bottom" textRotation="0" wrapText="false" indent="0" shrinkToFit="false"/>
      <protection locked="true" hidden="false"/>
    </xf>
    <xf numFmtId="164" fontId="16" fillId="0" borderId="11" xfId="0" applyFont="true" applyBorder="true" applyAlignment="false" applyProtection="false">
      <alignment horizontal="general" vertical="bottom" textRotation="0" wrapText="false" indent="0" shrinkToFit="false"/>
      <protection locked="true" hidden="false"/>
    </xf>
    <xf numFmtId="164" fontId="16" fillId="0" borderId="6" xfId="0" applyFont="true" applyBorder="true" applyAlignment="false" applyProtection="false">
      <alignment horizontal="general"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12" xfId="0" applyFont="true" applyBorder="true" applyAlignment="true" applyProtection="false">
      <alignment horizontal="left" vertical="bottom" textRotation="0" wrapText="false" indent="0" shrinkToFit="false"/>
      <protection locked="true" hidden="false"/>
    </xf>
    <xf numFmtId="164" fontId="16" fillId="3" borderId="12" xfId="0" applyFont="true" applyBorder="true" applyAlignment="true" applyProtection="false">
      <alignment horizontal="center" vertical="bottom" textRotation="0" wrapText="false" indent="0" shrinkToFit="false"/>
      <protection locked="true" hidden="false"/>
    </xf>
    <xf numFmtId="164" fontId="9" fillId="3" borderId="11" xfId="0" applyFont="true" applyBorder="true" applyAlignment="true" applyProtection="false">
      <alignment horizontal="right"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3"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16" fillId="0" borderId="11" xfId="0" applyFont="true" applyBorder="true" applyAlignment="true" applyProtection="false">
      <alignment horizontal="center" vertical="bottom" textRotation="0" wrapText="false" indent="0" shrinkToFit="false"/>
      <protection locked="true" hidden="false"/>
    </xf>
    <xf numFmtId="164" fontId="15" fillId="0" borderId="10"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4" fontId="16" fillId="3" borderId="15" xfId="0" applyFont="true" applyBorder="true" applyAlignment="true" applyProtection="false">
      <alignment horizontal="center"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16" fillId="0" borderId="16"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16" fillId="0" borderId="19" xfId="0" applyFont="true" applyBorder="true" applyAlignment="true" applyProtection="false">
      <alignment horizontal="left" vertical="bottom" textRotation="0" wrapText="false" indent="0" shrinkToFit="false"/>
      <protection locked="true" hidden="false"/>
    </xf>
    <xf numFmtId="168" fontId="16" fillId="0" borderId="16"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false" applyProtection="false">
      <alignment horizontal="general" vertical="bottom" textRotation="0" wrapText="false" indent="0" shrinkToFit="false"/>
      <protection locked="true" hidden="false"/>
    </xf>
    <xf numFmtId="164" fontId="16" fillId="0" borderId="20" xfId="0" applyFont="true" applyBorder="true" applyAlignment="false" applyProtection="false">
      <alignment horizontal="general" vertical="bottom" textRotation="0" wrapText="false" indent="0" shrinkToFit="false"/>
      <protection locked="true" hidden="false"/>
    </xf>
    <xf numFmtId="164" fontId="15" fillId="0" borderId="21" xfId="0" applyFont="true" applyBorder="true" applyAlignment="true" applyProtection="false">
      <alignment horizontal="center" vertical="bottom" textRotation="0" wrapText="false" indent="0" shrinkToFit="false"/>
      <protection locked="true" hidden="false"/>
    </xf>
    <xf numFmtId="164" fontId="15" fillId="0" borderId="16" xfId="0" applyFont="true" applyBorder="true" applyAlignment="true" applyProtection="false">
      <alignment horizontal="center" vertical="bottom" textRotation="0" wrapText="false" indent="0" shrinkToFit="false"/>
      <protection locked="true" hidden="false"/>
    </xf>
    <xf numFmtId="164" fontId="15" fillId="2" borderId="22" xfId="0" applyFont="true" applyBorder="true" applyAlignment="true" applyProtection="true">
      <alignment horizontal="left" vertical="bottom" textRotation="0" wrapText="false" indent="0" shrinkToFit="false"/>
      <protection locked="false" hidden="false"/>
    </xf>
    <xf numFmtId="164" fontId="15" fillId="3" borderId="23" xfId="0" applyFont="true" applyBorder="true" applyAlignment="true" applyProtection="true">
      <alignment horizontal="center" vertical="bottom" textRotation="0" wrapText="false" indent="0" shrinkToFit="false"/>
      <protection locked="false" hidden="false"/>
    </xf>
    <xf numFmtId="168" fontId="0" fillId="3" borderId="24" xfId="0" applyFont="fals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center" vertical="bottom" textRotation="0" wrapText="false" indent="0" shrinkToFit="false"/>
      <protection locked="false" hidden="false"/>
    </xf>
    <xf numFmtId="164" fontId="15" fillId="0" borderId="25" xfId="0" applyFont="true" applyBorder="true" applyAlignment="true" applyProtection="true">
      <alignment horizontal="left" vertical="bottom" textRotation="0" wrapText="false" indent="0" shrinkToFit="false"/>
      <protection locked="false" hidden="false"/>
    </xf>
    <xf numFmtId="164" fontId="15" fillId="0" borderId="2" xfId="0" applyFont="true" applyBorder="true" applyAlignment="true" applyProtection="true">
      <alignment horizontal="left" vertical="bottom" textRotation="0" wrapText="false" indent="0" shrinkToFit="false"/>
      <protection locked="false" hidden="false"/>
    </xf>
    <xf numFmtId="169" fontId="15" fillId="0" borderId="26" xfId="15" applyFont="true" applyBorder="true" applyAlignment="true" applyProtection="true">
      <alignment horizontal="left" vertical="bottom" textRotation="0" wrapText="false" indent="0" shrinkToFit="false"/>
      <protection locked="false" hidden="false"/>
    </xf>
    <xf numFmtId="170" fontId="15" fillId="0" borderId="27" xfId="15" applyFont="true" applyBorder="true" applyAlignment="true" applyProtection="true">
      <alignment horizontal="center" vertical="bottom" textRotation="0" wrapText="false" indent="0" shrinkToFit="false"/>
      <protection locked="false" hidden="false"/>
    </xf>
    <xf numFmtId="168" fontId="15" fillId="0" borderId="28" xfId="0" applyFont="true" applyBorder="true" applyAlignment="true" applyProtection="true">
      <alignment horizontal="center" vertical="bottom" textRotation="0" wrapText="false" indent="0" shrinkToFit="false"/>
      <protection locked="false" hidden="false"/>
    </xf>
    <xf numFmtId="168" fontId="15" fillId="0" borderId="27" xfId="0" applyFont="true" applyBorder="true" applyAlignment="true" applyProtection="true">
      <alignment horizontal="center" vertical="bottom" textRotation="0" wrapText="false" indent="0" shrinkToFit="false"/>
      <protection locked="false" hidden="false"/>
    </xf>
    <xf numFmtId="165" fontId="15" fillId="0" borderId="6" xfId="0" applyFont="true" applyBorder="true" applyAlignment="true" applyProtection="true">
      <alignment horizontal="center" vertical="bottom" textRotation="0" wrapText="false" indent="0" shrinkToFit="false"/>
      <protection locked="false" hidden="false"/>
    </xf>
    <xf numFmtId="168" fontId="15" fillId="0" borderId="6"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false">
      <alignment horizontal="general" vertical="bottom" textRotation="0" wrapText="false" indent="0" shrinkToFit="false"/>
      <protection locked="true" hidden="false"/>
    </xf>
    <xf numFmtId="165" fontId="15" fillId="0" borderId="10" xfId="0" applyFont="true" applyBorder="true" applyAlignment="true" applyProtection="true">
      <alignment horizontal="center" vertical="bottom" textRotation="0" wrapText="false" indent="0" shrinkToFit="false"/>
      <protection locked="false" hidden="false"/>
    </xf>
    <xf numFmtId="168" fontId="15" fillId="0" borderId="10"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70" fontId="15" fillId="0" borderId="21" xfId="15" applyFont="true" applyBorder="true" applyAlignment="true" applyProtection="true">
      <alignment horizontal="center" vertical="bottom" textRotation="0" wrapText="false" indent="0" shrinkToFit="false"/>
      <protection locked="false" hidden="false"/>
    </xf>
    <xf numFmtId="170" fontId="15" fillId="0" borderId="29" xfId="15" applyFont="true" applyBorder="true" applyAlignment="true" applyProtection="true">
      <alignment horizontal="center" vertical="bottom" textRotation="0" wrapText="false" indent="0" shrinkToFit="false"/>
      <protection locked="false" hidden="false"/>
    </xf>
    <xf numFmtId="164" fontId="15" fillId="2" borderId="15" xfId="0" applyFont="true" applyBorder="true" applyAlignment="true" applyProtection="true">
      <alignment horizontal="left" vertical="bottom" textRotation="0" wrapText="false" indent="0" shrinkToFit="false"/>
      <protection locked="false" hidden="false"/>
    </xf>
    <xf numFmtId="164" fontId="15" fillId="3" borderId="30" xfId="0" applyFont="true" applyBorder="true" applyAlignment="true" applyProtection="true">
      <alignment horizontal="center" vertical="bottom" textRotation="0" wrapText="false" indent="0" shrinkToFit="false"/>
      <protection locked="false" hidden="false"/>
    </xf>
    <xf numFmtId="168" fontId="0" fillId="3" borderId="19" xfId="0" applyFont="false" applyBorder="true" applyAlignment="true" applyProtection="true">
      <alignment horizontal="center" vertical="bottom" textRotation="0" wrapText="false" indent="0" shrinkToFit="false"/>
      <protection locked="false" hidden="false"/>
    </xf>
    <xf numFmtId="164" fontId="15" fillId="0" borderId="16" xfId="0" applyFont="true" applyBorder="true" applyAlignment="true" applyProtection="true">
      <alignment horizontal="center" vertical="bottom" textRotation="0" wrapText="false" indent="0" shrinkToFit="false"/>
      <protection locked="false" hidden="false"/>
    </xf>
    <xf numFmtId="164" fontId="15" fillId="0" borderId="17" xfId="0" applyFont="true" applyBorder="true" applyAlignment="true" applyProtection="true">
      <alignment horizontal="left" vertical="bottom" textRotation="0" wrapText="false" indent="0" shrinkToFit="false"/>
      <protection locked="false" hidden="false"/>
    </xf>
    <xf numFmtId="164" fontId="15" fillId="0" borderId="18" xfId="0" applyFont="true" applyBorder="true" applyAlignment="true" applyProtection="true">
      <alignment horizontal="left" vertical="bottom" textRotation="0" wrapText="false" indent="0" shrinkToFit="false"/>
      <protection locked="false" hidden="false"/>
    </xf>
    <xf numFmtId="169" fontId="15" fillId="0" borderId="19" xfId="15" applyFont="true" applyBorder="true" applyAlignment="true" applyProtection="true">
      <alignment horizontal="left"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5" fontId="15" fillId="0" borderId="16" xfId="0" applyFont="true" applyBorder="true" applyAlignment="true" applyProtection="true">
      <alignment horizontal="center" vertical="bottom" textRotation="0" wrapText="false" indent="0" shrinkToFit="false"/>
      <protection locked="false" hidden="false"/>
    </xf>
    <xf numFmtId="168" fontId="15" fillId="0" borderId="16"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3" borderId="0" xfId="0" applyFont="false" applyBorder="true" applyAlignment="true" applyProtection="true">
      <alignment horizontal="center" vertical="bottom" textRotation="0" wrapText="false" indent="0" shrinkToFit="false"/>
      <protection locked="false" hidden="false"/>
    </xf>
    <xf numFmtId="169"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false" applyAlignment="true" applyProtection="false">
      <alignment horizontal="justify" vertical="top"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5" fillId="0" borderId="18" xfId="0" applyFont="true" applyBorder="true" applyAlignment="false" applyProtection="false">
      <alignment horizontal="general" vertical="bottom" textRotation="0" wrapText="false" indent="0" shrinkToFit="false"/>
      <protection locked="true" hidden="false"/>
    </xf>
    <xf numFmtId="164" fontId="15" fillId="2" borderId="2" xfId="0" applyFont="true" applyBorder="true" applyAlignment="false" applyProtection="false">
      <alignment horizontal="general" vertical="bottom" textRotation="0" wrapText="false" indent="0" shrinkToFit="false"/>
      <protection locked="true" hidden="false"/>
    </xf>
    <xf numFmtId="164" fontId="15" fillId="0" borderId="31" xfId="0" applyFont="true" applyBorder="true" applyAlignment="false" applyProtection="false">
      <alignment horizontal="general" vertical="bottom" textRotation="0" wrapText="false" indent="0" shrinkToFit="false"/>
      <protection locked="true" hidden="false"/>
    </xf>
    <xf numFmtId="164" fontId="15" fillId="0" borderId="3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64" fontId="9" fillId="0" borderId="33" xfId="0" applyFont="true" applyBorder="true" applyAlignment="true" applyProtection="false">
      <alignment horizontal="center"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9" fillId="0" borderId="31" xfId="0" applyFont="true" applyBorder="true" applyAlignment="true" applyProtection="false">
      <alignment horizontal="center"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9" fillId="0" borderId="23"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2"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0</xdr:colOff>
      <xdr:row>53</xdr:row>
      <xdr:rowOff>0</xdr:rowOff>
    </xdr:from>
    <xdr:to>
      <xdr:col>10</xdr:col>
      <xdr:colOff>469440</xdr:colOff>
      <xdr:row>61</xdr:row>
      <xdr:rowOff>95760</xdr:rowOff>
    </xdr:to>
    <xdr:pic>
      <xdr:nvPicPr>
        <xdr:cNvPr id="1" name="Picture 3" descr=""/>
        <xdr:cNvPicPr/>
      </xdr:nvPicPr>
      <xdr:blipFill>
        <a:blip r:embed="rId2"/>
        <a:stretch/>
      </xdr:blipFill>
      <xdr:spPr>
        <a:xfrm>
          <a:off x="638280" y="8582040"/>
          <a:ext cx="6212880" cy="1391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A1" activeCellId="0" sqref="A1:R1638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B35" s="2" t="s">
        <v>28</v>
      </c>
      <c r="C35" s="7" t="s">
        <v>29</v>
      </c>
      <c r="D35" s="2" t="s">
        <v>30</v>
      </c>
    </row>
    <row r="36" customFormat="false" ht="12.75" hidden="false" customHeight="false" outlineLevel="0" collapsed="false">
      <c r="D36" s="2" t="s">
        <v>31</v>
      </c>
    </row>
    <row r="38" customFormat="false" ht="12.75" hidden="false" customHeight="false" outlineLevel="0" collapsed="false">
      <c r="A38" s="1" t="s">
        <v>32</v>
      </c>
      <c r="B38" s="2" t="s">
        <v>33</v>
      </c>
      <c r="C38" s="2" t="s">
        <v>34</v>
      </c>
      <c r="D38" s="2" t="s">
        <v>35</v>
      </c>
    </row>
    <row r="39" customFormat="false" ht="12.75" hidden="false" customHeight="false" outlineLevel="0" collapsed="false">
      <c r="D39" s="2" t="s">
        <v>36</v>
      </c>
    </row>
    <row r="41" customFormat="false" ht="12.75" hidden="false" customHeight="false" outlineLevel="0" collapsed="false">
      <c r="A41" s="1" t="s">
        <v>37</v>
      </c>
      <c r="B41" s="2" t="s">
        <v>38</v>
      </c>
      <c r="C41" s="2" t="s">
        <v>34</v>
      </c>
      <c r="D41" s="2" t="s">
        <v>39</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40</v>
      </c>
      <c r="B44" s="2" t="s">
        <v>41</v>
      </c>
      <c r="C44" s="2" t="s">
        <v>34</v>
      </c>
      <c r="D44" s="2" t="s">
        <v>42</v>
      </c>
    </row>
    <row r="45" customFormat="false" ht="12.75" hidden="false" customHeight="false" outlineLevel="0" collapsed="false">
      <c r="B45" s="8"/>
      <c r="D45" s="2" t="s">
        <v>43</v>
      </c>
    </row>
    <row r="46" customFormat="false" ht="12.75" hidden="false" customHeight="false" outlineLevel="0" collapsed="false">
      <c r="B46" s="8"/>
      <c r="E46" s="3"/>
    </row>
    <row r="47" customFormat="false" ht="12.75" hidden="false" customHeight="false" outlineLevel="0" collapsed="false">
      <c r="A47" s="1" t="s">
        <v>44</v>
      </c>
      <c r="B47" s="2" t="s">
        <v>45</v>
      </c>
      <c r="C47" s="2" t="s">
        <v>34</v>
      </c>
      <c r="D47" s="2" t="s">
        <v>46</v>
      </c>
    </row>
    <row r="48" customFormat="false" ht="12.75" hidden="false" customHeight="false" outlineLevel="0" collapsed="false">
      <c r="B48" s="8"/>
      <c r="E48" s="3"/>
    </row>
    <row r="49" customFormat="false" ht="12.75" hidden="false" customHeight="false" outlineLevel="0" collapsed="false">
      <c r="A49" s="9" t="s">
        <v>47</v>
      </c>
      <c r="B49" s="10" t="s">
        <v>33</v>
      </c>
      <c r="C49" s="10" t="s">
        <v>34</v>
      </c>
      <c r="D49" s="10" t="s">
        <v>48</v>
      </c>
      <c r="E49" s="10"/>
      <c r="F49" s="10"/>
      <c r="G49" s="10"/>
      <c r="H49" s="10"/>
      <c r="I49" s="10"/>
      <c r="J49" s="10"/>
      <c r="K49" s="10"/>
      <c r="L49" s="10"/>
    </row>
    <row r="51" customFormat="false" ht="12.75" hidden="false" customHeight="false" outlineLevel="0" collapsed="false">
      <c r="A51" s="1" t="s">
        <v>49</v>
      </c>
      <c r="B51" s="2" t="s">
        <v>50</v>
      </c>
      <c r="C51" s="7" t="s">
        <v>29</v>
      </c>
      <c r="D51" s="11" t="s">
        <v>51</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A53" s="1" t="s">
        <v>52</v>
      </c>
      <c r="B53" s="2" t="s">
        <v>28</v>
      </c>
      <c r="C53" s="7" t="s">
        <v>29</v>
      </c>
      <c r="D53" s="12" t="s">
        <v>53</v>
      </c>
      <c r="E53" s="12"/>
      <c r="F53" s="12"/>
      <c r="G53" s="12"/>
      <c r="H53" s="12"/>
    </row>
    <row r="54" customFormat="false" ht="12.75" hidden="false" customHeight="false" outlineLevel="0" collapsed="false">
      <c r="C54" s="13"/>
      <c r="E54" s="3"/>
    </row>
    <row r="55" customFormat="false" ht="12.75" hidden="false" customHeight="false" outlineLevel="0" collapsed="false">
      <c r="A55" s="1" t="s">
        <v>54</v>
      </c>
      <c r="B55" s="2" t="s">
        <v>55</v>
      </c>
      <c r="C55" s="2" t="s">
        <v>34</v>
      </c>
      <c r="D55" s="2" t="s">
        <v>56</v>
      </c>
    </row>
    <row r="56" customFormat="false" ht="12.75" hidden="false" customHeight="false" outlineLevel="0" collapsed="false">
      <c r="E56" s="3"/>
    </row>
    <row r="58" customFormat="false" ht="12.75" hidden="false" customHeight="false" outlineLevel="0" collapsed="false">
      <c r="A58" s="1" t="s">
        <v>57</v>
      </c>
      <c r="B58" s="2" t="s">
        <v>58</v>
      </c>
      <c r="C58" s="2" t="s">
        <v>34</v>
      </c>
      <c r="D58" s="2" t="s">
        <v>59</v>
      </c>
    </row>
    <row r="59" customFormat="false" ht="12.75" hidden="false" customHeight="false" outlineLevel="0" collapsed="false">
      <c r="D59" s="2" t="s">
        <v>60</v>
      </c>
    </row>
    <row r="60" customFormat="false" ht="12.75" hidden="false" customHeight="false" outlineLevel="0" collapsed="false">
      <c r="B60" s="8"/>
      <c r="E60" s="3"/>
    </row>
    <row r="61" customFormat="false" ht="12.75" hidden="false" customHeight="false" outlineLevel="0" collapsed="false">
      <c r="B61" s="8"/>
      <c r="D61" s="14" t="s">
        <v>61</v>
      </c>
      <c r="E61" s="14"/>
      <c r="F61" s="14"/>
      <c r="G61" s="14"/>
      <c r="H61" s="14"/>
      <c r="I61" s="14"/>
      <c r="J61" s="14"/>
    </row>
    <row r="62" customFormat="false" ht="12.75" hidden="false" customHeight="false" outlineLevel="0" collapsed="false">
      <c r="B62" s="8"/>
      <c r="D62" s="14"/>
      <c r="E62" s="14"/>
      <c r="F62" s="14"/>
      <c r="G62" s="14"/>
      <c r="H62" s="14"/>
      <c r="I62" s="14"/>
      <c r="J62" s="14"/>
    </row>
    <row r="63" customFormat="false" ht="12.75" hidden="false" customHeight="false" outlineLevel="0" collapsed="false">
      <c r="B63" s="8"/>
      <c r="D63" s="11" t="s">
        <v>62</v>
      </c>
      <c r="E63" s="11"/>
      <c r="F63" s="11"/>
      <c r="G63" s="11"/>
      <c r="H63" s="11"/>
    </row>
    <row r="64" customFormat="false" ht="12.75" hidden="false" customHeight="false" outlineLevel="0" collapsed="false">
      <c r="B64" s="8"/>
      <c r="D64" s="2" t="s">
        <v>63</v>
      </c>
      <c r="H64" s="2" t="s">
        <v>64</v>
      </c>
    </row>
    <row r="65" customFormat="false" ht="12.75" hidden="false" customHeight="false" outlineLevel="0" collapsed="false">
      <c r="D65" s="2" t="s">
        <v>65</v>
      </c>
    </row>
    <row r="66" customFormat="false" ht="12.75" hidden="false" customHeight="false" outlineLevel="0" collapsed="false">
      <c r="D66" s="2" t="s">
        <v>66</v>
      </c>
    </row>
    <row r="68" customFormat="false" ht="12.75" hidden="false" customHeight="false" outlineLevel="0" collapsed="false">
      <c r="A68" s="1" t="s">
        <v>67</v>
      </c>
      <c r="B68" s="2" t="s">
        <v>68</v>
      </c>
      <c r="C68" s="6" t="s">
        <v>25</v>
      </c>
      <c r="D68" s="2" t="s">
        <v>69</v>
      </c>
    </row>
    <row r="69" customFormat="false" ht="12.75" hidden="false" customHeight="false" outlineLevel="0" collapsed="false">
      <c r="B69" s="3"/>
    </row>
    <row r="70" customFormat="false" ht="12.75" hidden="false" customHeight="false" outlineLevel="0" collapsed="false">
      <c r="A70" s="1" t="s">
        <v>70</v>
      </c>
      <c r="B70" s="2" t="s">
        <v>71</v>
      </c>
      <c r="C70" s="2" t="s">
        <v>34</v>
      </c>
      <c r="D70" s="2" t="s">
        <v>72</v>
      </c>
      <c r="G70" s="8"/>
    </row>
    <row r="71" customFormat="false" ht="12.75" hidden="false" customHeight="false" outlineLevel="0" collapsed="false">
      <c r="G71" s="8"/>
    </row>
    <row r="72" customFormat="false" ht="12.75" hidden="false" customHeight="false" outlineLevel="0" collapsed="false">
      <c r="A72" s="1" t="s">
        <v>73</v>
      </c>
      <c r="B72" s="2" t="s">
        <v>74</v>
      </c>
      <c r="C72" s="7" t="s">
        <v>75</v>
      </c>
      <c r="D72" s="2" t="s">
        <v>76</v>
      </c>
    </row>
    <row r="74" customFormat="false" ht="12.75" hidden="false" customHeight="false" outlineLevel="0" collapsed="false">
      <c r="A74" s="1" t="s">
        <v>73</v>
      </c>
      <c r="B74" s="2" t="s">
        <v>74</v>
      </c>
      <c r="C74" s="6" t="s">
        <v>25</v>
      </c>
      <c r="D74" s="2" t="s">
        <v>77</v>
      </c>
    </row>
    <row r="76" customFormat="false" ht="12.75" hidden="false" customHeight="false" outlineLevel="0" collapsed="false">
      <c r="C76" s="2" t="s">
        <v>34</v>
      </c>
      <c r="D76" s="10" t="s">
        <v>78</v>
      </c>
      <c r="E76" s="10"/>
      <c r="F76" s="10"/>
      <c r="G76" s="10"/>
      <c r="H76" s="10"/>
      <c r="I76" s="10"/>
    </row>
    <row r="78" customFormat="false" ht="12.75" hidden="false" customHeight="false" outlineLevel="0" collapsed="false">
      <c r="C78" s="2" t="s">
        <v>34</v>
      </c>
      <c r="D78" s="2" t="s">
        <v>79</v>
      </c>
    </row>
    <row r="81" customFormat="false" ht="20.25" hidden="false" customHeight="false" outlineLevel="0" collapsed="false">
      <c r="A81" s="15" t="s">
        <v>80</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0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G8" activeCellId="0" sqref="G8"/>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13"/>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8" min="37" style="0" width="9.06"/>
  </cols>
  <sheetData>
    <row r="1" customFormat="false" ht="14.25" hidden="false" customHeight="true" outlineLevel="0" collapsed="false">
      <c r="A1" s="16" t="s">
        <v>81</v>
      </c>
    </row>
    <row r="2" customFormat="false" ht="12.75" hidden="false" customHeight="true" outlineLevel="0" collapsed="false"/>
    <row r="3" customFormat="false" ht="20.25" hidden="false" customHeight="false" outlineLevel="0" collapsed="false">
      <c r="A3" s="17"/>
      <c r="B3" s="17"/>
      <c r="C3" s="17"/>
      <c r="D3" s="18" t="s">
        <v>82</v>
      </c>
      <c r="E3" s="19"/>
      <c r="F3" s="19"/>
      <c r="G3" s="19"/>
      <c r="H3" s="19"/>
      <c r="I3" s="20" t="s">
        <v>83</v>
      </c>
      <c r="J3" s="19"/>
      <c r="K3" s="19"/>
      <c r="L3" s="19"/>
      <c r="M3" s="19"/>
      <c r="N3" s="21"/>
      <c r="O3" s="21"/>
      <c r="P3" s="21"/>
      <c r="Q3" s="21"/>
      <c r="R3" s="21"/>
    </row>
    <row r="4" customFormat="false" ht="15.75" hidden="false" customHeight="false" outlineLevel="0" collapsed="false">
      <c r="A4" s="22"/>
      <c r="B4" s="22"/>
      <c r="C4" s="22"/>
      <c r="D4" s="23" t="s">
        <v>84</v>
      </c>
      <c r="E4" s="21"/>
      <c r="F4" s="21"/>
      <c r="G4" s="21"/>
      <c r="H4" s="24"/>
      <c r="I4" s="20" t="s">
        <v>85</v>
      </c>
      <c r="J4" s="21"/>
      <c r="K4" s="21"/>
      <c r="L4" s="21"/>
      <c r="M4" s="21"/>
      <c r="N4" s="21"/>
      <c r="O4" s="21"/>
      <c r="P4" s="21"/>
      <c r="Q4" s="21"/>
      <c r="R4" s="21"/>
    </row>
    <row r="5" customFormat="false" ht="12.75" hidden="false" customHeight="false" outlineLevel="0" collapsed="false">
      <c r="A5" s="21"/>
      <c r="B5" s="21"/>
      <c r="C5" s="21"/>
      <c r="D5" s="21"/>
      <c r="E5" s="21"/>
      <c r="F5" s="21"/>
      <c r="G5" s="21"/>
      <c r="H5" s="21"/>
      <c r="I5" s="21"/>
      <c r="J5" s="21"/>
      <c r="K5" s="21"/>
      <c r="L5" s="21"/>
      <c r="M5" s="21"/>
      <c r="N5" s="21"/>
      <c r="O5" s="21"/>
      <c r="P5" s="21"/>
      <c r="Q5" s="21"/>
      <c r="R5" s="21"/>
    </row>
    <row r="6" customFormat="false" ht="15.75" hidden="false" customHeight="false" outlineLevel="0" collapsed="false">
      <c r="A6" s="21"/>
      <c r="B6" s="21"/>
      <c r="C6" s="21"/>
      <c r="D6" s="25"/>
      <c r="E6" s="25"/>
      <c r="F6" s="25"/>
      <c r="G6" s="26" t="s">
        <v>86</v>
      </c>
      <c r="H6" s="27"/>
      <c r="I6" s="27" t="n">
        <v>110</v>
      </c>
      <c r="J6" s="27" t="n">
        <v>110</v>
      </c>
      <c r="K6" s="27" t="n">
        <v>110</v>
      </c>
      <c r="L6" s="27" t="n">
        <v>110</v>
      </c>
      <c r="M6" s="27" t="n">
        <v>110</v>
      </c>
      <c r="N6" s="27" t="n">
        <v>110</v>
      </c>
      <c r="O6" s="21"/>
      <c r="P6" s="21"/>
      <c r="Q6" s="21"/>
      <c r="R6" s="21"/>
    </row>
    <row r="7" customFormat="false" ht="15.75" hidden="false" customHeight="false" outlineLevel="0" collapsed="false">
      <c r="A7" s="21"/>
      <c r="B7" s="21"/>
      <c r="C7" s="21"/>
      <c r="D7" s="25"/>
      <c r="E7" s="25"/>
      <c r="F7" s="25"/>
      <c r="G7" s="26" t="s">
        <v>87</v>
      </c>
      <c r="H7" s="28"/>
      <c r="I7" s="28" t="n">
        <v>11</v>
      </c>
      <c r="J7" s="28" t="n">
        <v>11</v>
      </c>
      <c r="K7" s="28" t="n">
        <v>11</v>
      </c>
      <c r="L7" s="28" t="n">
        <v>11</v>
      </c>
      <c r="M7" s="28" t="n">
        <v>11</v>
      </c>
      <c r="N7" s="28" t="n">
        <v>7</v>
      </c>
      <c r="O7" s="21"/>
      <c r="P7" s="21"/>
      <c r="Q7" s="21"/>
      <c r="R7" s="21"/>
    </row>
    <row r="8" customFormat="false" ht="15.75" hidden="false" customHeight="false" outlineLevel="0" collapsed="false">
      <c r="A8" s="29" t="s">
        <v>88</v>
      </c>
      <c r="B8" s="30" t="s">
        <v>89</v>
      </c>
      <c r="C8" s="29"/>
      <c r="E8" s="26"/>
      <c r="F8" s="26"/>
      <c r="G8" s="0" t="s">
        <v>90</v>
      </c>
      <c r="H8" s="27"/>
      <c r="I8" s="27" t="n">
        <v>80</v>
      </c>
      <c r="J8" s="27" t="n">
        <v>80</v>
      </c>
      <c r="K8" s="27" t="n">
        <v>80</v>
      </c>
      <c r="L8" s="27" t="n">
        <v>80</v>
      </c>
      <c r="M8" s="27" t="n">
        <v>80</v>
      </c>
      <c r="N8" s="27" t="n">
        <v>10</v>
      </c>
      <c r="O8" s="31"/>
      <c r="P8" s="31"/>
      <c r="Q8" s="31"/>
      <c r="R8" s="31"/>
    </row>
    <row r="9" customFormat="false" ht="12.75" hidden="false" customHeight="false" outlineLevel="0" collapsed="false">
      <c r="A9" s="21"/>
      <c r="B9" s="32" t="str">
        <f aca="false">IF(OR(B8="",B8=" "),"Enter Your Registrant Name","")</f>
        <v/>
      </c>
      <c r="C9" s="21"/>
      <c r="E9" s="26"/>
      <c r="F9" s="26"/>
      <c r="N9" s="26"/>
      <c r="O9" s="26"/>
      <c r="P9" s="26"/>
      <c r="Q9" s="26"/>
      <c r="R9" s="26"/>
      <c r="Z9" s="33"/>
    </row>
    <row r="10" customFormat="false" ht="12.75" hidden="false" customHeight="false" outlineLevel="0" collapsed="false">
      <c r="A10" s="29" t="s">
        <v>91</v>
      </c>
      <c r="B10" s="34" t="n">
        <v>37031</v>
      </c>
      <c r="C10" s="21"/>
      <c r="D10" s="0" t="s">
        <v>92</v>
      </c>
      <c r="E10" s="35" t="n">
        <v>1</v>
      </c>
      <c r="F10" s="36"/>
      <c r="G10" s="26" t="s">
        <v>93</v>
      </c>
      <c r="H10" s="37" t="str">
        <f aca="false">IF(-H6+SUMIF($D$17:$D$33,"=ROS",H$17:H$33)+SUMIF($D$17:$D$33,"=HQ",H$17:H$33)+SUMIF($D$17:$D$33,"=PJM",H$17:H$33)+SUMIF($D$17:$D$33,"=OH",H$17:H$33)+SUMIF($D$17:$D$33,"=NE",H$17:H$33)=0,"Even",-H6+SUMIF($D$17:$D$33,"=ROS",H$17:H$33)+SUMIF($D$17:$D$33,"=HQ",H$17:H$33)+SUMIF($D$17:$D$33,"=PJM",H$17:H$33)+SUMIF($D$17:$D$33,"=OH",H$17:H$33)+SUMIF($D$17:$D$33,"=NE",H$17:H$33))</f>
        <v>Even</v>
      </c>
      <c r="I10" s="37" t="n">
        <f aca="false">IF(-I6+SUMIF($D$17:$D$33,"=ROS",I$17:I$33)+SUMIF($D$17:$D$33,"=HQ",I$17:I$33)+SUMIF($D$17:$D$33,"=PJM",I$17:I$33)+SUMIF($D$17:$D$33,"=OH",I$17:I$33)+SUMIF($D$17:$D$33,"=NE",I$17:I$33)=0,"Even",-I6+SUMIF($D$17:$D$33,"=ROS",I$17:I$33)+SUMIF($D$17:$D$33,"=HQ",I$17:I$33)+SUMIF($D$17:$D$33,"=PJM",I$17:I$33)+SUMIF($D$17:$D$33,"=OH",I$17:I$33)+SUMIF($D$17:$D$33,"=NE",I$17:I$33))</f>
        <v>-35</v>
      </c>
      <c r="J10" s="37" t="n">
        <f aca="false">IF(-J6+SUMIF($D$17:$D$33,"=ROS",J$17:J$33)+SUMIF($D$17:$D$33,"=HQ",J$17:J$33)+SUMIF($D$17:$D$33,"=PJM",J$17:J$33)+SUMIF($D$17:$D$33,"=OH",J$17:J$33)+SUMIF($D$17:$D$33,"=NE",J$17:J$33)=0,"Even",-J6+SUMIF($D$17:$D$33,"=ROS",J$17:J$33)+SUMIF($D$17:$D$33,"=HQ",J$17:J$33)+SUMIF($D$17:$D$33,"=PJM",J$17:J$33)+SUMIF($D$17:$D$33,"=OH",J$17:J$33)+SUMIF($D$17:$D$33,"=NE",J$17:J$33))</f>
        <v>-35</v>
      </c>
      <c r="K10" s="37" t="n">
        <f aca="false">IF(-K6+SUMIF($D$17:$D$33,"=ROS",K$17:K$33)+SUMIF($D$17:$D$33,"=HQ",K$17:K$33)+SUMIF($D$17:$D$33,"=PJM",K$17:K$33)+SUMIF($D$17:$D$33,"=OH",K$17:K$33)+SUMIF($D$17:$D$33,"=NE",K$17:K$33)=0,"Even",-K6+SUMIF($D$17:$D$33,"=ROS",K$17:K$33)+SUMIF($D$17:$D$33,"=HQ",K$17:K$33)+SUMIF($D$17:$D$33,"=PJM",K$17:K$33)+SUMIF($D$17:$D$33,"=OH",K$17:K$33)+SUMIF($D$17:$D$33,"=NE",K$17:K$33))</f>
        <v>-35</v>
      </c>
      <c r="L10" s="37" t="n">
        <f aca="false">IF(-L6+SUMIF($D$17:$D$33,"=ROS",L$17:L$33)+SUMIF($D$17:$D$33,"=HQ",L$17:L$33)+SUMIF($D$17:$D$33,"=PJM",L$17:L$33)+SUMIF($D$17:$D$33,"=OH",L$17:L$33)+SUMIF($D$17:$D$33,"=NE",L$17:L$33)=0,"Even",-L6+SUMIF($D$17:$D$33,"=ROS",L$17:L$33)+SUMIF($D$17:$D$33,"=HQ",L$17:L$33)+SUMIF($D$17:$D$33,"=PJM",L$17:L$33)+SUMIF($D$17:$D$33,"=OH",L$17:L$33)+SUMIF($D$17:$D$33,"=NE",L$17:L$33))</f>
        <v>-35</v>
      </c>
      <c r="M10" s="37" t="n">
        <f aca="false">IF(-M6+SUMIF($D$17:$D$33,"=ROS",M$17:M$33)+SUMIF($D$17:$D$33,"=HQ",M$17:M$33)+SUMIF($D$17:$D$33,"=PJM",M$17:M$33)+SUMIF($D$17:$D$33,"=OH",M$17:M$33)+SUMIF($D$17:$D$33,"=NE",M$17:M$33)=0,"Even",-M6+SUMIF($D$17:$D$33,"=ROS",M$17:M$33)+SUMIF($D$17:$D$33,"=HQ",M$17:M$33)+SUMIF($D$17:$D$33,"=PJM",M$17:M$33)+SUMIF($D$17:$D$33,"=OH",M$17:M$33)+SUMIF($D$17:$D$33,"=NE",M$17:M$33))</f>
        <v>-35</v>
      </c>
      <c r="N10" s="37" t="n">
        <f aca="false">-N6+SUMIF($D$17:$D$33,"=ROS",N$17:N$33)+SUMIF($D$17:$D$33,"=HQ",N$17:N$33)+SUMIF($D$17:$D$33,"=PJM",N$17:N$33)+SUMIF($D$17:$D$33,"=OH",N$17:N$33)+SUMIF($D$17:$D$33,"=NE",N$17:N$33)</f>
        <v>165</v>
      </c>
      <c r="O10" s="21"/>
      <c r="P10" s="21"/>
      <c r="Q10" s="21"/>
      <c r="R10" s="21"/>
    </row>
    <row r="11" customFormat="false" ht="12.75" hidden="false" customHeight="false" outlineLevel="0" collapsed="false">
      <c r="A11" s="21"/>
      <c r="B11" s="32" t="str">
        <f aca="false">IF(OR(B10="",B10=" "),"Enter Date","")</f>
        <v/>
      </c>
      <c r="C11" s="21"/>
      <c r="E11" s="32" t="str">
        <f aca="false">IF(OR(E10&lt;1,E10&gt;10),"Enter a number between 1 and 10 in cell above","")</f>
        <v/>
      </c>
      <c r="F11" s="32"/>
      <c r="G11" s="26" t="s">
        <v>94</v>
      </c>
      <c r="H11" s="37" t="str">
        <f aca="false">IF(-H7+SUMIF($D$17:$D$33,"=NYC",H$17:H$33)=0,"Even",-H7+SUMIF($D$17:$D$33,"=NYC",H$17:H$33))</f>
        <v>Even</v>
      </c>
      <c r="I11" s="37" t="str">
        <f aca="false">IF(-I7+SUMIF($D$17:$D$33,"=NYC",I$17:I$33)=0,"Even",-I7+SUMIF($D$17:$D$33,"=NYC",I$17:I$33))</f>
        <v>Even</v>
      </c>
      <c r="J11" s="37" t="n">
        <f aca="false">IF(-J7+SUMIF($D$17:$D$33,"=NYC",J$17:J$33)=0,"Even",-J7+SUMIF($D$17:$D$33,"=NYC",J$17:J$33))</f>
        <v>1</v>
      </c>
      <c r="K11" s="37" t="n">
        <f aca="false">IF(-K7+SUMIF($D$17:$D$33,"=NYC",K$17:K$33)=0,"Even",-K7+SUMIF($D$17:$D$33,"=NYC",K$17:K$33))</f>
        <v>2</v>
      </c>
      <c r="L11" s="37" t="n">
        <f aca="false">IF(-L7+SUMIF($D$17:$D$33,"=NYC",L$17:L$33)=0,"Even",-L7+SUMIF($D$17:$D$33,"=NYC",L$17:L$33))</f>
        <v>3</v>
      </c>
      <c r="M11" s="37" t="n">
        <f aca="false">IF(-M7+SUMIF($D$17:$D$33,"=NYC",M$17:M$33)=0,"Even",-M7+SUMIF($D$17:$D$33,"=NYC",M$17:M$33))</f>
        <v>9</v>
      </c>
      <c r="N11" s="37" t="n">
        <f aca="false">-N7+SUMIF($D$17:$D$33,"=NYC",N$17:N$33)</f>
        <v>63</v>
      </c>
      <c r="O11" s="38"/>
      <c r="P11" s="38"/>
      <c r="Q11" s="38"/>
      <c r="R11" s="38"/>
    </row>
    <row r="12" customFormat="false" ht="12.75" hidden="false" customHeight="false" outlineLevel="0" collapsed="false">
      <c r="A12" s="29" t="s">
        <v>95</v>
      </c>
      <c r="B12" s="39" t="s">
        <v>96</v>
      </c>
      <c r="C12" s="29"/>
      <c r="E12" s="21"/>
      <c r="F12" s="21"/>
      <c r="G12" s="0" t="s">
        <v>97</v>
      </c>
      <c r="H12" s="37" t="str">
        <f aca="false">IF(-H8+SUMIF($D$17:$D$33,"=LI",H$17:H$33)=0,"Even",-H8+SUMIF($D$17:$D$33,"=LI",H$17:H$33))</f>
        <v>Even</v>
      </c>
      <c r="I12" s="37" t="str">
        <f aca="false">IF(-I8+SUMIF($D$17:$D$33,"=LI",I$17:I$33)=0,"Even",-I8+SUMIF($D$17:$D$33,"=LI",I$17:I$33))</f>
        <v>Even</v>
      </c>
      <c r="J12" s="37" t="str">
        <f aca="false">IF(-J8+SUMIF($D$17:$D$33,"=LI",J$17:J$33)=0,"Even",-J8+SUMIF($D$17:$D$33,"=LI",J$17:J$33))</f>
        <v>Even</v>
      </c>
      <c r="K12" s="37" t="str">
        <f aca="false">IF(-K8+SUMIF($D$17:$D$33,"=LI",K$17:K$33)=0,"Even",-K8+SUMIF($D$17:$D$33,"=LI",K$17:K$33))</f>
        <v>Even</v>
      </c>
      <c r="L12" s="37" t="str">
        <f aca="false">IF(-L8+SUMIF($D$17:$D$33,"=LI",L$17:L$33)=0,"Even",-L8+SUMIF($D$17:$D$33,"=LI",L$17:L$33))</f>
        <v>Even</v>
      </c>
      <c r="M12" s="37" t="str">
        <f aca="false">IF(-M8+SUMIF($D$17:$D$33,"=LI",M$17:M$33)=0,"Even",-M8+SUMIF($D$17:$D$33,"=LI",M$17:M$33))</f>
        <v>Even</v>
      </c>
      <c r="N12" s="37" t="n">
        <f aca="false">IF(-N8+SUMIF($D$17:$D$33,"=LI",N$17:N$33)=0,"Even",-N8+SUMIF($D$17:$D$33,"=LI",N$17:N$33))</f>
        <v>10</v>
      </c>
      <c r="O12" s="21"/>
      <c r="P12" s="21"/>
      <c r="Q12" s="21"/>
      <c r="R12" s="21"/>
    </row>
    <row r="13" customFormat="false" ht="13.5" hidden="false" customHeight="true" outlineLevel="0" collapsed="false">
      <c r="A13" s="21"/>
      <c r="B13" s="32" t="str">
        <f aca="false">IF(OR(B12="",B12=" "),"Enter Season","")</f>
        <v/>
      </c>
      <c r="C13" s="21"/>
      <c r="D13" s="21"/>
      <c r="E13" s="21"/>
      <c r="F13" s="21"/>
      <c r="G13" s="21"/>
      <c r="H13" s="40" t="s">
        <v>98</v>
      </c>
      <c r="I13" s="40"/>
      <c r="J13" s="40"/>
      <c r="K13" s="40"/>
      <c r="L13" s="40"/>
      <c r="M13" s="40"/>
      <c r="N13" s="21"/>
      <c r="O13" s="21"/>
      <c r="P13" s="21"/>
      <c r="Q13" s="21"/>
      <c r="R13" s="21"/>
    </row>
    <row r="14" customFormat="false" ht="12.75" hidden="false" customHeight="false" outlineLevel="0" collapsed="false">
      <c r="A14" s="41"/>
      <c r="B14" s="42"/>
      <c r="C14" s="43"/>
      <c r="D14" s="44"/>
      <c r="E14" s="45"/>
      <c r="F14" s="46"/>
      <c r="G14" s="47" t="s">
        <v>99</v>
      </c>
      <c r="H14" s="48"/>
      <c r="I14" s="49"/>
      <c r="J14" s="50"/>
      <c r="K14" s="48"/>
      <c r="L14" s="51"/>
      <c r="M14" s="52"/>
      <c r="N14" s="53"/>
      <c r="O14" s="53"/>
      <c r="P14" s="53"/>
      <c r="Q14" s="53"/>
      <c r="R14" s="53"/>
    </row>
    <row r="15" customFormat="false" ht="12.75" hidden="false" customHeight="false" outlineLevel="0" collapsed="false">
      <c r="A15" s="54" t="s">
        <v>100</v>
      </c>
      <c r="B15" s="55" t="s">
        <v>50</v>
      </c>
      <c r="C15" s="56" t="s">
        <v>28</v>
      </c>
      <c r="D15" s="57" t="s">
        <v>55</v>
      </c>
      <c r="E15" s="58" t="s">
        <v>101</v>
      </c>
      <c r="F15" s="59" t="s">
        <v>102</v>
      </c>
      <c r="G15" s="60" t="s">
        <v>103</v>
      </c>
      <c r="H15" s="48" t="str">
        <f aca="false">IF($B$12="Summer","May","Nov")</f>
        <v>May</v>
      </c>
      <c r="I15" s="48" t="str">
        <f aca="false">IF($B$12="Summer","Jun","Dec")</f>
        <v>Jun</v>
      </c>
      <c r="J15" s="48" t="str">
        <f aca="false">IF($B$12="Summer","Jul","Jan")</f>
        <v>Jul</v>
      </c>
      <c r="K15" s="48" t="str">
        <f aca="false">IF($B$12="Summer","Aug","Feb")</f>
        <v>Aug</v>
      </c>
      <c r="L15" s="61" t="str">
        <f aca="false">IF($B$12="Summer","Sept","Mar")</f>
        <v>Sept</v>
      </c>
      <c r="M15" s="48" t="str">
        <f aca="false">IF($B$12="Summer","Oct","Apr")</f>
        <v>Oct</v>
      </c>
      <c r="N15" s="62" t="s">
        <v>104</v>
      </c>
      <c r="O15" s="62" t="s">
        <v>105</v>
      </c>
      <c r="P15" s="62" t="s">
        <v>38</v>
      </c>
      <c r="Q15" s="62" t="s">
        <v>106</v>
      </c>
      <c r="R15" s="62" t="s">
        <v>45</v>
      </c>
    </row>
    <row r="16" customFormat="false" ht="13.5" hidden="false" customHeight="false" outlineLevel="0" collapsed="false">
      <c r="A16" s="63" t="s">
        <v>33</v>
      </c>
      <c r="B16" s="64" t="s">
        <v>107</v>
      </c>
      <c r="C16" s="65"/>
      <c r="D16" s="66"/>
      <c r="E16" s="67" t="s">
        <v>58</v>
      </c>
      <c r="F16" s="68"/>
      <c r="G16" s="69" t="s">
        <v>108</v>
      </c>
      <c r="H16" s="70"/>
      <c r="I16" s="71"/>
      <c r="J16" s="71"/>
      <c r="K16" s="71"/>
      <c r="L16" s="72"/>
      <c r="M16" s="48"/>
      <c r="N16" s="73" t="s">
        <v>109</v>
      </c>
      <c r="O16" s="74" t="s">
        <v>107</v>
      </c>
      <c r="P16" s="62" t="s">
        <v>110</v>
      </c>
      <c r="Q16" s="62" t="s">
        <v>107</v>
      </c>
      <c r="R16" s="62"/>
    </row>
    <row r="17" customFormat="false" ht="13.5" hidden="false" customHeight="false" outlineLevel="0" collapsed="false">
      <c r="A17" s="75" t="str">
        <f aca="false">IF(D17="","",+$B$8)</f>
        <v>LSE1</v>
      </c>
      <c r="B17" s="76"/>
      <c r="C17" s="77"/>
      <c r="D17" s="78" t="s">
        <v>111</v>
      </c>
      <c r="E17" s="79" t="s">
        <v>112</v>
      </c>
      <c r="F17" s="80" t="s">
        <v>113</v>
      </c>
      <c r="G17" s="81" t="s">
        <v>108</v>
      </c>
      <c r="H17" s="82"/>
      <c r="I17" s="82" t="n">
        <v>5</v>
      </c>
      <c r="J17" s="82" t="n">
        <v>5</v>
      </c>
      <c r="K17" s="82" t="n">
        <v>5</v>
      </c>
      <c r="L17" s="82" t="n">
        <v>5</v>
      </c>
      <c r="M17" s="82" t="n">
        <v>5</v>
      </c>
      <c r="N17" s="83" t="n">
        <f aca="false">SUM(H17:M17)</f>
        <v>25</v>
      </c>
      <c r="O17" s="84" t="n">
        <v>1</v>
      </c>
      <c r="P17" s="85" t="n">
        <f aca="false">+$B$10</f>
        <v>37031</v>
      </c>
      <c r="Q17" s="86" t="n">
        <f aca="false">+$E$10</f>
        <v>1</v>
      </c>
      <c r="R17" s="86" t="str">
        <f aca="false">+$B$12</f>
        <v>Summer</v>
      </c>
      <c r="S17" s="87" t="e">
        <f aca="false">IF(AND(OR(I17=0,I17=1),OR(J17=0,J17=1),OR(K17=0,K17=1),OR(L17=0,L17=1),OR(M17=0,M17=1),OR(N17=0,N17=1),OR(#REF!=0,#REF!=1)),0,1)</f>
        <v>#REF!</v>
      </c>
      <c r="T17" s="87" t="n">
        <f aca="false">IF(M17+N17&gt;0,1,0)</f>
        <v>1</v>
      </c>
      <c r="U17" s="88" t="n">
        <f aca="false">IF(SUM(I17:N17)&gt;1,1,0)</f>
        <v>1</v>
      </c>
      <c r="V17" s="88" t="n">
        <f aca="false">IF(AND(H17&gt;0,SUM(I17:N17)=0),1,0)</f>
        <v>0</v>
      </c>
      <c r="W17" s="87" t="n">
        <f aca="false">IF(I17&gt;0,1,0)</f>
        <v>1</v>
      </c>
      <c r="X17" s="88"/>
      <c r="Y17" s="88" t="n">
        <f aca="false">IF(AND($G17="sold",D17=""),1,+IF(AND($G17="Purchased",D17=""),1,0))</f>
        <v>0</v>
      </c>
      <c r="Z17" s="88" t="n">
        <f aca="false">IF(AND($G17="sold",H17&gt;0),1,+IF(AND($G17="Purchased",H17&lt;0),1,0))</f>
        <v>0</v>
      </c>
      <c r="AA17" s="88" t="n">
        <f aca="false">IF(AND($G17="sold",I17&gt;0),1,+IF(AND($G17="Purchased",I17&lt;0),1,0))</f>
        <v>0</v>
      </c>
      <c r="AB17" s="88" t="n">
        <f aca="false">IF(AND($G17="sold",J17&gt;0),1,+IF(AND($G17="Purchased",J17&lt;0),1,0))</f>
        <v>0</v>
      </c>
      <c r="AC17" s="88" t="n">
        <f aca="false">IF(AND($G17="sold",K17&gt;0),1,+IF(AND($G17="Purchased",K17&lt;0),1,0))</f>
        <v>0</v>
      </c>
      <c r="AD17" s="88" t="n">
        <f aca="false">IF(AND($G17="sold",L17&gt;0),1,+IF(AND($G17="Purchased",L17&lt;0),1,0))</f>
        <v>0</v>
      </c>
      <c r="AE17" s="88" t="n">
        <f aca="false">IF(AND($G17="sold",M17&gt;0),1,+IF(AND($G17="Purchased",M17&lt;0),1,0))</f>
        <v>0</v>
      </c>
      <c r="AF17" s="88" t="n">
        <f aca="false">IF(AND($G17="",COUNT(H17:M17)&lt;&gt;0),1,0)</f>
        <v>0</v>
      </c>
      <c r="AG17" s="88" t="n">
        <f aca="false">IF(AND($E17="",COUNT(H17:M17)&lt;&gt;0),1,0)</f>
        <v>0</v>
      </c>
      <c r="AH17" s="88"/>
      <c r="AI17" s="88"/>
      <c r="AJ17" s="88"/>
      <c r="AK17" s="88"/>
      <c r="AL17" s="88"/>
    </row>
    <row r="18" customFormat="false" ht="13.5" hidden="false" customHeight="false" outlineLevel="0" collapsed="false">
      <c r="A18" s="75" t="str">
        <f aca="false">IF(D18="","",+$B$8)</f>
        <v>LSE1</v>
      </c>
      <c r="B18" s="76"/>
      <c r="C18" s="77"/>
      <c r="D18" s="78" t="s">
        <v>114</v>
      </c>
      <c r="E18" s="79" t="s">
        <v>115</v>
      </c>
      <c r="F18" s="80"/>
      <c r="G18" s="81" t="s">
        <v>108</v>
      </c>
      <c r="H18" s="82"/>
      <c r="I18" s="82" t="n">
        <v>25</v>
      </c>
      <c r="J18" s="82" t="n">
        <v>25</v>
      </c>
      <c r="K18" s="82" t="n">
        <v>25</v>
      </c>
      <c r="L18" s="82" t="n">
        <v>25</v>
      </c>
      <c r="M18" s="82" t="n">
        <v>25</v>
      </c>
      <c r="N18" s="82" t="n">
        <v>25</v>
      </c>
      <c r="O18" s="84" t="n">
        <f aca="false">+O17+1</f>
        <v>2</v>
      </c>
      <c r="P18" s="89" t="n">
        <f aca="false">+$B$10</f>
        <v>37031</v>
      </c>
      <c r="Q18" s="90" t="n">
        <f aca="false">+$E$10</f>
        <v>1</v>
      </c>
      <c r="R18" s="90" t="str">
        <f aca="false">+$B$12</f>
        <v>Summer</v>
      </c>
      <c r="S18" s="87" t="e">
        <f aca="false">IF(AND(OR(I18=0,I18=1),OR(J18=0,J18=1),OR(K18=0,K18=1),OR(L18=0,L18=1),OR(M18=0,M18=1),OR(N18=0,N18=1),OR(#REF!=0,#REF!=1)),0,1)</f>
        <v>#REF!</v>
      </c>
      <c r="T18" s="87" t="n">
        <f aca="false">IF(M18+N18&gt;0,1,0)</f>
        <v>1</v>
      </c>
      <c r="U18" s="88" t="n">
        <f aca="false">IF(SUM(I18:N18)&gt;1,1,0)</f>
        <v>1</v>
      </c>
      <c r="V18" s="88" t="n">
        <f aca="false">IF(AND(H18&gt;0,SUM(I18:N18)=0),1,0)</f>
        <v>0</v>
      </c>
      <c r="W18" s="87" t="n">
        <f aca="false">IF(I18&gt;0,1,0)</f>
        <v>1</v>
      </c>
      <c r="X18" s="88"/>
      <c r="Y18" s="88" t="n">
        <f aca="false">IF(AND($G18="sold",D18=""),1,+IF(AND($G18="Purchased",D18=""),1,0))</f>
        <v>0</v>
      </c>
      <c r="Z18" s="88" t="n">
        <f aca="false">IF(AND($G18="sold",H18&gt;0),1,+IF(AND($G18="Purchased",H18&lt;0),1,0))</f>
        <v>0</v>
      </c>
      <c r="AA18" s="88" t="n">
        <f aca="false">IF(AND($G18="sold",I18&gt;0),1,+IF(AND($G18="Purchased",I18&lt;0),1,0))</f>
        <v>0</v>
      </c>
      <c r="AB18" s="88" t="n">
        <f aca="false">IF(AND($G18="sold",J18&gt;0),1,+IF(AND($G18="Purchased",J18&lt;0),1,0))</f>
        <v>0</v>
      </c>
      <c r="AC18" s="88" t="n">
        <f aca="false">IF(AND($G18="sold",K18&gt;0),1,+IF(AND($G18="Purchased",K18&lt;0),1,0))</f>
        <v>0</v>
      </c>
      <c r="AD18" s="88" t="n">
        <f aca="false">IF(AND($G18="sold",L18&gt;0),1,+IF(AND($G18="Purchased",L18&lt;0),1,0))</f>
        <v>0</v>
      </c>
      <c r="AE18" s="88" t="n">
        <f aca="false">IF(AND($G18="sold",M18&gt;0),1,+IF(AND($G18="Purchased",M18&lt;0),1,0))</f>
        <v>0</v>
      </c>
      <c r="AF18" s="88" t="n">
        <f aca="false">IF(AND($G18="",COUNT(H18:M18)&lt;&gt;0),1,0)</f>
        <v>0</v>
      </c>
      <c r="AG18" s="88" t="n">
        <f aca="false">IF(AND($E18="",COUNT(H18:M18)&lt;&gt;0),1,0)</f>
        <v>0</v>
      </c>
      <c r="AH18" s="88"/>
      <c r="AI18" s="88"/>
      <c r="AJ18" s="88"/>
      <c r="AK18" s="88"/>
      <c r="AL18" s="88"/>
    </row>
    <row r="19" customFormat="false" ht="13.5" hidden="false" customHeight="false" outlineLevel="0" collapsed="false">
      <c r="A19" s="75" t="str">
        <f aca="false">IF(D19="","",+$B$8)</f>
        <v>LSE1</v>
      </c>
      <c r="B19" s="76"/>
      <c r="C19" s="77"/>
      <c r="D19" s="78" t="s">
        <v>116</v>
      </c>
      <c r="E19" s="79" t="s">
        <v>117</v>
      </c>
      <c r="F19" s="80"/>
      <c r="G19" s="81" t="s">
        <v>108</v>
      </c>
      <c r="H19" s="82"/>
      <c r="I19" s="82" t="n">
        <v>80</v>
      </c>
      <c r="J19" s="82" t="n">
        <v>80</v>
      </c>
      <c r="K19" s="82" t="n">
        <v>80</v>
      </c>
      <c r="L19" s="82" t="n">
        <v>80</v>
      </c>
      <c r="M19" s="82" t="n">
        <v>80</v>
      </c>
      <c r="N19" s="82" t="n">
        <v>20</v>
      </c>
      <c r="O19" s="84" t="n">
        <f aca="false">+O18+1</f>
        <v>3</v>
      </c>
      <c r="P19" s="89" t="n">
        <f aca="false">+$B$10</f>
        <v>37031</v>
      </c>
      <c r="Q19" s="90" t="n">
        <f aca="false">+$E$10</f>
        <v>1</v>
      </c>
      <c r="R19" s="90" t="str">
        <f aca="false">+$B$12</f>
        <v>Summer</v>
      </c>
      <c r="S19" s="91" t="e">
        <f aca="false">IF(AND(OR(I19=0,I19=1),OR(J19=0,J19=1),OR(K19=0,K19=1),OR(L19=0,L19=1),OR(M19=0,M19=1),OR(N19=0,N19=1),OR(#REF!=0,#REF!=1)),0,1)</f>
        <v>#REF!</v>
      </c>
      <c r="T19" s="91" t="n">
        <f aca="false">IF(M19+N19&gt;0,1,0)</f>
        <v>1</v>
      </c>
      <c r="U19" s="0" t="n">
        <f aca="false">IF(SUM(I19:N19)&gt;1,1,0)</f>
        <v>1</v>
      </c>
      <c r="V19" s="0" t="n">
        <f aca="false">IF(AND(H19&gt;0,SUM(I19:N19)=0),1,0)</f>
        <v>0</v>
      </c>
      <c r="W19" s="91" t="n">
        <f aca="false">IF(I19&gt;0,1,0)</f>
        <v>1</v>
      </c>
      <c r="Y19" s="88" t="n">
        <f aca="false">IF(AND($G19="sold",D19=""),1,+IF(AND($G19="Purchased",D19=""),1,0))</f>
        <v>0</v>
      </c>
      <c r="Z19" s="88" t="n">
        <f aca="false">IF(AND($G19="sold",H19&gt;0),1,+IF(AND($G19="Purchased",H19&lt;0),1,0))</f>
        <v>0</v>
      </c>
      <c r="AA19" s="88" t="n">
        <f aca="false">IF(AND($G19="sold",I19&gt;0),1,+IF(AND($G19="Purchased",I19&lt;0),1,0))</f>
        <v>0</v>
      </c>
      <c r="AB19" s="88" t="n">
        <f aca="false">IF(AND($G19="sold",J19&gt;0),1,+IF(AND($G19="Purchased",J19&lt;0),1,0))</f>
        <v>0</v>
      </c>
      <c r="AC19" s="88" t="n">
        <f aca="false">IF(AND($G19="sold",K19&gt;0),1,+IF(AND($G19="Purchased",K19&lt;0),1,0))</f>
        <v>0</v>
      </c>
      <c r="AD19" s="88" t="n">
        <f aca="false">IF(AND($G19="sold",L19&gt;0),1,+IF(AND($G19="Purchased",L19&lt;0),1,0))</f>
        <v>0</v>
      </c>
      <c r="AE19" s="88" t="n">
        <f aca="false">IF(AND($G19="sold",M19&gt;0),1,+IF(AND($G19="Purchased",M19&lt;0),1,0))</f>
        <v>0</v>
      </c>
      <c r="AF19" s="88" t="n">
        <f aca="false">IF(AND($G19="",COUNT(H19:M19)&lt;&gt;0),1,0)</f>
        <v>0</v>
      </c>
      <c r="AG19" s="88" t="n">
        <f aca="false">IF(AND($E19="",COUNT(H19:M19)&lt;&gt;0),1,0)</f>
        <v>0</v>
      </c>
    </row>
    <row r="20" customFormat="false" ht="13.5" hidden="false" customHeight="false" outlineLevel="0" collapsed="false">
      <c r="A20" s="75" t="str">
        <f aca="false">IF(D20="","",+$B$8)</f>
        <v>LSE1</v>
      </c>
      <c r="B20" s="76"/>
      <c r="C20" s="77"/>
      <c r="D20" s="78" t="s">
        <v>111</v>
      </c>
      <c r="E20" s="79" t="s">
        <v>118</v>
      </c>
      <c r="F20" s="80" t="s">
        <v>119</v>
      </c>
      <c r="G20" s="81" t="s">
        <v>108</v>
      </c>
      <c r="H20" s="82"/>
      <c r="I20" s="82" t="n">
        <v>5</v>
      </c>
      <c r="J20" s="82" t="n">
        <v>5</v>
      </c>
      <c r="K20" s="82" t="n">
        <v>5</v>
      </c>
      <c r="L20" s="82" t="n">
        <v>5</v>
      </c>
      <c r="M20" s="82" t="n">
        <v>5</v>
      </c>
      <c r="N20" s="83" t="n">
        <f aca="false">SUM(H20:M20)</f>
        <v>25</v>
      </c>
      <c r="O20" s="84" t="n">
        <f aca="false">+O19+1</f>
        <v>4</v>
      </c>
      <c r="P20" s="89" t="n">
        <f aca="false">+$B$10</f>
        <v>37031</v>
      </c>
      <c r="Q20" s="90" t="n">
        <f aca="false">+$E$10</f>
        <v>1</v>
      </c>
      <c r="R20" s="90" t="str">
        <f aca="false">+$B$12</f>
        <v>Summer</v>
      </c>
      <c r="S20" s="91" t="e">
        <f aca="false">IF(AND(OR(I20=0,I20=1),OR(J20=0,J20=1),OR(K20=0,K20=1),OR(L20=0,L20=1),OR(M20=0,M20=1),OR(N20=0,N20=1),OR(#REF!=0,#REF!=1)),0,1)</f>
        <v>#REF!</v>
      </c>
      <c r="T20" s="91" t="n">
        <f aca="false">IF(M20+N20&gt;0,1,0)</f>
        <v>1</v>
      </c>
      <c r="U20" s="0" t="n">
        <f aca="false">IF(SUM(I20:N20)&gt;1,1,0)</f>
        <v>1</v>
      </c>
      <c r="V20" s="0" t="n">
        <f aca="false">IF(AND(H20&gt;0,SUM(I20:N20)=0),1,0)</f>
        <v>0</v>
      </c>
      <c r="W20" s="91" t="n">
        <f aca="false">IF(I20&gt;0,1,0)</f>
        <v>1</v>
      </c>
      <c r="Y20" s="88" t="n">
        <f aca="false">IF(AND($G20="sold",D20=""),1,+IF(AND($G20="Purchased",D20=""),1,0))</f>
        <v>0</v>
      </c>
      <c r="Z20" s="88" t="n">
        <f aca="false">IF(AND($G20="sold",H20&gt;0),1,+IF(AND($G20="Purchased",H20&lt;0),1,0))</f>
        <v>0</v>
      </c>
      <c r="AA20" s="88" t="n">
        <f aca="false">IF(AND($G20="sold",I20&gt;0),1,+IF(AND($G20="Purchased",I20&lt;0),1,0))</f>
        <v>0</v>
      </c>
      <c r="AB20" s="88" t="n">
        <f aca="false">IF(AND($G20="sold",J20&gt;0),1,+IF(AND($G20="Purchased",J20&lt;0),1,0))</f>
        <v>0</v>
      </c>
      <c r="AC20" s="88" t="n">
        <f aca="false">IF(AND($G20="sold",K20&gt;0),1,+IF(AND($G20="Purchased",K20&lt;0),1,0))</f>
        <v>0</v>
      </c>
      <c r="AD20" s="88" t="n">
        <f aca="false">IF(AND($G20="sold",L20&gt;0),1,+IF(AND($G20="Purchased",L20&lt;0),1,0))</f>
        <v>0</v>
      </c>
      <c r="AE20" s="88" t="n">
        <f aca="false">IF(AND($G20="sold",M20&gt;0),1,+IF(AND($G20="Purchased",M20&lt;0),1,0))</f>
        <v>0</v>
      </c>
      <c r="AF20" s="88" t="n">
        <f aca="false">IF(AND($G20="",COUNT(H20:M20)&lt;&gt;0),1,0)</f>
        <v>0</v>
      </c>
      <c r="AG20" s="88" t="n">
        <f aca="false">IF(AND($E20="",COUNT(H20:M20)&lt;&gt;0),1,0)</f>
        <v>0</v>
      </c>
    </row>
    <row r="21" customFormat="false" ht="13.5" hidden="false" customHeight="false" outlineLevel="0" collapsed="false">
      <c r="A21" s="75" t="str">
        <f aca="false">IF(D21="","",+$B$8)</f>
        <v>LSE1</v>
      </c>
      <c r="B21" s="76"/>
      <c r="C21" s="77"/>
      <c r="D21" s="78" t="s">
        <v>120</v>
      </c>
      <c r="E21" s="79" t="s">
        <v>121</v>
      </c>
      <c r="F21" s="80"/>
      <c r="G21" s="81" t="s">
        <v>108</v>
      </c>
      <c r="H21" s="82"/>
      <c r="I21" s="82" t="n">
        <v>50</v>
      </c>
      <c r="J21" s="82" t="n">
        <v>50</v>
      </c>
      <c r="K21" s="82" t="n">
        <v>50</v>
      </c>
      <c r="L21" s="82" t="n">
        <v>50</v>
      </c>
      <c r="M21" s="82" t="n">
        <v>50</v>
      </c>
      <c r="N21" s="83" t="n">
        <f aca="false">SUM(H21:M21)</f>
        <v>250</v>
      </c>
      <c r="O21" s="84" t="n">
        <f aca="false">+O20+1</f>
        <v>5</v>
      </c>
      <c r="P21" s="89" t="n">
        <f aca="false">+$B$10</f>
        <v>37031</v>
      </c>
      <c r="Q21" s="90" t="n">
        <f aca="false">+$E$10</f>
        <v>1</v>
      </c>
      <c r="R21" s="90" t="str">
        <f aca="false">+$B$12</f>
        <v>Summer</v>
      </c>
      <c r="S21" s="91" t="e">
        <f aca="false">IF(AND(OR(I21=0,I21=1),OR(J21=0,J21=1),OR(K21=0,K21=1),OR(L21=0,L21=1),OR(M21=0,M21=1),OR(N21=0,N21=1),OR(#REF!=0,#REF!=1)),0,1)</f>
        <v>#REF!</v>
      </c>
      <c r="T21" s="91" t="n">
        <f aca="false">IF(M21+N21&gt;0,1,0)</f>
        <v>1</v>
      </c>
      <c r="U21" s="0" t="n">
        <f aca="false">IF(SUM(I21:N21)&gt;1,1,0)</f>
        <v>1</v>
      </c>
      <c r="V21" s="0" t="n">
        <f aca="false">IF(AND(H21&gt;0,SUM(I21:N21)=0),1,0)</f>
        <v>0</v>
      </c>
      <c r="W21" s="91" t="n">
        <f aca="false">IF(I21&gt;0,1,0)</f>
        <v>1</v>
      </c>
      <c r="Y21" s="88" t="n">
        <f aca="false">IF(AND($G21="sold",D21=""),1,+IF(AND($G21="Purchased",D21=""),1,0))</f>
        <v>0</v>
      </c>
      <c r="Z21" s="88" t="n">
        <f aca="false">IF(AND($G21="sold",H21&gt;0),1,+IF(AND($G21="Purchased",H21&lt;0),1,0))</f>
        <v>0</v>
      </c>
      <c r="AA21" s="88" t="n">
        <f aca="false">IF(AND($G21="sold",I21&gt;0),1,+IF(AND($G21="Purchased",I21&lt;0),1,0))</f>
        <v>0</v>
      </c>
      <c r="AB21" s="88" t="n">
        <f aca="false">IF(AND($G21="sold",J21&gt;0),1,+IF(AND($G21="Purchased",J21&lt;0),1,0))</f>
        <v>0</v>
      </c>
      <c r="AC21" s="88" t="n">
        <f aca="false">IF(AND($G21="sold",K21&gt;0),1,+IF(AND($G21="Purchased",K21&lt;0),1,0))</f>
        <v>0</v>
      </c>
      <c r="AD21" s="88" t="n">
        <f aca="false">IF(AND($G21="sold",L21&gt;0),1,+IF(AND($G21="Purchased",L21&lt;0),1,0))</f>
        <v>0</v>
      </c>
      <c r="AE21" s="88" t="n">
        <f aca="false">IF(AND($G21="sold",M21&gt;0),1,+IF(AND($G21="Purchased",M21&lt;0),1,0))</f>
        <v>0</v>
      </c>
      <c r="AF21" s="88" t="n">
        <f aca="false">IF(AND($G21="",COUNT(H21:M21)&lt;&gt;0),1,0)</f>
        <v>0</v>
      </c>
      <c r="AG21" s="88" t="n">
        <f aca="false">IF(AND($E21="",COUNT(H21:M21)&lt;&gt;0),1,0)</f>
        <v>0</v>
      </c>
    </row>
    <row r="22" customFormat="false" ht="13.5" hidden="false" customHeight="false" outlineLevel="0" collapsed="false">
      <c r="A22" s="75" t="str">
        <f aca="false">IF(D22="","",+$B$8)</f>
        <v>LSE1</v>
      </c>
      <c r="B22" s="76"/>
      <c r="C22" s="77"/>
      <c r="D22" s="78" t="s">
        <v>111</v>
      </c>
      <c r="E22" s="79" t="s">
        <v>117</v>
      </c>
      <c r="F22" s="80" t="s">
        <v>119</v>
      </c>
      <c r="G22" s="81" t="s">
        <v>108</v>
      </c>
      <c r="H22" s="82"/>
      <c r="I22" s="82" t="n">
        <v>6</v>
      </c>
      <c r="J22" s="82" t="n">
        <v>7</v>
      </c>
      <c r="K22" s="82" t="n">
        <v>8</v>
      </c>
      <c r="L22" s="82" t="n">
        <v>9</v>
      </c>
      <c r="M22" s="82" t="n">
        <v>10</v>
      </c>
      <c r="N22" s="83" t="n">
        <f aca="false">SUM(H22:M22)</f>
        <v>40</v>
      </c>
      <c r="O22" s="84" t="n">
        <f aca="false">+O21+1</f>
        <v>6</v>
      </c>
      <c r="P22" s="89" t="n">
        <f aca="false">+$B$10</f>
        <v>37031</v>
      </c>
      <c r="Q22" s="90" t="n">
        <f aca="false">+$E$10</f>
        <v>1</v>
      </c>
      <c r="R22" s="90" t="str">
        <f aca="false">+$B$12</f>
        <v>Summer</v>
      </c>
      <c r="S22" s="91" t="e">
        <f aca="false">IF(AND(OR(I22=0,I22=1),OR(J22=0,J22=1),OR(K22=0,K22=1),OR(L22=0,L22=1),OR(M22=0,M22=1),OR(N22=0,N22=1),OR(#REF!=0,#REF!=1)),0,1)</f>
        <v>#REF!</v>
      </c>
      <c r="T22" s="91" t="n">
        <f aca="false">IF(M22+N22&gt;0,1,0)</f>
        <v>1</v>
      </c>
      <c r="U22" s="0" t="n">
        <f aca="false">IF(SUM(I22:N22)&gt;1,1,0)</f>
        <v>1</v>
      </c>
      <c r="V22" s="0" t="n">
        <f aca="false">IF(AND(H22&gt;0,SUM(I22:N22)=0),1,0)</f>
        <v>0</v>
      </c>
      <c r="W22" s="91" t="n">
        <f aca="false">IF(I22&gt;0,1,0)</f>
        <v>1</v>
      </c>
      <c r="Y22" s="88" t="n">
        <f aca="false">IF(AND($G22="sold",D22=""),1,+IF(AND($G22="Purchased",D22=""),1,0))</f>
        <v>0</v>
      </c>
      <c r="Z22" s="88" t="n">
        <f aca="false">IF(AND($G22="sold",H22&gt;0),1,+IF(AND($G22="Purchased",H22&lt;0),1,0))</f>
        <v>0</v>
      </c>
      <c r="AA22" s="88" t="n">
        <f aca="false">IF(AND($G22="sold",I22&gt;0),1,+IF(AND($G22="Purchased",I22&lt;0),1,0))</f>
        <v>0</v>
      </c>
      <c r="AB22" s="88" t="n">
        <f aca="false">IF(AND($G22="sold",J22&gt;0),1,+IF(AND($G22="Purchased",J22&lt;0),1,0))</f>
        <v>0</v>
      </c>
      <c r="AC22" s="88" t="n">
        <f aca="false">IF(AND($G22="sold",K22&gt;0),1,+IF(AND($G22="Purchased",K22&lt;0),1,0))</f>
        <v>0</v>
      </c>
      <c r="AD22" s="88" t="n">
        <f aca="false">IF(AND($G22="sold",L22&gt;0),1,+IF(AND($G22="Purchased",L22&lt;0),1,0))</f>
        <v>0</v>
      </c>
      <c r="AE22" s="88" t="n">
        <f aca="false">IF(AND($G22="sold",M22&gt;0),1,+IF(AND($G22="Purchased",M22&lt;0),1,0))</f>
        <v>0</v>
      </c>
      <c r="AF22" s="88" t="n">
        <f aca="false">IF(AND($G22="",COUNT(H22:M22)&lt;&gt;0),1,0)</f>
        <v>0</v>
      </c>
      <c r="AG22" s="88" t="n">
        <f aca="false">IF(AND($E22="",COUNT(H22:M22)&lt;&gt;0),1,0)</f>
        <v>0</v>
      </c>
    </row>
    <row r="23" customFormat="false" ht="13.5" hidden="false" customHeight="false" outlineLevel="0" collapsed="false">
      <c r="A23" s="75" t="str">
        <f aca="false">IF(D23="","",+$B$8)</f>
        <v>LSE1</v>
      </c>
      <c r="B23" s="76"/>
      <c r="C23" s="77"/>
      <c r="D23" s="78" t="s">
        <v>111</v>
      </c>
      <c r="E23" s="79" t="s">
        <v>117</v>
      </c>
      <c r="F23" s="80" t="s">
        <v>119</v>
      </c>
      <c r="G23" s="81" t="s">
        <v>99</v>
      </c>
      <c r="H23" s="82"/>
      <c r="I23" s="82" t="n">
        <v>-5</v>
      </c>
      <c r="J23" s="82" t="n">
        <v>-5</v>
      </c>
      <c r="K23" s="82" t="n">
        <v>-5</v>
      </c>
      <c r="L23" s="82" t="n">
        <v>-5</v>
      </c>
      <c r="M23" s="82"/>
      <c r="N23" s="83" t="n">
        <f aca="false">SUM(H23:M23)</f>
        <v>-20</v>
      </c>
      <c r="O23" s="84" t="n">
        <f aca="false">+O22+1</f>
        <v>7</v>
      </c>
      <c r="P23" s="89" t="n">
        <f aca="false">+$B$10</f>
        <v>37031</v>
      </c>
      <c r="Q23" s="90" t="n">
        <f aca="false">+$E$10</f>
        <v>1</v>
      </c>
      <c r="R23" s="90" t="str">
        <f aca="false">+$B$12</f>
        <v>Summer</v>
      </c>
      <c r="S23" s="91" t="e">
        <f aca="false">IF(AND(OR(I23=0,I23=1),OR(J23=0,J23=1),OR(K23=0,K23=1),OR(L23=0,L23=1),OR(M23=0,M23=1),OR(N23=0,N23=1),OR(#REF!=0,#REF!=1)),0,1)</f>
        <v>#REF!</v>
      </c>
      <c r="T23" s="91" t="n">
        <f aca="false">IF(M23+N23&gt;0,1,0)</f>
        <v>0</v>
      </c>
      <c r="U23" s="0" t="n">
        <f aca="false">IF(SUM(I23:N23)&gt;1,1,0)</f>
        <v>0</v>
      </c>
      <c r="V23" s="0" t="n">
        <f aca="false">IF(AND(H23&gt;0,SUM(I23:N23)=0),1,0)</f>
        <v>0</v>
      </c>
      <c r="W23" s="91" t="n">
        <f aca="false">IF(I23&gt;0,1,0)</f>
        <v>0</v>
      </c>
      <c r="Y23" s="88" t="n">
        <f aca="false">IF(AND($G23="sold",D23=""),1,+IF(AND($G23="Purchased",D23=""),1,0))</f>
        <v>0</v>
      </c>
      <c r="Z23" s="88" t="n">
        <f aca="false">IF(AND($G23="sold",H23&gt;0),1,+IF(AND($G23="Purchased",H23&lt;0),1,0))</f>
        <v>0</v>
      </c>
      <c r="AA23" s="88" t="n">
        <f aca="false">IF(AND($G23="sold",I23&gt;0),1,+IF(AND($G23="Purchased",I23&lt;0),1,0))</f>
        <v>0</v>
      </c>
      <c r="AB23" s="88" t="n">
        <f aca="false">IF(AND($G23="sold",J23&gt;0),1,+IF(AND($G23="Purchased",J23&lt;0),1,0))</f>
        <v>0</v>
      </c>
      <c r="AC23" s="88" t="n">
        <f aca="false">IF(AND($G23="sold",K23&gt;0),1,+IF(AND($G23="Purchased",K23&lt;0),1,0))</f>
        <v>0</v>
      </c>
      <c r="AD23" s="88" t="n">
        <f aca="false">IF(AND($G23="sold",L23&gt;0),1,+IF(AND($G23="Purchased",L23&lt;0),1,0))</f>
        <v>0</v>
      </c>
      <c r="AE23" s="88" t="n">
        <f aca="false">IF(AND($G23="sold",M23&gt;0),1,+IF(AND($G23="Purchased",M23&lt;0),1,0))</f>
        <v>0</v>
      </c>
      <c r="AF23" s="88" t="n">
        <f aca="false">IF(AND($G23="",COUNT(H23:M23)&lt;&gt;0),1,0)</f>
        <v>0</v>
      </c>
      <c r="AG23" s="88" t="n">
        <f aca="false">IF(AND($E23="",COUNT(H23:M23)&lt;&gt;0),1,0)</f>
        <v>0</v>
      </c>
    </row>
    <row r="24" customFormat="false" ht="13.5" hidden="false" customHeight="false" outlineLevel="0" collapsed="false">
      <c r="A24" s="75" t="str">
        <f aca="false">IF(D24="","",+$B$8)</f>
        <v/>
      </c>
      <c r="B24" s="76"/>
      <c r="C24" s="77"/>
      <c r="D24" s="78"/>
      <c r="E24" s="79"/>
      <c r="F24" s="80"/>
      <c r="G24" s="81"/>
      <c r="H24" s="92"/>
      <c r="I24" s="92"/>
      <c r="J24" s="92"/>
      <c r="K24" s="92"/>
      <c r="L24" s="92"/>
      <c r="M24" s="93"/>
      <c r="N24" s="83" t="n">
        <f aca="false">SUM(H24:M24)</f>
        <v>0</v>
      </c>
      <c r="O24" s="84" t="n">
        <f aca="false">+O23+1</f>
        <v>8</v>
      </c>
      <c r="P24" s="89" t="n">
        <f aca="false">+$B$10</f>
        <v>37031</v>
      </c>
      <c r="Q24" s="90" t="n">
        <f aca="false">+$E$10</f>
        <v>1</v>
      </c>
      <c r="R24" s="90" t="str">
        <f aca="false">+$B$12</f>
        <v>Summer</v>
      </c>
      <c r="S24" s="91" t="e">
        <f aca="false">IF(AND(OR(I24=0,I24=1),OR(J24=0,J24=1),OR(K24=0,K24=1),OR(L24=0,L24=1),OR(M24=0,M24=1),OR(N24=0,N24=1),OR(#REF!=0,#REF!=1)),0,1)</f>
        <v>#REF!</v>
      </c>
      <c r="T24" s="91" t="n">
        <f aca="false">IF(M24+N24&gt;0,1,0)</f>
        <v>0</v>
      </c>
      <c r="U24" s="0" t="n">
        <f aca="false">IF(SUM(I24:N24)&gt;1,1,0)</f>
        <v>0</v>
      </c>
      <c r="V24" s="0" t="n">
        <f aca="false">IF(AND(H24&gt;0,SUM(I24:N24)=0),1,0)</f>
        <v>0</v>
      </c>
      <c r="W24" s="91" t="n">
        <f aca="false">IF(I24&gt;0,1,0)</f>
        <v>0</v>
      </c>
      <c r="Y24" s="88" t="n">
        <f aca="false">IF(AND($G24="sold",D24=""),1,+IF(AND($G24="Purchased",D24=""),1,0))</f>
        <v>0</v>
      </c>
      <c r="Z24" s="88" t="n">
        <f aca="false">IF(AND($G24="sold",H24&gt;0),1,+IF(AND($G24="Purchased",H24&lt;0),1,0))</f>
        <v>0</v>
      </c>
      <c r="AA24" s="88" t="n">
        <f aca="false">IF(AND($G24="sold",I24&gt;0),1,+IF(AND($G24="Purchased",I24&lt;0),1,0))</f>
        <v>0</v>
      </c>
      <c r="AB24" s="88" t="n">
        <f aca="false">IF(AND($G24="sold",J24&gt;0),1,+IF(AND($G24="Purchased",J24&lt;0),1,0))</f>
        <v>0</v>
      </c>
      <c r="AC24" s="88" t="n">
        <f aca="false">IF(AND($G24="sold",K24&gt;0),1,+IF(AND($G24="Purchased",K24&lt;0),1,0))</f>
        <v>0</v>
      </c>
      <c r="AD24" s="88" t="n">
        <f aca="false">IF(AND($G24="sold",L24&gt;0),1,+IF(AND($G24="Purchased",L24&lt;0),1,0))</f>
        <v>0</v>
      </c>
      <c r="AE24" s="88" t="n">
        <f aca="false">IF(AND($G24="sold",M24&gt;0),1,+IF(AND($G24="Purchased",M24&lt;0),1,0))</f>
        <v>0</v>
      </c>
      <c r="AF24" s="88" t="n">
        <f aca="false">IF(AND($G24="",COUNT(H24:M24)&lt;&gt;0),1,0)</f>
        <v>0</v>
      </c>
      <c r="AG24" s="88" t="n">
        <f aca="false">IF(AND($E24="",COUNT(H24:M24)&lt;&gt;0),1,0)</f>
        <v>0</v>
      </c>
    </row>
    <row r="25" customFormat="false" ht="13.5" hidden="false" customHeight="false" outlineLevel="0" collapsed="false">
      <c r="A25" s="75" t="str">
        <f aca="false">IF(D25="","",+$B$8)</f>
        <v/>
      </c>
      <c r="B25" s="76"/>
      <c r="C25" s="77"/>
      <c r="D25" s="78"/>
      <c r="E25" s="79"/>
      <c r="F25" s="80"/>
      <c r="G25" s="81"/>
      <c r="H25" s="92"/>
      <c r="I25" s="92"/>
      <c r="J25" s="92"/>
      <c r="K25" s="92"/>
      <c r="L25" s="92"/>
      <c r="M25" s="93"/>
      <c r="N25" s="83" t="n">
        <f aca="false">SUM(H25:M25)</f>
        <v>0</v>
      </c>
      <c r="O25" s="84" t="n">
        <f aca="false">+O24+1</f>
        <v>9</v>
      </c>
      <c r="P25" s="89" t="n">
        <f aca="false">+$B$10</f>
        <v>37031</v>
      </c>
      <c r="Q25" s="90" t="n">
        <f aca="false">+$E$10</f>
        <v>1</v>
      </c>
      <c r="R25" s="90" t="str">
        <f aca="false">+$B$12</f>
        <v>Summer</v>
      </c>
      <c r="S25" s="91" t="e">
        <f aca="false">IF(AND(OR(I25=0,I25=1),OR(J25=0,J25=1),OR(K25=0,K25=1),OR(L25=0,L25=1),OR(M25=0,M25=1),OR(N25=0,N25=1),OR(#REF!=0,#REF!=1)),0,1)</f>
        <v>#REF!</v>
      </c>
      <c r="T25" s="91" t="n">
        <f aca="false">IF(M25+N25&gt;0,1,0)</f>
        <v>0</v>
      </c>
      <c r="U25" s="0" t="n">
        <f aca="false">IF(SUM(I25:N25)&gt;1,1,0)</f>
        <v>0</v>
      </c>
      <c r="V25" s="0" t="n">
        <f aca="false">IF(AND(H25&gt;0,SUM(I25:N25)=0),1,0)</f>
        <v>0</v>
      </c>
      <c r="W25" s="91" t="n">
        <f aca="false">IF(I25&gt;0,1,0)</f>
        <v>0</v>
      </c>
      <c r="Y25" s="88" t="n">
        <f aca="false">IF(AND($G25="sold",D25=""),1,+IF(AND($G25="Purchased",D25=""),1,0))</f>
        <v>0</v>
      </c>
      <c r="Z25" s="88" t="n">
        <f aca="false">IF(AND($G25="sold",H25&gt;0),1,+IF(AND($G25="Purchased",H25&lt;0),1,0))</f>
        <v>0</v>
      </c>
      <c r="AA25" s="88" t="n">
        <f aca="false">IF(AND($G25="sold",I25&gt;0),1,+IF(AND($G25="Purchased",I25&lt;0),1,0))</f>
        <v>0</v>
      </c>
      <c r="AB25" s="88" t="n">
        <f aca="false">IF(AND($G25="sold",J25&gt;0),1,+IF(AND($G25="Purchased",J25&lt;0),1,0))</f>
        <v>0</v>
      </c>
      <c r="AC25" s="88" t="n">
        <f aca="false">IF(AND($G25="sold",K25&gt;0),1,+IF(AND($G25="Purchased",K25&lt;0),1,0))</f>
        <v>0</v>
      </c>
      <c r="AD25" s="88" t="n">
        <f aca="false">IF(AND($G25="sold",L25&gt;0),1,+IF(AND($G25="Purchased",L25&lt;0),1,0))</f>
        <v>0</v>
      </c>
      <c r="AE25" s="88" t="n">
        <f aca="false">IF(AND($G25="sold",M25&gt;0),1,+IF(AND($G25="Purchased",M25&lt;0),1,0))</f>
        <v>0</v>
      </c>
      <c r="AF25" s="88" t="n">
        <f aca="false">IF(AND($G25="",COUNT(H25:M25)&lt;&gt;0),1,0)</f>
        <v>0</v>
      </c>
      <c r="AG25" s="88" t="n">
        <f aca="false">IF(AND($E25="",COUNT(H25:M25)&lt;&gt;0),1,0)</f>
        <v>0</v>
      </c>
    </row>
    <row r="26" customFormat="false" ht="15.75" hidden="false" customHeight="true" outlineLevel="0" collapsed="false">
      <c r="A26" s="75" t="str">
        <f aca="false">IF(D26="","",+$B$8)</f>
        <v/>
      </c>
      <c r="B26" s="76"/>
      <c r="C26" s="77"/>
      <c r="D26" s="78"/>
      <c r="E26" s="79"/>
      <c r="F26" s="80"/>
      <c r="G26" s="81"/>
      <c r="H26" s="92"/>
      <c r="I26" s="92"/>
      <c r="J26" s="92"/>
      <c r="K26" s="92"/>
      <c r="L26" s="92"/>
      <c r="M26" s="93"/>
      <c r="N26" s="83" t="n">
        <f aca="false">SUM(H26:M26)</f>
        <v>0</v>
      </c>
      <c r="O26" s="84" t="n">
        <f aca="false">+O25+1</f>
        <v>10</v>
      </c>
      <c r="P26" s="89" t="n">
        <f aca="false">+$B$10</f>
        <v>37031</v>
      </c>
      <c r="Q26" s="90" t="n">
        <f aca="false">+$E$10</f>
        <v>1</v>
      </c>
      <c r="R26" s="90" t="str">
        <f aca="false">+$B$12</f>
        <v>Summer</v>
      </c>
      <c r="S26" s="91" t="e">
        <f aca="false">IF(AND(OR(I26=0,I26=1),OR(J26=0,J26=1),OR(K26=0,K26=1),OR(L26=0,L26=1),OR(M26=0,M26=1),OR(N26=0,N26=1),OR(#REF!=0,#REF!=1)),0,1)</f>
        <v>#REF!</v>
      </c>
      <c r="T26" s="91" t="n">
        <f aca="false">IF(M26+N26&gt;0,1,0)</f>
        <v>0</v>
      </c>
      <c r="U26" s="0" t="n">
        <f aca="false">IF(SUM(I26:N26)&gt;1,1,0)</f>
        <v>0</v>
      </c>
      <c r="V26" s="0" t="n">
        <f aca="false">IF(AND(H26&gt;0,SUM(I26:N26)=0),1,0)</f>
        <v>0</v>
      </c>
      <c r="W26" s="91" t="n">
        <f aca="false">IF(I26&gt;0,1,0)</f>
        <v>0</v>
      </c>
      <c r="Y26" s="88" t="n">
        <f aca="false">IF(AND($G26="sold",D26=""),1,+IF(AND($G26="Purchased",D26=""),1,0))</f>
        <v>0</v>
      </c>
      <c r="Z26" s="88" t="n">
        <f aca="false">IF(AND($G26="sold",H26&gt;0),1,+IF(AND($G26="Purchased",H26&lt;0),1,0))</f>
        <v>0</v>
      </c>
      <c r="AA26" s="88" t="n">
        <f aca="false">IF(AND($G26="sold",I26&gt;0),1,+IF(AND($G26="Purchased",I26&lt;0),1,0))</f>
        <v>0</v>
      </c>
      <c r="AB26" s="88" t="n">
        <f aca="false">IF(AND($G26="sold",J26&gt;0),1,+IF(AND($G26="Purchased",J26&lt;0),1,0))</f>
        <v>0</v>
      </c>
      <c r="AC26" s="88" t="n">
        <f aca="false">IF(AND($G26="sold",K26&gt;0),1,+IF(AND($G26="Purchased",K26&lt;0),1,0))</f>
        <v>0</v>
      </c>
      <c r="AD26" s="88" t="n">
        <f aca="false">IF(AND($G26="sold",L26&gt;0),1,+IF(AND($G26="Purchased",L26&lt;0),1,0))</f>
        <v>0</v>
      </c>
      <c r="AE26" s="88" t="n">
        <f aca="false">IF(AND($G26="sold",M26&gt;0),1,+IF(AND($G26="Purchased",M26&lt;0),1,0))</f>
        <v>0</v>
      </c>
      <c r="AF26" s="88" t="n">
        <f aca="false">IF(AND($G26="",COUNT(H26:M26)&lt;&gt;0),1,0)</f>
        <v>0</v>
      </c>
      <c r="AG26" s="88" t="n">
        <f aca="false">IF(AND($E26="",COUNT(H26:M26)&lt;&gt;0),1,0)</f>
        <v>0</v>
      </c>
    </row>
    <row r="27" customFormat="false" ht="15.75" hidden="false" customHeight="true" outlineLevel="0" collapsed="false">
      <c r="A27" s="75" t="str">
        <f aca="false">IF(D27="","",+$B$8)</f>
        <v/>
      </c>
      <c r="B27" s="76"/>
      <c r="C27" s="77"/>
      <c r="D27" s="78"/>
      <c r="E27" s="79"/>
      <c r="F27" s="80"/>
      <c r="G27" s="81"/>
      <c r="H27" s="92"/>
      <c r="I27" s="92"/>
      <c r="J27" s="92"/>
      <c r="K27" s="92"/>
      <c r="L27" s="92"/>
      <c r="M27" s="93"/>
      <c r="N27" s="83" t="n">
        <f aca="false">SUM(H27:M27)</f>
        <v>0</v>
      </c>
      <c r="O27" s="84" t="n">
        <f aca="false">+O26+1</f>
        <v>11</v>
      </c>
      <c r="P27" s="89" t="n">
        <f aca="false">+$B$10</f>
        <v>37031</v>
      </c>
      <c r="Q27" s="90" t="n">
        <f aca="false">+$E$10</f>
        <v>1</v>
      </c>
      <c r="R27" s="90" t="str">
        <f aca="false">+$B$12</f>
        <v>Summer</v>
      </c>
      <c r="S27" s="91" t="e">
        <f aca="false">IF(AND(OR(I27=0,I27=1),OR(J27=0,J27=1),OR(K27=0,K27=1),OR(L27=0,L27=1),OR(M27=0,M27=1),OR(N27=0,N27=1),OR(#REF!=0,#REF!=1)),0,1)</f>
        <v>#REF!</v>
      </c>
      <c r="T27" s="91" t="n">
        <f aca="false">IF(M27+N27&gt;0,1,0)</f>
        <v>0</v>
      </c>
      <c r="U27" s="0" t="n">
        <f aca="false">IF(SUM(I27:N27)&gt;1,1,0)</f>
        <v>0</v>
      </c>
      <c r="V27" s="0" t="n">
        <f aca="false">IF(AND(H27&gt;0,SUM(I27:N27)=0),1,0)</f>
        <v>0</v>
      </c>
      <c r="W27" s="91" t="n">
        <f aca="false">IF(I27&gt;0,1,0)</f>
        <v>0</v>
      </c>
      <c r="Y27" s="88" t="n">
        <f aca="false">IF(AND($G27="sold",D27=""),1,+IF(AND($G27="Purchased",D27=""),1,0))</f>
        <v>0</v>
      </c>
      <c r="Z27" s="88" t="n">
        <f aca="false">IF(AND($G27="sold",H27&gt;0),1,+IF(AND($G27="Purchased",H27&lt;0),1,0))</f>
        <v>0</v>
      </c>
      <c r="AA27" s="88" t="n">
        <f aca="false">IF(AND($G27="sold",I27&gt;0),1,+IF(AND($G27="Purchased",I27&lt;0),1,0))</f>
        <v>0</v>
      </c>
      <c r="AB27" s="88" t="n">
        <f aca="false">IF(AND($G27="sold",J27&gt;0),1,+IF(AND($G27="Purchased",J27&lt;0),1,0))</f>
        <v>0</v>
      </c>
      <c r="AC27" s="88" t="n">
        <f aca="false">IF(AND($G27="sold",K27&gt;0),1,+IF(AND($G27="Purchased",K27&lt;0),1,0))</f>
        <v>0</v>
      </c>
      <c r="AD27" s="88" t="n">
        <f aca="false">IF(AND($G27="sold",L27&gt;0),1,+IF(AND($G27="Purchased",L27&lt;0),1,0))</f>
        <v>0</v>
      </c>
      <c r="AE27" s="88" t="n">
        <f aca="false">IF(AND($G27="sold",M27&gt;0),1,+IF(AND($G27="Purchased",M27&lt;0),1,0))</f>
        <v>0</v>
      </c>
      <c r="AF27" s="88" t="n">
        <f aca="false">IF(AND($G27="",COUNT(H27:M27)&lt;&gt;0),1,0)</f>
        <v>0</v>
      </c>
      <c r="AG27" s="88" t="n">
        <f aca="false">IF(AND($E27="",COUNT(H27:M27)&lt;&gt;0),1,0)</f>
        <v>0</v>
      </c>
    </row>
    <row r="28" customFormat="false" ht="15.75" hidden="false" customHeight="true" outlineLevel="0" collapsed="false">
      <c r="A28" s="75" t="str">
        <f aca="false">IF(D28="","",+$B$8)</f>
        <v/>
      </c>
      <c r="B28" s="76"/>
      <c r="C28" s="77"/>
      <c r="D28" s="78"/>
      <c r="E28" s="79"/>
      <c r="F28" s="80"/>
      <c r="G28" s="81"/>
      <c r="H28" s="92"/>
      <c r="I28" s="92"/>
      <c r="J28" s="92"/>
      <c r="K28" s="92"/>
      <c r="L28" s="92"/>
      <c r="M28" s="93"/>
      <c r="N28" s="83" t="n">
        <f aca="false">SUM(H28:M28)</f>
        <v>0</v>
      </c>
      <c r="O28" s="84" t="n">
        <f aca="false">+O27+1</f>
        <v>12</v>
      </c>
      <c r="P28" s="89" t="n">
        <f aca="false">+$B$10</f>
        <v>37031</v>
      </c>
      <c r="Q28" s="90" t="n">
        <f aca="false">+$E$10</f>
        <v>1</v>
      </c>
      <c r="R28" s="90" t="str">
        <f aca="false">+$B$12</f>
        <v>Summer</v>
      </c>
      <c r="S28" s="91" t="e">
        <f aca="false">IF(AND(OR(I28=0,I28=1),OR(J28=0,J28=1),OR(K28=0,K28=1),OR(L28=0,L28=1),OR(M28=0,M28=1),OR(N28=0,N28=1),OR(#REF!=0,#REF!=1)),0,1)</f>
        <v>#REF!</v>
      </c>
      <c r="T28" s="91" t="n">
        <f aca="false">IF(M28+N28&gt;0,1,0)</f>
        <v>0</v>
      </c>
      <c r="U28" s="0" t="n">
        <f aca="false">IF(SUM(I28:N28)&gt;1,1,0)</f>
        <v>0</v>
      </c>
      <c r="V28" s="0" t="n">
        <f aca="false">IF(AND(H28&gt;0,SUM(I28:N28)=0),1,0)</f>
        <v>0</v>
      </c>
      <c r="W28" s="91" t="n">
        <f aca="false">IF(I28&gt;0,1,0)</f>
        <v>0</v>
      </c>
      <c r="Y28" s="88" t="n">
        <f aca="false">IF(AND($G28="sold",D28=""),1,+IF(AND($G28="Purchased",D28=""),1,0))</f>
        <v>0</v>
      </c>
      <c r="Z28" s="88" t="n">
        <f aca="false">IF(AND($G28="sold",H28&gt;0),1,+IF(AND($G28="Purchased",H28&lt;0),1,0))</f>
        <v>0</v>
      </c>
      <c r="AA28" s="88" t="n">
        <f aca="false">IF(AND($G28="sold",I28&gt;0),1,+IF(AND($G28="Purchased",I28&lt;0),1,0))</f>
        <v>0</v>
      </c>
      <c r="AB28" s="88" t="n">
        <f aca="false">IF(AND($G28="sold",J28&gt;0),1,+IF(AND($G28="Purchased",J28&lt;0),1,0))</f>
        <v>0</v>
      </c>
      <c r="AC28" s="88" t="n">
        <f aca="false">IF(AND($G28="sold",K28&gt;0),1,+IF(AND($G28="Purchased",K28&lt;0),1,0))</f>
        <v>0</v>
      </c>
      <c r="AD28" s="88" t="n">
        <f aca="false">IF(AND($G28="sold",L28&gt;0),1,+IF(AND($G28="Purchased",L28&lt;0),1,0))</f>
        <v>0</v>
      </c>
      <c r="AE28" s="88" t="n">
        <f aca="false">IF(AND($G28="sold",M28&gt;0),1,+IF(AND($G28="Purchased",M28&lt;0),1,0))</f>
        <v>0</v>
      </c>
      <c r="AF28" s="88" t="n">
        <f aca="false">IF(AND($G28="",COUNT(H28:M28)&lt;&gt;0),1,0)</f>
        <v>0</v>
      </c>
      <c r="AG28" s="88" t="n">
        <f aca="false">IF(AND($E28="",COUNT(H28:M28)&lt;&gt;0),1,0)</f>
        <v>0</v>
      </c>
    </row>
    <row r="29" customFormat="false" ht="15.75" hidden="false" customHeight="true" outlineLevel="0" collapsed="false">
      <c r="A29" s="75" t="str">
        <f aca="false">IF(D29="","",+$B$8)</f>
        <v/>
      </c>
      <c r="B29" s="76"/>
      <c r="C29" s="77"/>
      <c r="D29" s="78"/>
      <c r="E29" s="79"/>
      <c r="F29" s="80"/>
      <c r="G29" s="81"/>
      <c r="H29" s="92"/>
      <c r="I29" s="92"/>
      <c r="J29" s="92"/>
      <c r="K29" s="92"/>
      <c r="L29" s="92"/>
      <c r="M29" s="93"/>
      <c r="N29" s="83" t="n">
        <f aca="false">SUM(H29:M29)</f>
        <v>0</v>
      </c>
      <c r="O29" s="84" t="n">
        <f aca="false">+O28+1</f>
        <v>13</v>
      </c>
      <c r="P29" s="89" t="n">
        <f aca="false">+$B$10</f>
        <v>37031</v>
      </c>
      <c r="Q29" s="90" t="n">
        <f aca="false">+$E$10</f>
        <v>1</v>
      </c>
      <c r="R29" s="90" t="str">
        <f aca="false">+$B$12</f>
        <v>Summer</v>
      </c>
      <c r="S29" s="91" t="e">
        <f aca="false">IF(AND(OR(I29=0,I29=1),OR(J29=0,J29=1),OR(K29=0,K29=1),OR(L29=0,L29=1),OR(M29=0,M29=1),OR(N29=0,N29=1),OR(#REF!=0,#REF!=1)),0,1)</f>
        <v>#REF!</v>
      </c>
      <c r="T29" s="91" t="n">
        <f aca="false">IF(M29+N29&gt;0,1,0)</f>
        <v>0</v>
      </c>
      <c r="U29" s="0" t="n">
        <f aca="false">IF(SUM(I29:N29)&gt;1,1,0)</f>
        <v>0</v>
      </c>
      <c r="V29" s="0" t="n">
        <f aca="false">IF(AND(H29&gt;0,SUM(I29:N29)=0),1,0)</f>
        <v>0</v>
      </c>
      <c r="W29" s="91" t="n">
        <f aca="false">IF(I29&gt;0,1,0)</f>
        <v>0</v>
      </c>
      <c r="Y29" s="88" t="n">
        <f aca="false">IF(AND($G29="sold",D29=""),1,+IF(AND($G29="Purchased",D29=""),1,0))</f>
        <v>0</v>
      </c>
      <c r="Z29" s="88" t="n">
        <f aca="false">IF(AND($G29="sold",H29&gt;0),1,+IF(AND($G29="Purchased",H29&lt;0),1,0))</f>
        <v>0</v>
      </c>
      <c r="AA29" s="88" t="n">
        <f aca="false">IF(AND($G29="sold",I29&gt;0),1,+IF(AND($G29="Purchased",I29&lt;0),1,0))</f>
        <v>0</v>
      </c>
      <c r="AB29" s="88" t="n">
        <f aca="false">IF(AND($G29="sold",J29&gt;0),1,+IF(AND($G29="Purchased",J29&lt;0),1,0))</f>
        <v>0</v>
      </c>
      <c r="AC29" s="88" t="n">
        <f aca="false">IF(AND($G29="sold",K29&gt;0),1,+IF(AND($G29="Purchased",K29&lt;0),1,0))</f>
        <v>0</v>
      </c>
      <c r="AD29" s="88" t="n">
        <f aca="false">IF(AND($G29="sold",L29&gt;0),1,+IF(AND($G29="Purchased",L29&lt;0),1,0))</f>
        <v>0</v>
      </c>
      <c r="AE29" s="88" t="n">
        <f aca="false">IF(AND($G29="sold",M29&gt;0),1,+IF(AND($G29="Purchased",M29&lt;0),1,0))</f>
        <v>0</v>
      </c>
      <c r="AF29" s="88" t="n">
        <f aca="false">IF(AND($G29="",COUNT(H29:M29)&lt;&gt;0),1,0)</f>
        <v>0</v>
      </c>
      <c r="AG29" s="88" t="n">
        <f aca="false">IF(AND($E29="",COUNT(H29:M29)&lt;&gt;0),1,0)</f>
        <v>0</v>
      </c>
    </row>
    <row r="30" customFormat="false" ht="15.75" hidden="false" customHeight="true" outlineLevel="0" collapsed="false">
      <c r="A30" s="75" t="str">
        <f aca="false">IF(D30="","",+$B$8)</f>
        <v/>
      </c>
      <c r="B30" s="76"/>
      <c r="C30" s="77"/>
      <c r="D30" s="78"/>
      <c r="E30" s="79"/>
      <c r="F30" s="80"/>
      <c r="G30" s="81"/>
      <c r="H30" s="92"/>
      <c r="I30" s="92"/>
      <c r="J30" s="92"/>
      <c r="K30" s="92"/>
      <c r="L30" s="92"/>
      <c r="M30" s="93"/>
      <c r="N30" s="83" t="n">
        <f aca="false">SUM(H30:M30)</f>
        <v>0</v>
      </c>
      <c r="O30" s="84" t="n">
        <f aca="false">+O29+1</f>
        <v>14</v>
      </c>
      <c r="P30" s="89" t="n">
        <f aca="false">+$B$10</f>
        <v>37031</v>
      </c>
      <c r="Q30" s="90" t="n">
        <f aca="false">+$E$10</f>
        <v>1</v>
      </c>
      <c r="R30" s="90" t="str">
        <f aca="false">+$B$12</f>
        <v>Summer</v>
      </c>
      <c r="S30" s="91" t="e">
        <f aca="false">IF(AND(OR(I30=0,I30=1),OR(J30=0,J30=1),OR(K30=0,K30=1),OR(L30=0,L30=1),OR(M30=0,M30=1),OR(N30=0,N30=1),OR(#REF!=0,#REF!=1)),0,1)</f>
        <v>#REF!</v>
      </c>
      <c r="T30" s="91" t="n">
        <f aca="false">IF(M30+N30&gt;0,1,0)</f>
        <v>0</v>
      </c>
      <c r="U30" s="0" t="n">
        <f aca="false">IF(SUM(I30:N30)&gt;1,1,0)</f>
        <v>0</v>
      </c>
      <c r="V30" s="0" t="n">
        <f aca="false">IF(AND(H30&gt;0,SUM(I30:N30)=0),1,0)</f>
        <v>0</v>
      </c>
      <c r="W30" s="91" t="n">
        <f aca="false">IF(I30&gt;0,1,0)</f>
        <v>0</v>
      </c>
      <c r="Y30" s="88" t="n">
        <f aca="false">IF(AND($G30="sold",D30=""),1,+IF(AND($G30="Purchased",D30=""),1,0))</f>
        <v>0</v>
      </c>
      <c r="Z30" s="88" t="n">
        <f aca="false">IF(AND($G30="sold",H30&gt;0),1,+IF(AND($G30="Purchased",H30&lt;0),1,0))</f>
        <v>0</v>
      </c>
      <c r="AA30" s="88" t="n">
        <f aca="false">IF(AND($G30="sold",I30&gt;0),1,+IF(AND($G30="Purchased",I30&lt;0),1,0))</f>
        <v>0</v>
      </c>
      <c r="AB30" s="88" t="n">
        <f aca="false">IF(AND($G30="sold",J30&gt;0),1,+IF(AND($G30="Purchased",J30&lt;0),1,0))</f>
        <v>0</v>
      </c>
      <c r="AC30" s="88" t="n">
        <f aca="false">IF(AND($G30="sold",K30&gt;0),1,+IF(AND($G30="Purchased",K30&lt;0),1,0))</f>
        <v>0</v>
      </c>
      <c r="AD30" s="88" t="n">
        <f aca="false">IF(AND($G30="sold",L30&gt;0),1,+IF(AND($G30="Purchased",L30&lt;0),1,0))</f>
        <v>0</v>
      </c>
      <c r="AE30" s="88" t="n">
        <f aca="false">IF(AND($G30="sold",M30&gt;0),1,+IF(AND($G30="Purchased",M30&lt;0),1,0))</f>
        <v>0</v>
      </c>
      <c r="AF30" s="88" t="n">
        <f aca="false">IF(AND($G30="",COUNT(H30:M30)&lt;&gt;0),1,0)</f>
        <v>0</v>
      </c>
      <c r="AG30" s="88" t="n">
        <f aca="false">IF(AND($E30="",COUNT(H30:M30)&lt;&gt;0),1,0)</f>
        <v>0</v>
      </c>
    </row>
    <row r="31" customFormat="false" ht="15.75" hidden="false" customHeight="true" outlineLevel="0" collapsed="false">
      <c r="A31" s="75" t="str">
        <f aca="false">IF(D31="","",+$B$8)</f>
        <v/>
      </c>
      <c r="B31" s="76"/>
      <c r="C31" s="77"/>
      <c r="D31" s="78"/>
      <c r="E31" s="79"/>
      <c r="F31" s="80"/>
      <c r="G31" s="81"/>
      <c r="H31" s="92"/>
      <c r="I31" s="92"/>
      <c r="J31" s="92"/>
      <c r="K31" s="92"/>
      <c r="L31" s="92"/>
      <c r="M31" s="93"/>
      <c r="N31" s="83" t="n">
        <f aca="false">SUM(H31:M31)</f>
        <v>0</v>
      </c>
      <c r="O31" s="84" t="n">
        <f aca="false">+O30+1</f>
        <v>15</v>
      </c>
      <c r="P31" s="89" t="n">
        <f aca="false">+$B$10</f>
        <v>37031</v>
      </c>
      <c r="Q31" s="90" t="n">
        <f aca="false">+$E$10</f>
        <v>1</v>
      </c>
      <c r="R31" s="90" t="str">
        <f aca="false">+$B$12</f>
        <v>Summer</v>
      </c>
      <c r="S31" s="91" t="e">
        <f aca="false">IF(AND(OR(I31=0,I31=1),OR(J31=0,J31=1),OR(K31=0,K31=1),OR(L31=0,L31=1),OR(M31=0,M31=1),OR(N31=0,N31=1),OR(#REF!=0,#REF!=1)),0,1)</f>
        <v>#REF!</v>
      </c>
      <c r="T31" s="91" t="n">
        <f aca="false">IF(M31+N31&gt;0,1,0)</f>
        <v>0</v>
      </c>
      <c r="U31" s="0" t="n">
        <f aca="false">IF(SUM(I31:N31)&gt;1,1,0)</f>
        <v>0</v>
      </c>
      <c r="V31" s="0" t="n">
        <f aca="false">IF(AND(H31&gt;0,SUM(I31:N31)=0),1,0)</f>
        <v>0</v>
      </c>
      <c r="W31" s="91" t="n">
        <f aca="false">IF(I31&gt;0,1,0)</f>
        <v>0</v>
      </c>
      <c r="Y31" s="88" t="n">
        <f aca="false">IF(AND($G31="sold",D31=""),1,+IF(AND($G31="Purchased",D31=""),1,0))</f>
        <v>0</v>
      </c>
      <c r="Z31" s="88" t="n">
        <f aca="false">IF(AND($G31="sold",H31&gt;0),1,+IF(AND($G31="Purchased",H31&lt;0),1,0))</f>
        <v>0</v>
      </c>
      <c r="AA31" s="88" t="n">
        <f aca="false">IF(AND($G31="sold",I31&gt;0),1,+IF(AND($G31="Purchased",I31&lt;0),1,0))</f>
        <v>0</v>
      </c>
      <c r="AB31" s="88" t="n">
        <f aca="false">IF(AND($G31="sold",J31&gt;0),1,+IF(AND($G31="Purchased",J31&lt;0),1,0))</f>
        <v>0</v>
      </c>
      <c r="AC31" s="88" t="n">
        <f aca="false">IF(AND($G31="sold",K31&gt;0),1,+IF(AND($G31="Purchased",K31&lt;0),1,0))</f>
        <v>0</v>
      </c>
      <c r="AD31" s="88" t="n">
        <f aca="false">IF(AND($G31="sold",L31&gt;0),1,+IF(AND($G31="Purchased",L31&lt;0),1,0))</f>
        <v>0</v>
      </c>
      <c r="AE31" s="88" t="n">
        <f aca="false">IF(AND($G31="sold",M31&gt;0),1,+IF(AND($G31="Purchased",M31&lt;0),1,0))</f>
        <v>0</v>
      </c>
      <c r="AF31" s="88" t="n">
        <f aca="false">IF(AND($G31="",COUNT(H31:M31)&lt;&gt;0),1,0)</f>
        <v>0</v>
      </c>
      <c r="AG31" s="88" t="n">
        <f aca="false">IF(AND($E31="",COUNT(H31:M31)&lt;&gt;0),1,0)</f>
        <v>0</v>
      </c>
    </row>
    <row r="32" customFormat="false" ht="15.75" hidden="false" customHeight="true" outlineLevel="0" collapsed="false">
      <c r="A32" s="75" t="str">
        <f aca="false">IF(D32="","",+$B$8)</f>
        <v/>
      </c>
      <c r="B32" s="76"/>
      <c r="C32" s="77"/>
      <c r="D32" s="78"/>
      <c r="E32" s="79"/>
      <c r="F32" s="80"/>
      <c r="G32" s="81"/>
      <c r="H32" s="92"/>
      <c r="I32" s="92"/>
      <c r="J32" s="92"/>
      <c r="K32" s="92"/>
      <c r="L32" s="92"/>
      <c r="M32" s="93"/>
      <c r="N32" s="83" t="n">
        <f aca="false">SUM(H32:M32)</f>
        <v>0</v>
      </c>
      <c r="O32" s="84" t="n">
        <f aca="false">+O31+1</f>
        <v>16</v>
      </c>
      <c r="P32" s="89" t="n">
        <f aca="false">+$B$10</f>
        <v>37031</v>
      </c>
      <c r="Q32" s="90" t="n">
        <f aca="false">+$E$10</f>
        <v>1</v>
      </c>
      <c r="R32" s="90" t="str">
        <f aca="false">+$B$12</f>
        <v>Summer</v>
      </c>
      <c r="S32" s="91" t="e">
        <f aca="false">IF(AND(OR(I32=0,I32=1),OR(J32=0,J32=1),OR(K32=0,K32=1),OR(L32=0,L32=1),OR(M32=0,M32=1),OR(N32=0,N32=1),OR(#REF!=0,#REF!=1)),0,1)</f>
        <v>#REF!</v>
      </c>
      <c r="T32" s="91" t="n">
        <f aca="false">IF(M32+N32&gt;0,1,0)</f>
        <v>0</v>
      </c>
      <c r="U32" s="0" t="n">
        <f aca="false">IF(SUM(I32:N32)&gt;1,1,0)</f>
        <v>0</v>
      </c>
      <c r="V32" s="0" t="n">
        <f aca="false">IF(AND(H32&gt;0,SUM(I32:N32)=0),1,0)</f>
        <v>0</v>
      </c>
      <c r="W32" s="91" t="n">
        <f aca="false">IF(I32&gt;0,1,0)</f>
        <v>0</v>
      </c>
      <c r="Y32" s="88" t="n">
        <f aca="false">IF(AND($G32="sold",D32=""),1,+IF(AND($G32="Purchased",D32=""),1,0))</f>
        <v>0</v>
      </c>
      <c r="Z32" s="88" t="n">
        <f aca="false">IF(AND($G32="sold",H32&gt;0),1,+IF(AND($G32="Purchased",H32&lt;0),1,0))</f>
        <v>0</v>
      </c>
      <c r="AA32" s="88" t="n">
        <f aca="false">IF(AND($G32="sold",I32&gt;0),1,+IF(AND($G32="Purchased",I32&lt;0),1,0))</f>
        <v>0</v>
      </c>
      <c r="AB32" s="88" t="n">
        <f aca="false">IF(AND($G32="sold",J32&gt;0),1,+IF(AND($G32="Purchased",J32&lt;0),1,0))</f>
        <v>0</v>
      </c>
      <c r="AC32" s="88" t="n">
        <f aca="false">IF(AND($G32="sold",K32&gt;0),1,+IF(AND($G32="Purchased",K32&lt;0),1,0))</f>
        <v>0</v>
      </c>
      <c r="AD32" s="88" t="n">
        <f aca="false">IF(AND($G32="sold",L32&gt;0),1,+IF(AND($G32="Purchased",L32&lt;0),1,0))</f>
        <v>0</v>
      </c>
      <c r="AE32" s="88" t="n">
        <f aca="false">IF(AND($G32="sold",M32&gt;0),1,+IF(AND($G32="Purchased",M32&lt;0),1,0))</f>
        <v>0</v>
      </c>
      <c r="AF32" s="88" t="n">
        <f aca="false">IF(AND($G32="",COUNT(H32:M32)&lt;&gt;0),1,0)</f>
        <v>0</v>
      </c>
      <c r="AG32" s="88" t="n">
        <f aca="false">IF(AND($E32="",COUNT(H32:M32)&lt;&gt;0),1,0)</f>
        <v>0</v>
      </c>
    </row>
    <row r="33" customFormat="false" ht="13.5" hidden="false" customHeight="false" outlineLevel="0" collapsed="false">
      <c r="A33" s="94" t="str">
        <f aca="false">IF(D33="","",+$B$8)</f>
        <v/>
      </c>
      <c r="B33" s="95"/>
      <c r="C33" s="96"/>
      <c r="D33" s="97"/>
      <c r="E33" s="98"/>
      <c r="F33" s="99"/>
      <c r="G33" s="100"/>
      <c r="H33" s="92"/>
      <c r="I33" s="92"/>
      <c r="J33" s="92"/>
      <c r="K33" s="92"/>
      <c r="L33" s="92"/>
      <c r="M33" s="93"/>
      <c r="N33" s="101" t="n">
        <f aca="false">SUM(H33:M33)</f>
        <v>0</v>
      </c>
      <c r="O33" s="84" t="n">
        <f aca="false">+O32+1</f>
        <v>17</v>
      </c>
      <c r="P33" s="102" t="n">
        <f aca="false">+$B$10</f>
        <v>37031</v>
      </c>
      <c r="Q33" s="103" t="n">
        <f aca="false">+$E$10</f>
        <v>1</v>
      </c>
      <c r="R33" s="103" t="str">
        <f aca="false">+$B$12</f>
        <v>Summer</v>
      </c>
      <c r="S33" s="104" t="e">
        <f aca="false">IF(AND(OR(I33=0,I33=1),OR(J33=0,J33=1),OR(K33=0,K33=1),OR(L33=0,L33=1),OR(M33=0,M33=1),OR(N33=0,N33=1),OR(#REF!=0,#REF!=1)),0,1)</f>
        <v>#REF!</v>
      </c>
      <c r="T33" s="104" t="n">
        <f aca="false">IF(M33+N33&gt;0,1,0)</f>
        <v>0</v>
      </c>
      <c r="U33" s="105" t="n">
        <f aca="false">IF(SUM(I33:N33)&gt;1,1,0)</f>
        <v>0</v>
      </c>
      <c r="V33" s="105" t="n">
        <f aca="false">IF(AND(H33&gt;0,SUM(I33:N33)=0),1,0)</f>
        <v>0</v>
      </c>
      <c r="W33" s="104" t="n">
        <f aca="false">IF(I33&gt;0,1,0)</f>
        <v>0</v>
      </c>
      <c r="Y33" s="88" t="n">
        <f aca="false">IF(AND($G33="sold",D33=""),1,+IF(AND($G33="Purchased",D33=""),1,0))</f>
        <v>0</v>
      </c>
      <c r="Z33" s="88" t="n">
        <f aca="false">IF(AND($G33="sold",H33&gt;0),1,+IF(AND($G33="Purchased",H33&lt;0),1,0))</f>
        <v>0</v>
      </c>
      <c r="AA33" s="88" t="n">
        <f aca="false">IF(AND($G33="sold",I33&gt;0),1,+IF(AND($G33="Purchased",I33&lt;0),1,0))</f>
        <v>0</v>
      </c>
      <c r="AB33" s="88" t="n">
        <f aca="false">IF(AND($G33="sold",J33&gt;0),1,+IF(AND($G33="Purchased",J33&lt;0),1,0))</f>
        <v>0</v>
      </c>
      <c r="AC33" s="88" t="n">
        <f aca="false">IF(AND($G33="sold",K33&gt;0),1,+IF(AND($G33="Purchased",K33&lt;0),1,0))</f>
        <v>0</v>
      </c>
      <c r="AD33" s="88" t="n">
        <f aca="false">IF(AND($G33="sold",L33&gt;0),1,+IF(AND($G33="Purchased",L33&lt;0),1,0))</f>
        <v>0</v>
      </c>
      <c r="AE33" s="88" t="n">
        <f aca="false">IF(AND($G33="sold",M33&gt;0),1,+IF(AND($G33="Purchased",M33&lt;0),1,0))</f>
        <v>0</v>
      </c>
      <c r="AF33" s="88" t="n">
        <f aca="false">IF(AND($G33="",COUNT(H33:M33)&lt;&gt;0),1,0)</f>
        <v>0</v>
      </c>
      <c r="AG33" s="88" t="n">
        <f aca="false">IF(AND($E33="",COUNT(H33:M33)&lt;&gt;0),1,0)</f>
        <v>0</v>
      </c>
    </row>
    <row r="34" customFormat="false" ht="12.75" hidden="false" customHeight="false" outlineLevel="0" collapsed="false">
      <c r="A34" s="106"/>
      <c r="B34" s="107"/>
      <c r="C34" s="108" t="n">
        <f aca="false">SUM(C17:C33)</f>
        <v>0</v>
      </c>
      <c r="D34" s="107"/>
      <c r="E34" s="106"/>
      <c r="F34" s="106"/>
      <c r="G34" s="109" t="s">
        <v>104</v>
      </c>
      <c r="H34" s="110" t="n">
        <f aca="false">SUM(H17:H33)</f>
        <v>0</v>
      </c>
      <c r="I34" s="110" t="n">
        <f aca="false">SUM(I17:I33)</f>
        <v>166</v>
      </c>
      <c r="J34" s="110" t="n">
        <f aca="false">SUM(J17:J33)</f>
        <v>167</v>
      </c>
      <c r="K34" s="110" t="n">
        <f aca="false">SUM(K17:K33)</f>
        <v>168</v>
      </c>
      <c r="L34" s="110" t="n">
        <f aca="false">SUM(L17:L33)</f>
        <v>169</v>
      </c>
      <c r="M34" s="110" t="n">
        <f aca="false">SUM(M17:M33)</f>
        <v>175</v>
      </c>
      <c r="N34" s="111"/>
      <c r="O34" s="111"/>
      <c r="P34" s="112"/>
      <c r="Q34" s="111"/>
      <c r="R34" s="111"/>
      <c r="S34" s="104"/>
      <c r="T34" s="104"/>
      <c r="U34" s="105"/>
      <c r="V34" s="105"/>
      <c r="W34" s="104"/>
      <c r="Y34" s="88"/>
      <c r="Z34" s="88"/>
      <c r="AA34" s="88"/>
      <c r="AB34" s="88"/>
      <c r="AC34" s="88"/>
      <c r="AD34" s="88"/>
      <c r="AE34" s="88"/>
      <c r="AF34" s="88"/>
      <c r="AG34" s="88"/>
    </row>
    <row r="35" customFormat="false" ht="81" hidden="false" customHeight="true" outlineLevel="0" collapsed="false">
      <c r="A35" s="29"/>
      <c r="B35" s="29"/>
      <c r="C35" s="29"/>
      <c r="D35" s="113" t="str">
        <f aca="false">IF(SUM(Y17:Y33)&gt;0,"Location Needed"," ")</f>
        <v> </v>
      </c>
      <c r="E35" s="113" t="str">
        <f aca="false">IF(SUM(AG17:AG33)=0,"","You are missing a transferred to name")</f>
        <v/>
      </c>
      <c r="F35" s="113"/>
      <c r="G35" s="114" t="str">
        <f aca="false">IF(SUM(AF17:AF33)=0,"","One of your lines is missing Sold or Purchased notation")</f>
        <v/>
      </c>
      <c r="H35" s="114" t="str">
        <f aca="false">IF(SUM(Z17:Z33)&gt;0,"Sign Error or blank cell has a space in it"," ")</f>
        <v> </v>
      </c>
      <c r="I35" s="114" t="str">
        <f aca="false">IF(SUM(AA17:AA33)&gt;0,"Sign Error or blank cell has a space in it"," ")</f>
        <v> </v>
      </c>
      <c r="J35" s="114" t="str">
        <f aca="false">IF(SUM(AB17:AB33)&gt;0,"Sign Error or blank cell has a space in it"," ")</f>
        <v> </v>
      </c>
      <c r="K35" s="114" t="str">
        <f aca="false">IF(SUM(AC17:AC33)&gt;0,"Sign Error or blank cell has a space in it"," ")</f>
        <v> </v>
      </c>
      <c r="L35" s="114" t="str">
        <f aca="false">IF(SUM(AD17:AD33)&gt;0,"Sign Error or blank cell has a space in it"," ")</f>
        <v> </v>
      </c>
      <c r="M35" s="114" t="str">
        <f aca="false">IF(SUM(AE17:AE33)&gt;0,"Sign Error or blank cell has a space in it"," ")</f>
        <v> </v>
      </c>
      <c r="N35" s="115"/>
      <c r="O35" s="115"/>
      <c r="P35" s="116"/>
      <c r="Q35" s="116"/>
      <c r="R35" s="116"/>
      <c r="S35" s="0" t="e">
        <f aca="false">SUM(S17:S33)</f>
        <v>#REF!</v>
      </c>
      <c r="T35" s="0" t="n">
        <f aca="false">SUM(T17:T33)</f>
        <v>6</v>
      </c>
      <c r="U35" s="0" t="n">
        <f aca="false">SUM(U17:U33)</f>
        <v>6</v>
      </c>
      <c r="V35" s="0" t="n">
        <f aca="false">SUM(V17:V33)</f>
        <v>0</v>
      </c>
      <c r="W35" s="0" t="n">
        <f aca="false">SUM(W17:W33)</f>
        <v>6</v>
      </c>
    </row>
    <row r="36" customFormat="false" ht="12.75" hidden="false" customHeight="false" outlineLevel="0" collapsed="false">
      <c r="A36" s="117" t="s">
        <v>122</v>
      </c>
      <c r="B36" s="21"/>
      <c r="C36" s="21"/>
      <c r="D36" s="21"/>
      <c r="H36" s="21"/>
      <c r="I36" s="21"/>
      <c r="J36" s="24"/>
      <c r="K36" s="24"/>
      <c r="L36" s="24"/>
      <c r="M36" s="24"/>
      <c r="N36" s="24"/>
      <c r="O36" s="24"/>
      <c r="P36" s="24"/>
      <c r="Q36" s="24"/>
      <c r="R36" s="24"/>
    </row>
    <row r="37" customFormat="false" ht="12.75" hidden="false" customHeight="false" outlineLevel="0" collapsed="false">
      <c r="A37" s="29" t="s">
        <v>123</v>
      </c>
      <c r="B37" s="21"/>
      <c r="C37" s="21"/>
      <c r="D37" s="21"/>
      <c r="H37" s="21"/>
      <c r="I37" s="21"/>
      <c r="J37" s="21"/>
      <c r="K37" s="21"/>
      <c r="L37" s="21"/>
      <c r="M37" s="21"/>
      <c r="N37" s="21"/>
      <c r="O37" s="21"/>
      <c r="P37" s="21"/>
      <c r="Q37" s="21"/>
      <c r="R37" s="21"/>
    </row>
    <row r="38" customFormat="false" ht="12.75" hidden="false" customHeight="false" outlineLevel="0" collapsed="false">
      <c r="A38" s="118"/>
      <c r="B38" s="29" t="s">
        <v>124</v>
      </c>
      <c r="C38" s="29"/>
      <c r="D38" s="21"/>
      <c r="H38" s="21"/>
      <c r="I38" s="21"/>
      <c r="J38" s="21"/>
      <c r="K38" s="21"/>
      <c r="L38" s="21"/>
      <c r="M38" s="21"/>
      <c r="N38" s="21"/>
      <c r="O38" s="21"/>
      <c r="P38" s="21"/>
      <c r="Q38" s="21"/>
      <c r="R38" s="21"/>
    </row>
    <row r="39" customFormat="false" ht="12.75" hidden="false" customHeight="false" outlineLevel="0" collapsed="false">
      <c r="A39" s="119"/>
      <c r="B39" s="120" t="s">
        <v>125</v>
      </c>
      <c r="C39" s="120"/>
      <c r="D39" s="121"/>
      <c r="H39" s="121"/>
      <c r="I39" s="121"/>
      <c r="J39" s="121"/>
      <c r="K39" s="121"/>
      <c r="L39" s="121"/>
      <c r="M39" s="121"/>
      <c r="N39" s="121"/>
      <c r="O39" s="121"/>
      <c r="P39" s="121"/>
      <c r="Q39" s="121"/>
      <c r="R39" s="121"/>
      <c r="S39" s="88"/>
      <c r="T39" s="88"/>
      <c r="U39" s="88"/>
      <c r="V39" s="88"/>
      <c r="W39" s="88"/>
    </row>
    <row r="40" customFormat="false" ht="12.75" hidden="true" customHeight="false" outlineLevel="0" collapsed="false">
      <c r="A40" s="21"/>
      <c r="B40" s="21"/>
      <c r="C40" s="21"/>
      <c r="D40" s="21" t="s">
        <v>126</v>
      </c>
      <c r="E40" s="122"/>
      <c r="F40" s="122"/>
      <c r="G40" s="122"/>
      <c r="H40" s="122"/>
      <c r="I40" s="122"/>
      <c r="J40" s="21"/>
      <c r="K40" s="21" t="s">
        <v>127</v>
      </c>
      <c r="L40" s="21"/>
      <c r="M40" s="122"/>
      <c r="N40" s="122"/>
      <c r="O40" s="26"/>
      <c r="P40" s="26"/>
      <c r="Q40" s="26"/>
      <c r="R40" s="26"/>
    </row>
    <row r="41" customFormat="false" ht="12.75" hidden="false" customHeight="false" outlineLevel="0" collapsed="false">
      <c r="A41" s="21"/>
      <c r="B41" s="21"/>
      <c r="C41" s="21"/>
      <c r="D41" s="21"/>
      <c r="E41" s="26"/>
      <c r="F41" s="26"/>
      <c r="G41" s="26"/>
      <c r="H41" s="26"/>
      <c r="I41" s="21"/>
      <c r="J41" s="21"/>
      <c r="K41" s="21"/>
      <c r="L41" s="26"/>
      <c r="M41" s="21"/>
      <c r="N41" s="21"/>
      <c r="O41" s="21"/>
      <c r="P41" s="21"/>
      <c r="Q41" s="21"/>
      <c r="R41" s="21"/>
    </row>
    <row r="42" customFormat="false" ht="13.5" hidden="false" customHeight="false" outlineLevel="0" collapsed="false">
      <c r="A42" s="21"/>
      <c r="B42" s="21"/>
      <c r="C42" s="21"/>
      <c r="D42" s="21"/>
      <c r="E42" s="123" t="s">
        <v>128</v>
      </c>
      <c r="F42" s="123"/>
      <c r="G42" s="123"/>
      <c r="H42" s="123"/>
      <c r="I42" s="26"/>
      <c r="J42" s="21" t="s">
        <v>127</v>
      </c>
      <c r="K42" s="21"/>
      <c r="L42" s="122" t="s">
        <v>129</v>
      </c>
      <c r="M42" s="122"/>
      <c r="N42" s="122"/>
      <c r="O42" s="26"/>
      <c r="P42" s="26"/>
      <c r="Q42" s="26"/>
      <c r="R42" s="26"/>
    </row>
    <row r="43" customFormat="false" ht="12.75" hidden="false" customHeight="false" outlineLevel="0" collapsed="false">
      <c r="A43" s="21"/>
      <c r="B43" s="21"/>
      <c r="C43" s="21"/>
      <c r="D43" s="21"/>
      <c r="E43" s="26"/>
      <c r="F43" s="26"/>
      <c r="G43" s="26"/>
      <c r="H43" s="26"/>
      <c r="I43" s="26"/>
      <c r="J43" s="26"/>
      <c r="K43" s="26"/>
      <c r="L43" s="21"/>
      <c r="M43" s="21"/>
      <c r="N43" s="21"/>
      <c r="O43" s="21"/>
      <c r="P43" s="21"/>
      <c r="Q43" s="21"/>
      <c r="R43" s="21"/>
    </row>
    <row r="44" customFormat="false" ht="12.75" hidden="false" customHeight="false" outlineLevel="0" collapsed="false">
      <c r="A44" s="21"/>
      <c r="B44" s="21"/>
      <c r="C44" s="21"/>
      <c r="D44" s="21"/>
      <c r="E44" s="124" t="str">
        <f aca="false">IF(OR($B$8="",$B$8=" "),"Enter Registrant Name Above",VLOOKUP('Certification Form'!$B$8,'List Page'!$A$3:$B$227,2))</f>
        <v>LSE1</v>
      </c>
      <c r="F44" s="124"/>
      <c r="G44" s="124"/>
      <c r="H44" s="122"/>
      <c r="I44" s="26"/>
      <c r="J44" s="26"/>
      <c r="K44" s="26"/>
      <c r="L44" s="21"/>
      <c r="M44" s="21"/>
      <c r="N44" s="21"/>
      <c r="O44" s="21"/>
      <c r="P44" s="21"/>
      <c r="Q44" s="21"/>
      <c r="R44" s="21"/>
    </row>
    <row r="45" customFormat="false" ht="12.75" hidden="false" customHeight="false" outlineLevel="0" collapsed="false">
      <c r="A45" s="21"/>
      <c r="B45" s="21"/>
      <c r="C45" s="21"/>
      <c r="D45" s="21"/>
      <c r="E45" s="122" t="s">
        <v>130</v>
      </c>
      <c r="F45" s="122"/>
      <c r="G45" s="122"/>
      <c r="H45" s="122"/>
      <c r="I45" s="26"/>
      <c r="J45" s="26"/>
      <c r="K45" s="26"/>
      <c r="L45" s="21"/>
      <c r="M45" s="21"/>
      <c r="N45" s="21"/>
      <c r="O45" s="21"/>
      <c r="P45" s="21"/>
      <c r="Q45" s="21"/>
      <c r="R45" s="21"/>
    </row>
    <row r="46" customFormat="false" ht="12.75" hidden="false" customHeight="false" outlineLevel="0" collapsed="false">
      <c r="A46" s="21"/>
      <c r="B46" s="21"/>
      <c r="C46" s="21"/>
      <c r="D46" s="21"/>
      <c r="E46" s="122" t="s">
        <v>131</v>
      </c>
      <c r="F46" s="122"/>
      <c r="G46" s="125"/>
      <c r="H46" s="125"/>
      <c r="I46" s="26"/>
      <c r="J46" s="26"/>
      <c r="K46" s="26"/>
      <c r="L46" s="21"/>
      <c r="M46" s="21"/>
      <c r="N46" s="21"/>
      <c r="O46" s="21"/>
      <c r="P46" s="21"/>
      <c r="Q46" s="21"/>
      <c r="R46" s="21"/>
    </row>
    <row r="47" customFormat="false" ht="12.75" hidden="false" customHeight="false" outlineLevel="0" collapsed="false">
      <c r="A47" s="21"/>
      <c r="B47" s="21"/>
      <c r="C47" s="21"/>
      <c r="D47" s="21"/>
      <c r="E47" s="122" t="s">
        <v>132</v>
      </c>
      <c r="F47" s="122"/>
      <c r="G47" s="125"/>
      <c r="H47" s="125"/>
      <c r="I47" s="26"/>
      <c r="J47" s="26"/>
      <c r="K47" s="26"/>
      <c r="L47" s="21"/>
      <c r="M47" s="21"/>
      <c r="N47" s="21"/>
      <c r="O47" s="21"/>
      <c r="P47" s="21"/>
      <c r="Q47" s="21"/>
      <c r="R47" s="21"/>
    </row>
    <row r="48" customFormat="false" ht="12.75" hidden="false" customHeight="false" outlineLevel="0" collapsed="false">
      <c r="A48" s="21"/>
      <c r="B48" s="21"/>
      <c r="C48" s="21"/>
      <c r="D48" s="21"/>
      <c r="E48" s="125" t="s">
        <v>133</v>
      </c>
      <c r="F48" s="125"/>
      <c r="G48" s="125"/>
      <c r="H48" s="125"/>
      <c r="I48" s="26"/>
      <c r="J48" s="26"/>
      <c r="K48" s="26"/>
      <c r="L48" s="21"/>
      <c r="M48" s="21"/>
      <c r="N48" s="21"/>
      <c r="O48" s="21"/>
      <c r="P48" s="21"/>
      <c r="Q48" s="21"/>
      <c r="R48" s="21"/>
    </row>
    <row r="49" customFormat="false" ht="12.75" hidden="false" customHeight="false" outlineLevel="0" collapsed="false">
      <c r="A49" s="21"/>
      <c r="B49" s="21"/>
      <c r="C49" s="21"/>
      <c r="D49" s="21"/>
      <c r="E49" s="126"/>
      <c r="F49" s="126"/>
      <c r="G49" s="126"/>
      <c r="H49" s="126"/>
      <c r="I49" s="26"/>
      <c r="J49" s="26"/>
      <c r="K49" s="26"/>
      <c r="L49" s="21"/>
      <c r="M49" s="21"/>
      <c r="N49" s="21"/>
      <c r="O49" s="21"/>
      <c r="P49" s="21"/>
      <c r="Q49" s="21"/>
      <c r="R49" s="21"/>
    </row>
    <row r="50" customFormat="false" ht="12.75" hidden="false" customHeight="false" outlineLevel="0" collapsed="false">
      <c r="A50" s="21"/>
      <c r="B50" s="21"/>
      <c r="C50" s="21"/>
      <c r="D50" s="21"/>
      <c r="E50" s="122" t="s">
        <v>134</v>
      </c>
      <c r="F50" s="122"/>
      <c r="G50" s="122"/>
      <c r="H50" s="122"/>
      <c r="I50" s="26"/>
      <c r="J50" s="26"/>
      <c r="K50" s="26"/>
      <c r="L50" s="21"/>
      <c r="M50" s="21"/>
      <c r="N50" s="21"/>
      <c r="O50" s="21"/>
      <c r="P50" s="21"/>
      <c r="Q50" s="21"/>
      <c r="R50" s="21"/>
    </row>
    <row r="60" customFormat="false" ht="12.75" hidden="true" customHeight="false" outlineLevel="0" collapsed="false"/>
    <row r="61" customFormat="false" ht="12.75" hidden="true" customHeight="false" outlineLevel="0" collapsed="false">
      <c r="A61" s="0" t="s">
        <v>135</v>
      </c>
      <c r="B61" s="0" t="s">
        <v>136</v>
      </c>
      <c r="D61" s="0" t="s">
        <v>137</v>
      </c>
      <c r="E61" s="0" t="s">
        <v>45</v>
      </c>
      <c r="G61" s="0" t="s">
        <v>138</v>
      </c>
    </row>
    <row r="62" customFormat="false" ht="12.75" hidden="true" customHeight="false" outlineLevel="0" collapsed="false">
      <c r="A62" s="0" t="s">
        <v>139</v>
      </c>
      <c r="B62" s="127" t="n">
        <v>23512</v>
      </c>
      <c r="D62" s="0" t="s">
        <v>114</v>
      </c>
      <c r="E62" s="0" t="s">
        <v>140</v>
      </c>
      <c r="G62" s="0" t="s">
        <v>99</v>
      </c>
    </row>
    <row r="63" customFormat="false" ht="12.75" hidden="true" customHeight="false" outlineLevel="0" collapsed="false">
      <c r="A63" s="0" t="s">
        <v>141</v>
      </c>
      <c r="B63" s="127" t="n">
        <v>23513</v>
      </c>
      <c r="D63" s="0" t="s">
        <v>111</v>
      </c>
      <c r="E63" s="0" t="s">
        <v>96</v>
      </c>
      <c r="G63" s="0" t="s">
        <v>108</v>
      </c>
    </row>
    <row r="64" customFormat="false" ht="12.75" hidden="true" customHeight="false" outlineLevel="0" collapsed="false">
      <c r="A64" s="88" t="s">
        <v>142</v>
      </c>
      <c r="B64" s="127" t="n">
        <v>23514</v>
      </c>
      <c r="D64" s="0" t="s">
        <v>116</v>
      </c>
    </row>
    <row r="65" customFormat="false" ht="12.75" hidden="true" customHeight="false" outlineLevel="0" collapsed="false">
      <c r="A65" s="88" t="s">
        <v>143</v>
      </c>
      <c r="B65" s="127" t="n">
        <v>23515</v>
      </c>
      <c r="D65" s="0" t="s">
        <v>144</v>
      </c>
      <c r="G65" s="0" t="s">
        <v>113</v>
      </c>
    </row>
    <row r="66" customFormat="false" ht="12.75" hidden="true" customHeight="false" outlineLevel="0" collapsed="false">
      <c r="A66" s="88" t="s">
        <v>145</v>
      </c>
      <c r="B66" s="127" t="n">
        <v>23516</v>
      </c>
      <c r="D66" s="0" t="s">
        <v>120</v>
      </c>
      <c r="G66" s="0" t="s">
        <v>119</v>
      </c>
    </row>
    <row r="67" customFormat="false" ht="12.75" hidden="true" customHeight="false" outlineLevel="0" collapsed="false">
      <c r="A67" s="88" t="s">
        <v>146</v>
      </c>
      <c r="B67" s="127" t="n">
        <v>23517</v>
      </c>
      <c r="D67" s="0" t="s">
        <v>147</v>
      </c>
    </row>
    <row r="68" customFormat="false" ht="12.75" hidden="true" customHeight="false" outlineLevel="0" collapsed="false">
      <c r="A68" s="0" t="s">
        <v>148</v>
      </c>
      <c r="B68" s="127" t="n">
        <v>23518</v>
      </c>
      <c r="D68" s="0" t="s">
        <v>149</v>
      </c>
    </row>
    <row r="69" customFormat="false" ht="12.75" hidden="true" customHeight="false" outlineLevel="0" collapsed="false">
      <c r="A69" s="0" t="s">
        <v>150</v>
      </c>
      <c r="B69" s="127" t="n">
        <v>23519</v>
      </c>
    </row>
    <row r="70" customFormat="false" ht="12.75" hidden="true" customHeight="false" outlineLevel="0" collapsed="false">
      <c r="A70" s="0" t="s">
        <v>151</v>
      </c>
      <c r="B70" s="127" t="n">
        <v>23520</v>
      </c>
    </row>
    <row r="71" customFormat="false" ht="12.75" hidden="true" customHeight="false" outlineLevel="0" collapsed="false">
      <c r="A71" s="0" t="s">
        <v>152</v>
      </c>
      <c r="B71" s="127" t="n">
        <v>23522</v>
      </c>
    </row>
    <row r="72" customFormat="false" ht="12.75" hidden="true" customHeight="false" outlineLevel="0" collapsed="false">
      <c r="A72" s="0" t="s">
        <v>153</v>
      </c>
      <c r="B72" s="127" t="n">
        <v>23523</v>
      </c>
    </row>
    <row r="73" customFormat="false" ht="12.75" hidden="true" customHeight="false" outlineLevel="0" collapsed="false">
      <c r="A73" s="0" t="s">
        <v>154</v>
      </c>
      <c r="B73" s="127" t="n">
        <v>23524</v>
      </c>
    </row>
    <row r="74" customFormat="false" ht="12.75" hidden="true" customHeight="false" outlineLevel="0" collapsed="false">
      <c r="A74" s="0" t="s">
        <v>155</v>
      </c>
      <c r="B74" s="127" t="n">
        <v>23526</v>
      </c>
    </row>
    <row r="75" customFormat="false" ht="12.75" hidden="true" customHeight="false" outlineLevel="0" collapsed="false">
      <c r="A75" s="0" t="s">
        <v>156</v>
      </c>
      <c r="B75" s="127" t="n">
        <v>23527</v>
      </c>
    </row>
    <row r="76" customFormat="false" ht="12.75" hidden="true" customHeight="false" outlineLevel="0" collapsed="false">
      <c r="A76" s="0" t="s">
        <v>157</v>
      </c>
      <c r="B76" s="127" t="n">
        <v>23528</v>
      </c>
    </row>
    <row r="77" customFormat="false" ht="12.75" hidden="true" customHeight="false" outlineLevel="0" collapsed="false">
      <c r="A77" s="0" t="s">
        <v>158</v>
      </c>
      <c r="B77" s="127" t="n">
        <v>23530</v>
      </c>
    </row>
    <row r="78" customFormat="false" ht="12.75" hidden="true" customHeight="false" outlineLevel="0" collapsed="false">
      <c r="A78" s="0" t="s">
        <v>159</v>
      </c>
      <c r="B78" s="127" t="n">
        <v>23531</v>
      </c>
    </row>
    <row r="79" customFormat="false" ht="12.75" hidden="true" customHeight="false" outlineLevel="0" collapsed="false">
      <c r="A79" s="0" t="s">
        <v>160</v>
      </c>
      <c r="B79" s="127" t="n">
        <v>23533</v>
      </c>
    </row>
    <row r="80" customFormat="false" ht="12.75" hidden="true" customHeight="false" outlineLevel="0" collapsed="false">
      <c r="A80" s="0" t="s">
        <v>161</v>
      </c>
      <c r="B80" s="127" t="n">
        <v>23534</v>
      </c>
    </row>
    <row r="81" customFormat="false" ht="12.75" hidden="true" customHeight="false" outlineLevel="0" collapsed="false">
      <c r="A81" s="0" t="s">
        <v>162</v>
      </c>
      <c r="B81" s="127" t="n">
        <v>23535</v>
      </c>
    </row>
    <row r="82" customFormat="false" ht="12.75" hidden="true" customHeight="false" outlineLevel="0" collapsed="false">
      <c r="A82" s="0" t="s">
        <v>163</v>
      </c>
      <c r="B82" s="127" t="n">
        <v>23538</v>
      </c>
    </row>
    <row r="83" customFormat="false" ht="12.75" hidden="true" customHeight="false" outlineLevel="0" collapsed="false">
      <c r="A83" s="0" t="s">
        <v>164</v>
      </c>
      <c r="B83" s="127" t="n">
        <v>23540</v>
      </c>
    </row>
    <row r="84" customFormat="false" ht="12.75" hidden="true" customHeight="false" outlineLevel="0" collapsed="false">
      <c r="A84" s="0" t="s">
        <v>165</v>
      </c>
      <c r="B84" s="127" t="n">
        <v>23541</v>
      </c>
    </row>
    <row r="85" customFormat="false" ht="12.75" hidden="true" customHeight="false" outlineLevel="0" collapsed="false">
      <c r="A85" s="0" t="s">
        <v>166</v>
      </c>
      <c r="B85" s="127" t="n">
        <v>23543</v>
      </c>
    </row>
    <row r="86" customFormat="false" ht="12.75" hidden="true" customHeight="false" outlineLevel="0" collapsed="false">
      <c r="A86" s="0" t="s">
        <v>167</v>
      </c>
      <c r="B86" s="127" t="n">
        <v>23545</v>
      </c>
    </row>
    <row r="87" customFormat="false" ht="12.75" hidden="true" customHeight="false" outlineLevel="0" collapsed="false">
      <c r="A87" s="0" t="s">
        <v>168</v>
      </c>
      <c r="B87" s="127" t="n">
        <v>23546</v>
      </c>
    </row>
    <row r="88" customFormat="false" ht="12.75" hidden="true" customHeight="false" outlineLevel="0" collapsed="false">
      <c r="A88" s="0" t="s">
        <v>169</v>
      </c>
      <c r="B88" s="127" t="n">
        <v>23547</v>
      </c>
    </row>
    <row r="89" customFormat="false" ht="12.75" hidden="true" customHeight="false" outlineLevel="0" collapsed="false">
      <c r="A89" s="0" t="s">
        <v>170</v>
      </c>
      <c r="B89" s="127" t="n">
        <v>23548</v>
      </c>
    </row>
    <row r="90" customFormat="false" ht="12.75" hidden="true" customHeight="false" outlineLevel="0" collapsed="false">
      <c r="A90" s="0" t="s">
        <v>171</v>
      </c>
      <c r="B90" s="127" t="n">
        <v>23550</v>
      </c>
    </row>
    <row r="91" customFormat="false" ht="12.75" hidden="true" customHeight="false" outlineLevel="0" collapsed="false">
      <c r="A91" s="0" t="s">
        <v>172</v>
      </c>
      <c r="B91" s="127" t="n">
        <v>23551</v>
      </c>
    </row>
    <row r="92" customFormat="false" ht="12.75" hidden="true" customHeight="false" outlineLevel="0" collapsed="false">
      <c r="A92" s="0" t="s">
        <v>173</v>
      </c>
      <c r="B92" s="127" t="n">
        <v>23552</v>
      </c>
    </row>
    <row r="93" customFormat="false" ht="12.75" hidden="true" customHeight="false" outlineLevel="0" collapsed="false">
      <c r="A93" s="0" t="s">
        <v>174</v>
      </c>
      <c r="B93" s="127" t="n">
        <v>23553</v>
      </c>
    </row>
    <row r="94" customFormat="false" ht="12.75" hidden="true" customHeight="false" outlineLevel="0" collapsed="false">
      <c r="A94" s="0" t="s">
        <v>175</v>
      </c>
      <c r="B94" s="127" t="n">
        <v>23555</v>
      </c>
    </row>
    <row r="95" customFormat="false" ht="12.75" hidden="true" customHeight="false" outlineLevel="0" collapsed="false">
      <c r="A95" s="0" t="s">
        <v>176</v>
      </c>
      <c r="B95" s="127" t="n">
        <v>23557</v>
      </c>
    </row>
    <row r="96" customFormat="false" ht="12.75" hidden="true" customHeight="false" outlineLevel="0" collapsed="false">
      <c r="A96" s="0" t="s">
        <v>177</v>
      </c>
      <c r="B96" s="127" t="n">
        <v>23558</v>
      </c>
    </row>
    <row r="97" customFormat="false" ht="12.75" hidden="true" customHeight="false" outlineLevel="0" collapsed="false">
      <c r="A97" s="0" t="s">
        <v>178</v>
      </c>
      <c r="B97" s="127" t="n">
        <v>23559</v>
      </c>
    </row>
    <row r="98" customFormat="false" ht="12.75" hidden="true" customHeight="false" outlineLevel="0" collapsed="false">
      <c r="A98" s="0" t="s">
        <v>179</v>
      </c>
      <c r="B98" s="127" t="n">
        <v>23560</v>
      </c>
    </row>
    <row r="99" customFormat="false" ht="12.75" hidden="true" customHeight="false" outlineLevel="0" collapsed="false">
      <c r="A99" s="0" t="s">
        <v>180</v>
      </c>
      <c r="B99" s="127" t="n">
        <v>23561</v>
      </c>
    </row>
    <row r="100" customFormat="false" ht="12.75" hidden="true" customHeight="false" outlineLevel="0" collapsed="false">
      <c r="A100" s="0" t="s">
        <v>181</v>
      </c>
      <c r="B100" s="127" t="n">
        <v>23562</v>
      </c>
    </row>
    <row r="101" customFormat="false" ht="12.75" hidden="true" customHeight="false" outlineLevel="0" collapsed="false">
      <c r="A101" s="0" t="s">
        <v>182</v>
      </c>
      <c r="B101" s="127" t="n">
        <v>23563</v>
      </c>
    </row>
    <row r="102" customFormat="false" ht="12.75" hidden="true" customHeight="false" outlineLevel="0" collapsed="false">
      <c r="A102" s="0" t="s">
        <v>183</v>
      </c>
      <c r="B102" s="127" t="n">
        <v>23564</v>
      </c>
    </row>
    <row r="103" customFormat="false" ht="12.75" hidden="true" customHeight="false" outlineLevel="0" collapsed="false">
      <c r="A103" s="0" t="s">
        <v>184</v>
      </c>
      <c r="B103" s="127" t="n">
        <v>23565</v>
      </c>
    </row>
    <row r="104" customFormat="false" ht="12.75" hidden="true" customHeight="false" outlineLevel="0" collapsed="false">
      <c r="A104" s="0" t="s">
        <v>185</v>
      </c>
      <c r="B104" s="127" t="n">
        <v>23566</v>
      </c>
    </row>
    <row r="105" customFormat="false" ht="12.75" hidden="true" customHeight="false" outlineLevel="0" collapsed="false">
      <c r="A105" s="0" t="s">
        <v>186</v>
      </c>
      <c r="B105" s="127" t="n">
        <v>23567</v>
      </c>
    </row>
    <row r="106" customFormat="false" ht="12.75" hidden="true" customHeight="false" outlineLevel="0" collapsed="false">
      <c r="A106" s="0" t="s">
        <v>187</v>
      </c>
      <c r="B106" s="127" t="n">
        <v>23571</v>
      </c>
    </row>
    <row r="107" customFormat="false" ht="12.75" hidden="true" customHeight="false" outlineLevel="0" collapsed="false">
      <c r="A107" s="0" t="s">
        <v>188</v>
      </c>
      <c r="B107" s="127" t="n">
        <v>23572</v>
      </c>
    </row>
    <row r="108" customFormat="false" ht="12.75" hidden="true" customHeight="false" outlineLevel="0" collapsed="false">
      <c r="A108" s="0" t="s">
        <v>189</v>
      </c>
      <c r="B108" s="127" t="n">
        <v>23573</v>
      </c>
    </row>
    <row r="109" customFormat="false" ht="12.75" hidden="true" customHeight="false" outlineLevel="0" collapsed="false">
      <c r="A109" s="0" t="s">
        <v>190</v>
      </c>
      <c r="B109" s="127" t="n">
        <v>23574</v>
      </c>
    </row>
    <row r="110" customFormat="false" ht="12.75" hidden="true" customHeight="false" outlineLevel="0" collapsed="false">
      <c r="A110" s="0" t="s">
        <v>191</v>
      </c>
      <c r="B110" s="127" t="n">
        <v>23575</v>
      </c>
    </row>
    <row r="111" customFormat="false" ht="12.75" hidden="true" customHeight="false" outlineLevel="0" collapsed="false">
      <c r="A111" s="0" t="s">
        <v>192</v>
      </c>
      <c r="B111" s="127" t="n">
        <v>23579</v>
      </c>
    </row>
    <row r="112" customFormat="false" ht="12.75" hidden="true" customHeight="false" outlineLevel="0" collapsed="false">
      <c r="A112" s="0" t="s">
        <v>193</v>
      </c>
      <c r="B112" s="127" t="n">
        <v>23580</v>
      </c>
    </row>
    <row r="113" customFormat="false" ht="12.75" hidden="true" customHeight="false" outlineLevel="0" collapsed="false">
      <c r="A113" s="0" t="s">
        <v>194</v>
      </c>
      <c r="B113" s="127" t="n">
        <v>23582</v>
      </c>
    </row>
    <row r="114" customFormat="false" ht="12.75" hidden="true" customHeight="false" outlineLevel="0" collapsed="false">
      <c r="A114" s="0" t="s">
        <v>195</v>
      </c>
      <c r="B114" s="127" t="n">
        <v>23583</v>
      </c>
    </row>
    <row r="115" customFormat="false" ht="12.75" hidden="true" customHeight="false" outlineLevel="0" collapsed="false">
      <c r="A115" s="0" t="s">
        <v>196</v>
      </c>
      <c r="B115" s="127" t="n">
        <v>23584</v>
      </c>
    </row>
    <row r="116" customFormat="false" ht="12.75" hidden="true" customHeight="false" outlineLevel="0" collapsed="false">
      <c r="A116" s="0" t="s">
        <v>197</v>
      </c>
      <c r="B116" s="127" t="n">
        <v>23585</v>
      </c>
    </row>
    <row r="117" customFormat="false" ht="12.75" hidden="true" customHeight="false" outlineLevel="0" collapsed="false">
      <c r="A117" s="0" t="s">
        <v>198</v>
      </c>
      <c r="B117" s="127" t="n">
        <v>23586</v>
      </c>
    </row>
    <row r="118" customFormat="false" ht="12.75" hidden="true" customHeight="false" outlineLevel="0" collapsed="false">
      <c r="A118" s="0" t="s">
        <v>199</v>
      </c>
      <c r="B118" s="127" t="n">
        <v>23587</v>
      </c>
    </row>
    <row r="119" customFormat="false" ht="12.75" hidden="true" customHeight="false" outlineLevel="0" collapsed="false">
      <c r="A119" s="0" t="s">
        <v>200</v>
      </c>
      <c r="B119" s="127" t="n">
        <v>23588</v>
      </c>
    </row>
    <row r="120" customFormat="false" ht="12.75" hidden="true" customHeight="false" outlineLevel="0" collapsed="false">
      <c r="A120" s="0" t="s">
        <v>201</v>
      </c>
      <c r="B120" s="127" t="n">
        <v>23589</v>
      </c>
    </row>
    <row r="121" customFormat="false" ht="12.75" hidden="true" customHeight="false" outlineLevel="0" collapsed="false">
      <c r="A121" s="0" t="s">
        <v>202</v>
      </c>
      <c r="B121" s="127" t="n">
        <v>23590</v>
      </c>
    </row>
    <row r="122" customFormat="false" ht="12.75" hidden="true" customHeight="false" outlineLevel="0" collapsed="false">
      <c r="A122" s="0" t="s">
        <v>203</v>
      </c>
      <c r="B122" s="127" t="n">
        <v>23591</v>
      </c>
    </row>
    <row r="123" customFormat="false" ht="12.75" hidden="true" customHeight="false" outlineLevel="0" collapsed="false">
      <c r="A123" s="0" t="s">
        <v>204</v>
      </c>
      <c r="B123" s="127" t="n">
        <v>23592</v>
      </c>
    </row>
    <row r="124" customFormat="false" ht="12.75" hidden="true" customHeight="false" outlineLevel="0" collapsed="false">
      <c r="A124" s="0" t="s">
        <v>205</v>
      </c>
      <c r="B124" s="127" t="n">
        <v>23593</v>
      </c>
    </row>
    <row r="125" customFormat="false" ht="12.75" hidden="true" customHeight="false" outlineLevel="0" collapsed="false">
      <c r="A125" s="0" t="s">
        <v>206</v>
      </c>
      <c r="B125" s="127" t="n">
        <v>23595</v>
      </c>
    </row>
    <row r="126" customFormat="false" ht="12.75" hidden="true" customHeight="false" outlineLevel="0" collapsed="false">
      <c r="A126" s="0" t="s">
        <v>207</v>
      </c>
      <c r="B126" s="127" t="n">
        <v>23598</v>
      </c>
    </row>
    <row r="127" customFormat="false" ht="12.75" hidden="true" customHeight="false" outlineLevel="0" collapsed="false">
      <c r="A127" s="0" t="s">
        <v>208</v>
      </c>
      <c r="B127" s="127" t="n">
        <v>23600</v>
      </c>
    </row>
    <row r="128" customFormat="false" ht="12.75" hidden="true" customHeight="false" outlineLevel="0" collapsed="false">
      <c r="A128" s="0" t="s">
        <v>209</v>
      </c>
      <c r="B128" s="127" t="n">
        <v>23601</v>
      </c>
    </row>
    <row r="129" customFormat="false" ht="12.75" hidden="true" customHeight="false" outlineLevel="0" collapsed="false">
      <c r="A129" s="0" t="s">
        <v>210</v>
      </c>
      <c r="B129" s="127" t="n">
        <v>23603</v>
      </c>
    </row>
    <row r="130" customFormat="false" ht="12.75" hidden="true" customHeight="false" outlineLevel="0" collapsed="false">
      <c r="A130" s="0" t="s">
        <v>211</v>
      </c>
      <c r="B130" s="127" t="n">
        <v>23604</v>
      </c>
    </row>
    <row r="131" customFormat="false" ht="12.75" hidden="true" customHeight="false" outlineLevel="0" collapsed="false">
      <c r="A131" s="0" t="s">
        <v>212</v>
      </c>
      <c r="B131" s="127" t="n">
        <v>23606</v>
      </c>
    </row>
    <row r="132" customFormat="false" ht="12.75" hidden="true" customHeight="false" outlineLevel="0" collapsed="false">
      <c r="A132" s="0" t="s">
        <v>213</v>
      </c>
      <c r="B132" s="127" t="n">
        <v>23607</v>
      </c>
    </row>
    <row r="133" customFormat="false" ht="12.75" hidden="true" customHeight="false" outlineLevel="0" collapsed="false">
      <c r="A133" s="0" t="s">
        <v>214</v>
      </c>
      <c r="B133" s="127" t="n">
        <v>23608</v>
      </c>
    </row>
    <row r="134" customFormat="false" ht="12.75" hidden="true" customHeight="false" outlineLevel="0" collapsed="false">
      <c r="A134" s="0" t="s">
        <v>215</v>
      </c>
      <c r="B134" s="127" t="n">
        <v>23609</v>
      </c>
    </row>
    <row r="135" customFormat="false" ht="12.75" hidden="true" customHeight="false" outlineLevel="0" collapsed="false">
      <c r="A135" s="0" t="s">
        <v>216</v>
      </c>
      <c r="B135" s="127" t="n">
        <v>23610</v>
      </c>
    </row>
    <row r="136" customFormat="false" ht="12.75" hidden="true" customHeight="false" outlineLevel="0" collapsed="false">
      <c r="A136" s="0" t="s">
        <v>217</v>
      </c>
      <c r="B136" s="127" t="n">
        <v>23611</v>
      </c>
    </row>
    <row r="137" customFormat="false" ht="12.75" hidden="true" customHeight="false" outlineLevel="0" collapsed="false">
      <c r="A137" s="0" t="s">
        <v>218</v>
      </c>
      <c r="B137" s="127" t="n">
        <v>23612</v>
      </c>
    </row>
    <row r="138" customFormat="false" ht="12.75" hidden="true" customHeight="false" outlineLevel="0" collapsed="false">
      <c r="A138" s="0" t="s">
        <v>219</v>
      </c>
      <c r="B138" s="127" t="n">
        <v>23613</v>
      </c>
    </row>
    <row r="139" customFormat="false" ht="12.75" hidden="true" customHeight="false" outlineLevel="0" collapsed="false">
      <c r="A139" s="0" t="s">
        <v>220</v>
      </c>
      <c r="B139" s="127" t="n">
        <v>23614</v>
      </c>
    </row>
    <row r="140" customFormat="false" ht="12.75" hidden="true" customHeight="false" outlineLevel="0" collapsed="false">
      <c r="A140" s="0" t="s">
        <v>221</v>
      </c>
      <c r="B140" s="127" t="n">
        <v>23616</v>
      </c>
    </row>
    <row r="141" customFormat="false" ht="12.75" hidden="true" customHeight="false" outlineLevel="0" collapsed="false">
      <c r="A141" s="0" t="s">
        <v>222</v>
      </c>
      <c r="B141" s="127" t="n">
        <v>23619</v>
      </c>
    </row>
    <row r="142" customFormat="false" ht="12.75" hidden="true" customHeight="false" outlineLevel="0" collapsed="false">
      <c r="A142" s="0" t="s">
        <v>223</v>
      </c>
      <c r="B142" s="127" t="n">
        <v>23620</v>
      </c>
    </row>
    <row r="143" customFormat="false" ht="12.75" hidden="true" customHeight="false" outlineLevel="0" collapsed="false">
      <c r="A143" s="0" t="s">
        <v>224</v>
      </c>
      <c r="B143" s="127" t="n">
        <v>23621</v>
      </c>
    </row>
    <row r="144" customFormat="false" ht="12.75" hidden="true" customHeight="false" outlineLevel="0" collapsed="false">
      <c r="A144" s="0" t="s">
        <v>225</v>
      </c>
      <c r="B144" s="127" t="n">
        <v>23622</v>
      </c>
    </row>
    <row r="145" customFormat="false" ht="12.75" hidden="true" customHeight="false" outlineLevel="0" collapsed="false">
      <c r="A145" s="0" t="s">
        <v>226</v>
      </c>
      <c r="B145" s="127" t="n">
        <v>23625</v>
      </c>
    </row>
    <row r="146" customFormat="false" ht="12.75" hidden="true" customHeight="false" outlineLevel="0" collapsed="false">
      <c r="A146" s="0" t="s">
        <v>227</v>
      </c>
      <c r="B146" s="127" t="n">
        <v>23626</v>
      </c>
    </row>
    <row r="147" customFormat="false" ht="12.75" hidden="true" customHeight="false" outlineLevel="0" collapsed="false">
      <c r="A147" s="0" t="s">
        <v>228</v>
      </c>
      <c r="B147" s="127" t="n">
        <v>23628</v>
      </c>
    </row>
    <row r="148" customFormat="false" ht="12.75" hidden="true" customHeight="false" outlineLevel="0" collapsed="false">
      <c r="A148" s="0" t="s">
        <v>89</v>
      </c>
      <c r="B148" s="127" t="n">
        <v>23629</v>
      </c>
    </row>
    <row r="149" customFormat="false" ht="12.75" hidden="true" customHeight="false" outlineLevel="0" collapsed="false">
      <c r="A149" s="0" t="s">
        <v>229</v>
      </c>
      <c r="B149" s="127" t="n">
        <v>23632</v>
      </c>
    </row>
    <row r="150" customFormat="false" ht="12.75" hidden="true" customHeight="false" outlineLevel="0" collapsed="false">
      <c r="A150" s="0" t="s">
        <v>230</v>
      </c>
      <c r="B150" s="127" t="n">
        <v>23639</v>
      </c>
    </row>
    <row r="151" customFormat="false" ht="12.75" hidden="true" customHeight="false" outlineLevel="0" collapsed="false">
      <c r="A151" s="0" t="s">
        <v>115</v>
      </c>
      <c r="B151" s="127" t="n">
        <v>23640</v>
      </c>
    </row>
    <row r="152" customFormat="false" ht="12.75" hidden="true" customHeight="false" outlineLevel="0" collapsed="false">
      <c r="A152" s="0" t="s">
        <v>231</v>
      </c>
      <c r="B152" s="127" t="n">
        <v>23641</v>
      </c>
    </row>
    <row r="153" customFormat="false" ht="12.75" hidden="true" customHeight="false" outlineLevel="0" collapsed="false">
      <c r="A153" s="0" t="s">
        <v>232</v>
      </c>
      <c r="B153" s="127" t="n">
        <v>23642</v>
      </c>
    </row>
    <row r="154" customFormat="false" ht="12.75" hidden="true" customHeight="false" outlineLevel="0" collapsed="false">
      <c r="A154" s="0" t="s">
        <v>233</v>
      </c>
      <c r="B154" s="127" t="n">
        <v>23644</v>
      </c>
    </row>
    <row r="155" customFormat="false" ht="12.75" hidden="true" customHeight="false" outlineLevel="0" collapsed="false">
      <c r="A155" s="0" t="s">
        <v>234</v>
      </c>
      <c r="B155" s="127" t="n">
        <v>23645</v>
      </c>
    </row>
    <row r="156" customFormat="false" ht="12.75" hidden="true" customHeight="false" outlineLevel="0" collapsed="false">
      <c r="A156" s="0" t="s">
        <v>235</v>
      </c>
      <c r="B156" s="127" t="n">
        <v>23646</v>
      </c>
    </row>
    <row r="157" customFormat="false" ht="12.75" hidden="true" customHeight="false" outlineLevel="0" collapsed="false">
      <c r="A157" s="0" t="s">
        <v>236</v>
      </c>
      <c r="B157" s="127" t="n">
        <v>23647</v>
      </c>
    </row>
    <row r="158" customFormat="false" ht="12.75" hidden="true" customHeight="false" outlineLevel="0" collapsed="false">
      <c r="A158" s="0" t="s">
        <v>237</v>
      </c>
      <c r="B158" s="127" t="n">
        <v>23650</v>
      </c>
    </row>
    <row r="159" customFormat="false" ht="12.75" hidden="true" customHeight="false" outlineLevel="0" collapsed="false">
      <c r="A159" s="0" t="s">
        <v>238</v>
      </c>
      <c r="B159" s="127" t="n">
        <v>23651</v>
      </c>
    </row>
    <row r="160" customFormat="false" ht="12.75" hidden="true" customHeight="false" outlineLevel="0" collapsed="false">
      <c r="A160" s="0" t="s">
        <v>239</v>
      </c>
      <c r="B160" s="127" t="n">
        <v>23652</v>
      </c>
    </row>
    <row r="161" customFormat="false" ht="12.75" hidden="true" customHeight="false" outlineLevel="0" collapsed="false">
      <c r="A161" s="0" t="s">
        <v>240</v>
      </c>
      <c r="B161" s="127" t="n">
        <v>23653</v>
      </c>
    </row>
    <row r="162" customFormat="false" ht="12.75" hidden="true" customHeight="false" outlineLevel="0" collapsed="false">
      <c r="A162" s="0" t="s">
        <v>241</v>
      </c>
      <c r="B162" s="127" t="n">
        <v>23654</v>
      </c>
    </row>
    <row r="163" customFormat="false" ht="12.75" hidden="true" customHeight="false" outlineLevel="0" collapsed="false">
      <c r="A163" s="0" t="s">
        <v>242</v>
      </c>
      <c r="B163" s="127" t="n">
        <v>23655</v>
      </c>
    </row>
    <row r="164" customFormat="false" ht="12.75" hidden="true" customHeight="false" outlineLevel="0" collapsed="false">
      <c r="A164" s="0" t="s">
        <v>243</v>
      </c>
      <c r="B164" s="127" t="n">
        <v>23656</v>
      </c>
    </row>
    <row r="165" customFormat="false" ht="12.75" hidden="true" customHeight="false" outlineLevel="0" collapsed="false">
      <c r="A165" s="0" t="s">
        <v>244</v>
      </c>
      <c r="B165" s="127" t="n">
        <v>23657</v>
      </c>
    </row>
    <row r="166" customFormat="false" ht="12.75" hidden="true" customHeight="false" outlineLevel="0" collapsed="false">
      <c r="A166" s="0" t="s">
        <v>245</v>
      </c>
      <c r="B166" s="127" t="n">
        <v>23659</v>
      </c>
    </row>
    <row r="167" customFormat="false" ht="12.75" hidden="true" customHeight="false" outlineLevel="0" collapsed="false">
      <c r="A167" s="0" t="s">
        <v>246</v>
      </c>
      <c r="B167" s="127" t="n">
        <v>23660</v>
      </c>
    </row>
    <row r="168" customFormat="false" ht="12.75" hidden="true" customHeight="false" outlineLevel="0" collapsed="false">
      <c r="A168" s="0" t="s">
        <v>247</v>
      </c>
      <c r="B168" s="127" t="n">
        <v>23663</v>
      </c>
    </row>
    <row r="169" customFormat="false" ht="12.75" hidden="true" customHeight="false" outlineLevel="0" collapsed="false">
      <c r="A169" s="0" t="s">
        <v>248</v>
      </c>
      <c r="B169" s="127" t="n">
        <v>23687</v>
      </c>
    </row>
    <row r="170" customFormat="false" ht="12.75" hidden="true" customHeight="false" outlineLevel="0" collapsed="false">
      <c r="A170" s="0" t="s">
        <v>249</v>
      </c>
      <c r="B170" s="127" t="n">
        <v>23688</v>
      </c>
    </row>
    <row r="171" customFormat="false" ht="12.75" hidden="true" customHeight="false" outlineLevel="0" collapsed="false">
      <c r="A171" s="0" t="s">
        <v>250</v>
      </c>
      <c r="B171" s="127" t="n">
        <v>23689</v>
      </c>
    </row>
    <row r="172" customFormat="false" ht="12.75" hidden="true" customHeight="false" outlineLevel="0" collapsed="false">
      <c r="A172" s="0" t="s">
        <v>251</v>
      </c>
      <c r="B172" s="127" t="n">
        <v>23690</v>
      </c>
    </row>
    <row r="173" customFormat="false" ht="12.75" hidden="true" customHeight="false" outlineLevel="0" collapsed="false">
      <c r="A173" s="0" t="s">
        <v>252</v>
      </c>
      <c r="B173" s="127" t="n">
        <v>23691</v>
      </c>
    </row>
    <row r="174" customFormat="false" ht="12.75" hidden="true" customHeight="false" outlineLevel="0" collapsed="false">
      <c r="A174" s="0" t="s">
        <v>253</v>
      </c>
      <c r="B174" s="127" t="n">
        <v>23692</v>
      </c>
    </row>
    <row r="175" customFormat="false" ht="12.75" hidden="true" customHeight="false" outlineLevel="0" collapsed="false">
      <c r="A175" s="0" t="s">
        <v>254</v>
      </c>
      <c r="B175" s="127" t="n">
        <v>23693</v>
      </c>
    </row>
    <row r="176" customFormat="false" ht="12.75" hidden="true" customHeight="false" outlineLevel="0" collapsed="false">
      <c r="A176" s="0" t="s">
        <v>255</v>
      </c>
      <c r="B176" s="127" t="n">
        <v>23694</v>
      </c>
    </row>
    <row r="177" customFormat="false" ht="12.75" hidden="true" customHeight="false" outlineLevel="0" collapsed="false">
      <c r="A177" s="0" t="s">
        <v>256</v>
      </c>
      <c r="B177" s="127" t="n">
        <v>23695</v>
      </c>
    </row>
    <row r="178" customFormat="false" ht="12.75" hidden="true" customHeight="false" outlineLevel="0" collapsed="false">
      <c r="A178" s="0" t="s">
        <v>257</v>
      </c>
      <c r="B178" s="127" t="n">
        <v>23696</v>
      </c>
    </row>
    <row r="179" customFormat="false" ht="12.75" hidden="true" customHeight="false" outlineLevel="0" collapsed="false">
      <c r="A179" s="0" t="s">
        <v>258</v>
      </c>
      <c r="B179" s="127" t="n">
        <v>23697</v>
      </c>
    </row>
    <row r="180" customFormat="false" ht="12.75" hidden="true" customHeight="false" outlineLevel="0" collapsed="false">
      <c r="A180" s="0" t="s">
        <v>259</v>
      </c>
      <c r="B180" s="127" t="n">
        <v>23698</v>
      </c>
    </row>
    <row r="181" customFormat="false" ht="12.75" hidden="true" customHeight="false" outlineLevel="0" collapsed="false">
      <c r="A181" s="0" t="s">
        <v>260</v>
      </c>
      <c r="B181" s="127" t="n">
        <v>23699</v>
      </c>
    </row>
    <row r="182" customFormat="false" ht="12.75" hidden="true" customHeight="false" outlineLevel="0" collapsed="false">
      <c r="A182" s="0" t="s">
        <v>261</v>
      </c>
      <c r="B182" s="127" t="n">
        <v>23700</v>
      </c>
    </row>
    <row r="183" customFormat="false" ht="12.75" hidden="true" customHeight="false" outlineLevel="0" collapsed="false">
      <c r="A183" s="0" t="s">
        <v>262</v>
      </c>
      <c r="B183" s="127" t="n">
        <v>23701</v>
      </c>
    </row>
    <row r="184" customFormat="false" ht="12.75" hidden="true" customHeight="false" outlineLevel="0" collapsed="false">
      <c r="A184" s="0" t="s">
        <v>262</v>
      </c>
      <c r="B184" s="127" t="n">
        <v>23702</v>
      </c>
    </row>
    <row r="185" customFormat="false" ht="12.75" hidden="true" customHeight="false" outlineLevel="0" collapsed="false">
      <c r="A185" s="0" t="s">
        <v>263</v>
      </c>
      <c r="B185" s="127" t="n">
        <v>23703</v>
      </c>
    </row>
    <row r="186" customFormat="false" ht="12.75" hidden="true" customHeight="false" outlineLevel="0" collapsed="false">
      <c r="A186" s="0" t="s">
        <v>264</v>
      </c>
      <c r="B186" s="127" t="n">
        <v>23704</v>
      </c>
    </row>
    <row r="187" customFormat="false" ht="12.75" hidden="true" customHeight="false" outlineLevel="0" collapsed="false">
      <c r="A187" s="0" t="s">
        <v>265</v>
      </c>
      <c r="B187" s="127" t="n">
        <v>23705</v>
      </c>
    </row>
    <row r="188" customFormat="false" ht="12.75" hidden="true" customHeight="false" outlineLevel="0" collapsed="false">
      <c r="A188" s="0" t="s">
        <v>266</v>
      </c>
      <c r="B188" s="127" t="n">
        <v>23706</v>
      </c>
    </row>
    <row r="189" customFormat="false" ht="12.75" hidden="true" customHeight="false" outlineLevel="0" collapsed="false">
      <c r="A189" s="0" t="s">
        <v>267</v>
      </c>
      <c r="B189" s="127" t="n">
        <v>23707</v>
      </c>
    </row>
    <row r="190" customFormat="false" ht="12.75" hidden="true" customHeight="false" outlineLevel="0" collapsed="false">
      <c r="A190" s="0" t="s">
        <v>268</v>
      </c>
      <c r="B190" s="127" t="n">
        <v>23708</v>
      </c>
    </row>
    <row r="191" customFormat="false" ht="12.75" hidden="true" customHeight="false" outlineLevel="0" collapsed="false">
      <c r="A191" s="0" t="s">
        <v>269</v>
      </c>
      <c r="B191" s="127" t="n">
        <v>23709</v>
      </c>
    </row>
    <row r="192" customFormat="false" ht="12.75" hidden="true" customHeight="false" outlineLevel="0" collapsed="false">
      <c r="A192" s="0" t="s">
        <v>270</v>
      </c>
      <c r="B192" s="127" t="n">
        <v>23710</v>
      </c>
    </row>
    <row r="193" customFormat="false" ht="12.75" hidden="true" customHeight="false" outlineLevel="0" collapsed="false">
      <c r="A193" s="0" t="s">
        <v>271</v>
      </c>
      <c r="B193" s="127" t="n">
        <v>23711</v>
      </c>
    </row>
    <row r="194" customFormat="false" ht="12.75" hidden="true" customHeight="false" outlineLevel="0" collapsed="false">
      <c r="A194" s="0" t="s">
        <v>272</v>
      </c>
      <c r="B194" s="127" t="n">
        <v>23712</v>
      </c>
    </row>
    <row r="195" customFormat="false" ht="12.75" hidden="true" customHeight="false" outlineLevel="0" collapsed="false">
      <c r="A195" s="0" t="s">
        <v>273</v>
      </c>
      <c r="B195" s="127" t="n">
        <v>23713</v>
      </c>
    </row>
    <row r="196" customFormat="false" ht="12.75" hidden="true" customHeight="false" outlineLevel="0" collapsed="false">
      <c r="A196" s="0" t="s">
        <v>274</v>
      </c>
      <c r="B196" s="127" t="n">
        <v>23714</v>
      </c>
    </row>
    <row r="197" customFormat="false" ht="12.75" hidden="true" customHeight="false" outlineLevel="0" collapsed="false">
      <c r="A197" s="0" t="s">
        <v>275</v>
      </c>
      <c r="B197" s="127" t="n">
        <v>23715</v>
      </c>
    </row>
    <row r="198" customFormat="false" ht="12.75" hidden="true" customHeight="false" outlineLevel="0" collapsed="false">
      <c r="A198" s="0" t="s">
        <v>276</v>
      </c>
      <c r="B198" s="127" t="n">
        <v>23716</v>
      </c>
    </row>
    <row r="199" customFormat="false" ht="12.75" hidden="true" customHeight="false" outlineLevel="0" collapsed="false">
      <c r="A199" s="0" t="s">
        <v>277</v>
      </c>
      <c r="B199" s="127" t="n">
        <v>23717</v>
      </c>
    </row>
    <row r="200" customFormat="false" ht="12.75" hidden="true" customHeight="false" outlineLevel="0" collapsed="false">
      <c r="A200" s="0" t="s">
        <v>278</v>
      </c>
      <c r="B200" s="127" t="n">
        <v>23718</v>
      </c>
    </row>
    <row r="201" customFormat="false" ht="12.75" hidden="true" customHeight="false" outlineLevel="0" collapsed="false">
      <c r="A201" s="0" t="s">
        <v>279</v>
      </c>
      <c r="B201" s="127" t="n">
        <v>23719</v>
      </c>
    </row>
    <row r="202" customFormat="false" ht="12.75" hidden="true" customHeight="false" outlineLevel="0" collapsed="false">
      <c r="A202" s="0" t="s">
        <v>117</v>
      </c>
      <c r="B202" s="127" t="n">
        <v>23720</v>
      </c>
    </row>
    <row r="203" customFormat="false" ht="12.75" hidden="true" customHeight="false" outlineLevel="0" collapsed="false">
      <c r="A203" s="0" t="s">
        <v>280</v>
      </c>
      <c r="B203" s="127" t="n">
        <v>23721</v>
      </c>
    </row>
    <row r="204" customFormat="false" ht="12.75" hidden="true" customHeight="false" outlineLevel="0" collapsed="false">
      <c r="A204" s="0" t="s">
        <v>118</v>
      </c>
      <c r="B204" s="127" t="n">
        <v>23722</v>
      </c>
    </row>
    <row r="205" customFormat="false" ht="12.75" hidden="true" customHeight="false" outlineLevel="0" collapsed="false">
      <c r="A205" s="0" t="s">
        <v>281</v>
      </c>
      <c r="B205" s="127" t="n">
        <v>23729</v>
      </c>
    </row>
    <row r="206" customFormat="false" ht="12.75" hidden="true" customHeight="false" outlineLevel="0" collapsed="false">
      <c r="A206" s="0" t="s">
        <v>121</v>
      </c>
      <c r="B206" s="127" t="n">
        <v>23743</v>
      </c>
    </row>
    <row r="207" customFormat="false" ht="12.75" hidden="true" customHeight="false" outlineLevel="0" collapsed="false">
      <c r="A207" s="0" t="s">
        <v>282</v>
      </c>
      <c r="B207" s="127" t="n">
        <v>23744</v>
      </c>
    </row>
    <row r="208" customFormat="false" ht="12.75" hidden="true" customHeight="false" outlineLevel="0" collapsed="false">
      <c r="A208" s="0" t="s">
        <v>283</v>
      </c>
      <c r="B208" s="127" t="n">
        <v>23754</v>
      </c>
    </row>
    <row r="209" customFormat="false" ht="12.75" hidden="true" customHeight="false" outlineLevel="0" collapsed="false">
      <c r="A209" s="0" t="s">
        <v>284</v>
      </c>
      <c r="B209" s="127" t="n">
        <v>23756</v>
      </c>
    </row>
    <row r="210" customFormat="false" ht="12.75" hidden="true" customHeight="false" outlineLevel="0" collapsed="false">
      <c r="A210" s="0" t="s">
        <v>285</v>
      </c>
      <c r="B210" s="127" t="n">
        <v>23757</v>
      </c>
    </row>
    <row r="211" customFormat="false" ht="12.75" hidden="true" customHeight="false" outlineLevel="0" collapsed="false">
      <c r="A211" s="0" t="s">
        <v>286</v>
      </c>
      <c r="B211" s="127" t="n">
        <v>23758</v>
      </c>
    </row>
    <row r="212" customFormat="false" ht="12.75" hidden="true" customHeight="false" outlineLevel="0" collapsed="false">
      <c r="A212" s="0" t="s">
        <v>287</v>
      </c>
      <c r="B212" s="127" t="n">
        <v>23759</v>
      </c>
    </row>
    <row r="213" customFormat="false" ht="12.75" hidden="true" customHeight="false" outlineLevel="0" collapsed="false">
      <c r="A213" s="0" t="s">
        <v>288</v>
      </c>
      <c r="B213" s="127" t="n">
        <v>23760</v>
      </c>
    </row>
    <row r="214" customFormat="false" ht="12.75" hidden="true" customHeight="false" outlineLevel="0" collapsed="false">
      <c r="A214" s="0" t="s">
        <v>289</v>
      </c>
      <c r="B214" s="127" t="n">
        <v>23765</v>
      </c>
    </row>
    <row r="215" customFormat="false" ht="12.75" hidden="true" customHeight="false" outlineLevel="0" collapsed="false">
      <c r="A215" s="0" t="s">
        <v>290</v>
      </c>
      <c r="B215" s="127" t="n">
        <v>23766</v>
      </c>
    </row>
    <row r="216" customFormat="false" ht="12.75" hidden="true" customHeight="false" outlineLevel="0" collapsed="false">
      <c r="A216" s="0" t="s">
        <v>291</v>
      </c>
      <c r="B216" s="127" t="n">
        <v>23767</v>
      </c>
    </row>
    <row r="217" customFormat="false" ht="12.75" hidden="true" customHeight="false" outlineLevel="0" collapsed="false">
      <c r="A217" s="0" t="s">
        <v>292</v>
      </c>
      <c r="B217" s="127" t="n">
        <v>23768</v>
      </c>
    </row>
    <row r="218" customFormat="false" ht="12.75" hidden="true" customHeight="false" outlineLevel="0" collapsed="false">
      <c r="A218" s="0" t="s">
        <v>293</v>
      </c>
      <c r="B218" s="127" t="n">
        <v>23769</v>
      </c>
    </row>
    <row r="219" customFormat="false" ht="12.75" hidden="true" customHeight="false" outlineLevel="0" collapsed="false">
      <c r="B219" s="127" t="n">
        <v>23770</v>
      </c>
    </row>
    <row r="220" customFormat="false" ht="12.75" hidden="true" customHeight="false" outlineLevel="0" collapsed="false">
      <c r="B220" s="127" t="n">
        <v>23776</v>
      </c>
    </row>
    <row r="221" customFormat="false" ht="12.75" hidden="true" customHeight="false" outlineLevel="0" collapsed="false">
      <c r="B221" s="127" t="n">
        <v>23777</v>
      </c>
    </row>
    <row r="222" customFormat="false" ht="12.75" hidden="true" customHeight="false" outlineLevel="0" collapsed="false">
      <c r="B222" s="127" t="n">
        <v>23778</v>
      </c>
    </row>
    <row r="223" customFormat="false" ht="12.75" hidden="true" customHeight="false" outlineLevel="0" collapsed="false">
      <c r="B223" s="127" t="n">
        <v>23779</v>
      </c>
    </row>
    <row r="224" customFormat="false" ht="12.75" hidden="true" customHeight="false" outlineLevel="0" collapsed="false">
      <c r="B224" s="127" t="n">
        <v>23780</v>
      </c>
    </row>
    <row r="225" customFormat="false" ht="12.75" hidden="true" customHeight="false" outlineLevel="0" collapsed="false">
      <c r="B225" s="127" t="n">
        <v>23781</v>
      </c>
    </row>
    <row r="226" customFormat="false" ht="12.75" hidden="true" customHeight="false" outlineLevel="0" collapsed="false">
      <c r="B226" s="127" t="n">
        <v>23783</v>
      </c>
    </row>
    <row r="227" customFormat="false" ht="12.75" hidden="true" customHeight="false" outlineLevel="0" collapsed="false">
      <c r="B227" s="127" t="n">
        <v>23786</v>
      </c>
    </row>
    <row r="228" customFormat="false" ht="12.75" hidden="true" customHeight="false" outlineLevel="0" collapsed="false">
      <c r="B228" s="127" t="n">
        <v>23790</v>
      </c>
    </row>
    <row r="229" customFormat="false" ht="12.75" hidden="true" customHeight="false" outlineLevel="0" collapsed="false">
      <c r="B229" s="127" t="n">
        <v>23791</v>
      </c>
    </row>
    <row r="230" customFormat="false" ht="12.75" hidden="true" customHeight="false" outlineLevel="0" collapsed="false">
      <c r="B230" s="127" t="n">
        <v>23792</v>
      </c>
    </row>
    <row r="231" customFormat="false" ht="12.75" hidden="true" customHeight="false" outlineLevel="0" collapsed="false">
      <c r="B231" s="127" t="n">
        <v>23793</v>
      </c>
    </row>
    <row r="232" customFormat="false" ht="12.75" hidden="true" customHeight="false" outlineLevel="0" collapsed="false">
      <c r="B232" s="127" t="n">
        <v>23794</v>
      </c>
    </row>
    <row r="233" customFormat="false" ht="12.75" hidden="true" customHeight="false" outlineLevel="0" collapsed="false">
      <c r="B233" s="127" t="n">
        <v>23796</v>
      </c>
    </row>
    <row r="234" customFormat="false" ht="12.75" hidden="true" customHeight="false" outlineLevel="0" collapsed="false">
      <c r="B234" s="127" t="n">
        <v>23797</v>
      </c>
    </row>
    <row r="235" customFormat="false" ht="12.75" hidden="true" customHeight="false" outlineLevel="0" collapsed="false">
      <c r="B235" s="127" t="n">
        <v>23798</v>
      </c>
    </row>
    <row r="236" customFormat="false" ht="12.75" hidden="true" customHeight="false" outlineLevel="0" collapsed="false">
      <c r="B236" s="127" t="n">
        <v>23799</v>
      </c>
    </row>
    <row r="237" customFormat="false" ht="12.75" hidden="true" customHeight="false" outlineLevel="0" collapsed="false">
      <c r="B237" s="127" t="n">
        <v>23800</v>
      </c>
    </row>
    <row r="238" customFormat="false" ht="12.75" hidden="true" customHeight="false" outlineLevel="0" collapsed="false">
      <c r="B238" s="127" t="n">
        <v>23801</v>
      </c>
    </row>
    <row r="239" customFormat="false" ht="12.75" hidden="true" customHeight="false" outlineLevel="0" collapsed="false">
      <c r="B239" s="127" t="n">
        <v>23802</v>
      </c>
    </row>
    <row r="240" customFormat="false" ht="12.75" hidden="true" customHeight="false" outlineLevel="0" collapsed="false">
      <c r="B240" s="127" t="n">
        <v>23803</v>
      </c>
    </row>
    <row r="241" customFormat="false" ht="12.75" hidden="true" customHeight="false" outlineLevel="0" collapsed="false">
      <c r="B241" s="127" t="n">
        <v>23805</v>
      </c>
    </row>
    <row r="242" customFormat="false" ht="12.75" hidden="true" customHeight="false" outlineLevel="0" collapsed="false">
      <c r="B242" s="127" t="n">
        <v>23807</v>
      </c>
    </row>
    <row r="243" customFormat="false" ht="12.75" hidden="true" customHeight="false" outlineLevel="0" collapsed="false">
      <c r="B243" s="127" t="n">
        <v>23808</v>
      </c>
    </row>
    <row r="244" customFormat="false" ht="12.75" hidden="true" customHeight="false" outlineLevel="0" collapsed="false">
      <c r="B244" s="127" t="n">
        <v>23810</v>
      </c>
    </row>
    <row r="245" customFormat="false" ht="12.75" hidden="true" customHeight="false" outlineLevel="0" collapsed="false">
      <c r="B245" s="127" t="n">
        <v>23811</v>
      </c>
    </row>
    <row r="246" customFormat="false" ht="12.75" hidden="true" customHeight="false" outlineLevel="0" collapsed="false">
      <c r="B246" s="127" t="n">
        <v>23856</v>
      </c>
    </row>
    <row r="247" customFormat="false" ht="12.75" hidden="true" customHeight="false" outlineLevel="0" collapsed="false">
      <c r="B247" s="127" t="n">
        <v>23857</v>
      </c>
    </row>
    <row r="248" customFormat="false" ht="12.75" hidden="true" customHeight="false" outlineLevel="0" collapsed="false">
      <c r="B248" s="127" t="n">
        <v>23858</v>
      </c>
    </row>
    <row r="249" customFormat="false" ht="12.75" hidden="true" customHeight="false" outlineLevel="0" collapsed="false">
      <c r="B249" s="127" t="n">
        <v>23895</v>
      </c>
    </row>
    <row r="250" customFormat="false" ht="12.75" hidden="true" customHeight="false" outlineLevel="0" collapsed="false">
      <c r="B250" s="127" t="n">
        <v>23900</v>
      </c>
    </row>
    <row r="251" customFormat="false" ht="12.75" hidden="true" customHeight="false" outlineLevel="0" collapsed="false">
      <c r="B251" s="127" t="n">
        <v>23901</v>
      </c>
    </row>
    <row r="252" customFormat="false" ht="12.75" hidden="true" customHeight="false" outlineLevel="0" collapsed="false">
      <c r="B252" s="127" t="n">
        <v>23902</v>
      </c>
    </row>
    <row r="253" customFormat="false" ht="12.75" hidden="true" customHeight="false" outlineLevel="0" collapsed="false">
      <c r="B253" s="127" t="n">
        <v>23903</v>
      </c>
    </row>
    <row r="254" customFormat="false" ht="12.75" hidden="true" customHeight="false" outlineLevel="0" collapsed="false">
      <c r="B254" s="127" t="n">
        <v>23913</v>
      </c>
    </row>
    <row r="255" customFormat="false" ht="12.75" hidden="true" customHeight="false" outlineLevel="0" collapsed="false">
      <c r="B255" s="127" t="n">
        <v>23914</v>
      </c>
    </row>
    <row r="256" customFormat="false" ht="12.75" hidden="true" customHeight="false" outlineLevel="0" collapsed="false">
      <c r="B256" s="127" t="n">
        <v>23915</v>
      </c>
    </row>
    <row r="257" customFormat="false" ht="12.75" hidden="true" customHeight="false" outlineLevel="0" collapsed="false">
      <c r="B257" s="127" t="n">
        <v>23982</v>
      </c>
    </row>
    <row r="258" customFormat="false" ht="12.75" hidden="true" customHeight="false" outlineLevel="0" collapsed="false">
      <c r="B258" s="127" t="n">
        <v>23983</v>
      </c>
    </row>
    <row r="259" customFormat="false" ht="12.75" hidden="true" customHeight="false" outlineLevel="0" collapsed="false">
      <c r="B259" s="127" t="n">
        <v>23985</v>
      </c>
    </row>
    <row r="260" customFormat="false" ht="12.75" hidden="true" customHeight="false" outlineLevel="0" collapsed="false">
      <c r="B260" s="127" t="n">
        <v>23986</v>
      </c>
    </row>
    <row r="261" customFormat="false" ht="12.75" hidden="true" customHeight="false" outlineLevel="0" collapsed="false">
      <c r="B261" s="127" t="n">
        <v>23987</v>
      </c>
    </row>
    <row r="262" customFormat="false" ht="12.75" hidden="true" customHeight="false" outlineLevel="0" collapsed="false">
      <c r="B262" s="127" t="n">
        <v>23988</v>
      </c>
    </row>
    <row r="263" customFormat="false" ht="12.75" hidden="true" customHeight="false" outlineLevel="0" collapsed="false">
      <c r="B263" s="127" t="n">
        <v>23990</v>
      </c>
    </row>
    <row r="264" customFormat="false" ht="12.75" hidden="true" customHeight="false" outlineLevel="0" collapsed="false">
      <c r="B264" s="127" t="n">
        <v>24000</v>
      </c>
    </row>
    <row r="265" customFormat="false" ht="12.75" hidden="true" customHeight="false" outlineLevel="0" collapsed="false">
      <c r="B265" s="127" t="n">
        <v>24008</v>
      </c>
    </row>
    <row r="266" customFormat="false" ht="12.75" hidden="true" customHeight="false" outlineLevel="0" collapsed="false">
      <c r="B266" s="127" t="n">
        <v>24010</v>
      </c>
    </row>
    <row r="267" customFormat="false" ht="12.75" hidden="true" customHeight="false" outlineLevel="0" collapsed="false">
      <c r="B267" s="127" t="n">
        <v>24011</v>
      </c>
    </row>
    <row r="268" customFormat="false" ht="12.75" hidden="true" customHeight="false" outlineLevel="0" collapsed="false">
      <c r="B268" s="127" t="n">
        <v>24013</v>
      </c>
    </row>
    <row r="269" customFormat="false" ht="12.75" hidden="true" customHeight="false" outlineLevel="0" collapsed="false">
      <c r="B269" s="127" t="n">
        <v>24014</v>
      </c>
    </row>
    <row r="270" customFormat="false" ht="12.75" hidden="true" customHeight="false" outlineLevel="0" collapsed="false">
      <c r="B270" s="127" t="n">
        <v>24015</v>
      </c>
    </row>
    <row r="271" customFormat="false" ht="12.75" hidden="true" customHeight="false" outlineLevel="0" collapsed="false">
      <c r="B271" s="127" t="n">
        <v>24016</v>
      </c>
    </row>
    <row r="272" customFormat="false" ht="12.75" hidden="true" customHeight="false" outlineLevel="0" collapsed="false">
      <c r="B272" s="127" t="n">
        <v>24017</v>
      </c>
    </row>
    <row r="273" customFormat="false" ht="12.75" hidden="true" customHeight="false" outlineLevel="0" collapsed="false">
      <c r="B273" s="127" t="n">
        <v>24018</v>
      </c>
    </row>
    <row r="274" customFormat="false" ht="12.75" hidden="true" customHeight="false" outlineLevel="0" collapsed="false">
      <c r="B274" s="127" t="n">
        <v>24019</v>
      </c>
    </row>
    <row r="275" customFormat="false" ht="12.75" hidden="true" customHeight="false" outlineLevel="0" collapsed="false">
      <c r="B275" s="127" t="n">
        <v>24020</v>
      </c>
    </row>
    <row r="276" customFormat="false" ht="12.75" hidden="true" customHeight="false" outlineLevel="0" collapsed="false">
      <c r="B276" s="127" t="n">
        <v>24021</v>
      </c>
    </row>
    <row r="277" customFormat="false" ht="12.75" hidden="true" customHeight="false" outlineLevel="0" collapsed="false">
      <c r="B277" s="127" t="n">
        <v>24023</v>
      </c>
    </row>
    <row r="278" customFormat="false" ht="12.75" hidden="true" customHeight="false" outlineLevel="0" collapsed="false">
      <c r="B278" s="127" t="n">
        <v>24024</v>
      </c>
    </row>
    <row r="279" customFormat="false" ht="12.75" hidden="true" customHeight="false" outlineLevel="0" collapsed="false">
      <c r="B279" s="127" t="n">
        <v>24026</v>
      </c>
    </row>
    <row r="280" customFormat="false" ht="12.75" hidden="true" customHeight="false" outlineLevel="0" collapsed="false">
      <c r="B280" s="127" t="n">
        <v>24028</v>
      </c>
    </row>
    <row r="281" customFormat="false" ht="12.75" hidden="true" customHeight="false" outlineLevel="0" collapsed="false">
      <c r="B281" s="127" t="n">
        <v>24039</v>
      </c>
    </row>
    <row r="282" customFormat="false" ht="12.75" hidden="true" customHeight="false" outlineLevel="0" collapsed="false">
      <c r="B282" s="127" t="n">
        <v>24041</v>
      </c>
    </row>
    <row r="283" customFormat="false" ht="12.75" hidden="true" customHeight="false" outlineLevel="0" collapsed="false">
      <c r="B283" s="127" t="n">
        <v>24042</v>
      </c>
    </row>
    <row r="284" customFormat="false" ht="12.75" hidden="true" customHeight="false" outlineLevel="0" collapsed="false">
      <c r="B284" s="127" t="n">
        <v>24043</v>
      </c>
    </row>
    <row r="285" customFormat="false" ht="12.75" hidden="true" customHeight="false" outlineLevel="0" collapsed="false">
      <c r="B285" s="127" t="n">
        <v>24044</v>
      </c>
    </row>
    <row r="286" customFormat="false" ht="12.75" hidden="true" customHeight="false" outlineLevel="0" collapsed="false">
      <c r="B286" s="127" t="n">
        <v>24046</v>
      </c>
    </row>
    <row r="287" customFormat="false" ht="12.75" hidden="true" customHeight="false" outlineLevel="0" collapsed="false">
      <c r="B287" s="127" t="n">
        <v>24047</v>
      </c>
    </row>
    <row r="288" customFormat="false" ht="12.75" hidden="true" customHeight="false" outlineLevel="0" collapsed="false">
      <c r="B288" s="127" t="n">
        <v>24048</v>
      </c>
    </row>
    <row r="289" customFormat="false" ht="12.75" hidden="true" customHeight="false" outlineLevel="0" collapsed="false">
      <c r="B289" s="127" t="n">
        <v>24049</v>
      </c>
    </row>
    <row r="290" customFormat="false" ht="12.75" hidden="true" customHeight="false" outlineLevel="0" collapsed="false">
      <c r="B290" s="127" t="n">
        <v>24050</v>
      </c>
    </row>
    <row r="291" customFormat="false" ht="12.75" hidden="true" customHeight="false" outlineLevel="0" collapsed="false">
      <c r="B291" s="127" t="n">
        <v>24051</v>
      </c>
    </row>
    <row r="292" customFormat="false" ht="12.75" hidden="true" customHeight="false" outlineLevel="0" collapsed="false">
      <c r="B292" s="127" t="n">
        <v>24053</v>
      </c>
    </row>
    <row r="293" customFormat="false" ht="12.75" hidden="true" customHeight="false" outlineLevel="0" collapsed="false">
      <c r="B293" s="127" t="n">
        <v>24054</v>
      </c>
    </row>
    <row r="294" customFormat="false" ht="12.75" hidden="true" customHeight="false" outlineLevel="0" collapsed="false">
      <c r="B294" s="127" t="n">
        <v>24056</v>
      </c>
    </row>
    <row r="295" customFormat="false" ht="12.75" hidden="true" customHeight="false" outlineLevel="0" collapsed="false">
      <c r="B295" s="127" t="n">
        <v>24057</v>
      </c>
    </row>
    <row r="296" customFormat="false" ht="12.75" hidden="true" customHeight="false" outlineLevel="0" collapsed="false">
      <c r="B296" s="127" t="n">
        <v>24058</v>
      </c>
    </row>
    <row r="297" customFormat="false" ht="12.75" hidden="true" customHeight="false" outlineLevel="0" collapsed="false">
      <c r="B297" s="127" t="n">
        <v>24059</v>
      </c>
    </row>
    <row r="298" customFormat="false" ht="12.75" hidden="true" customHeight="false" outlineLevel="0" collapsed="false">
      <c r="B298" s="127" t="n">
        <v>24060</v>
      </c>
    </row>
    <row r="299" customFormat="false" ht="12.75" hidden="true" customHeight="false" outlineLevel="0" collapsed="false">
      <c r="B299" s="127" t="n">
        <v>24062</v>
      </c>
    </row>
    <row r="300" customFormat="false" ht="12.75" hidden="true" customHeight="false" outlineLevel="0" collapsed="false">
      <c r="B300" s="127" t="n">
        <v>24063</v>
      </c>
    </row>
    <row r="301" customFormat="false" ht="12.75" hidden="true" customHeight="false" outlineLevel="0" collapsed="false">
      <c r="B301" s="127" t="n">
        <v>24065</v>
      </c>
    </row>
    <row r="302" customFormat="false" ht="12.75" hidden="true" customHeight="false" outlineLevel="0" collapsed="false">
      <c r="B302" s="127" t="n">
        <v>24077</v>
      </c>
    </row>
    <row r="303" customFormat="false" ht="12.75" hidden="true" customHeight="false" outlineLevel="0" collapsed="false">
      <c r="B303" s="127" t="n">
        <v>24078</v>
      </c>
    </row>
    <row r="304" customFormat="false" ht="12.75" hidden="true" customHeight="false" outlineLevel="0" collapsed="false">
      <c r="B304" s="127" t="n">
        <v>24079</v>
      </c>
    </row>
    <row r="305" customFormat="false" ht="12.75" hidden="true" customHeight="false" outlineLevel="0" collapsed="false">
      <c r="B305" s="127" t="n">
        <v>24080</v>
      </c>
    </row>
    <row r="306" customFormat="false" ht="12.75" hidden="true" customHeight="false" outlineLevel="0" collapsed="false">
      <c r="B306" s="127" t="n">
        <v>24084</v>
      </c>
    </row>
    <row r="307" customFormat="false" ht="12.75" hidden="true" customHeight="false" outlineLevel="0" collapsed="false">
      <c r="B307" s="127" t="n">
        <v>24094</v>
      </c>
    </row>
    <row r="308" customFormat="false" ht="12.75" hidden="true" customHeight="false" outlineLevel="0" collapsed="false">
      <c r="B308" s="127" t="n">
        <v>24095</v>
      </c>
    </row>
    <row r="309" customFormat="false" ht="12.75" hidden="true" customHeight="false" outlineLevel="0" collapsed="false">
      <c r="B309" s="127" t="n">
        <v>24096</v>
      </c>
    </row>
    <row r="310" customFormat="false" ht="12.75" hidden="true" customHeight="false" outlineLevel="0" collapsed="false">
      <c r="B310" s="127" t="n">
        <v>24097</v>
      </c>
    </row>
    <row r="311" customFormat="false" ht="12.75" hidden="true" customHeight="false" outlineLevel="0" collapsed="false">
      <c r="B311" s="127" t="n">
        <v>24098</v>
      </c>
    </row>
    <row r="312" customFormat="false" ht="12.75" hidden="true" customHeight="false" outlineLevel="0" collapsed="false">
      <c r="B312" s="127" t="n">
        <v>24099</v>
      </c>
    </row>
    <row r="313" customFormat="false" ht="12.75" hidden="true" customHeight="false" outlineLevel="0" collapsed="false">
      <c r="B313" s="127" t="n">
        <v>24100</v>
      </c>
    </row>
    <row r="314" customFormat="false" ht="12.75" hidden="true" customHeight="false" outlineLevel="0" collapsed="false">
      <c r="B314" s="127" t="n">
        <v>24101</v>
      </c>
    </row>
    <row r="315" customFormat="false" ht="12.75" hidden="true" customHeight="false" outlineLevel="0" collapsed="false">
      <c r="B315" s="127" t="n">
        <v>24102</v>
      </c>
    </row>
    <row r="316" customFormat="false" ht="12.75" hidden="true" customHeight="false" outlineLevel="0" collapsed="false">
      <c r="B316" s="127" t="n">
        <v>24103</v>
      </c>
    </row>
    <row r="317" customFormat="false" ht="12.75" hidden="true" customHeight="false" outlineLevel="0" collapsed="false">
      <c r="B317" s="127" t="n">
        <v>24104</v>
      </c>
    </row>
    <row r="318" customFormat="false" ht="12.75" hidden="true" customHeight="false" outlineLevel="0" collapsed="false">
      <c r="B318" s="127" t="n">
        <v>24105</v>
      </c>
    </row>
    <row r="319" customFormat="false" ht="12.75" hidden="true" customHeight="false" outlineLevel="0" collapsed="false">
      <c r="B319" s="127" t="n">
        <v>24106</v>
      </c>
    </row>
    <row r="320" customFormat="false" ht="12.75" hidden="true" customHeight="false" outlineLevel="0" collapsed="false">
      <c r="B320" s="127" t="n">
        <v>24107</v>
      </c>
    </row>
    <row r="321" customFormat="false" ht="12.75" hidden="true" customHeight="false" outlineLevel="0" collapsed="false">
      <c r="B321" s="127" t="n">
        <v>24108</v>
      </c>
    </row>
    <row r="322" customFormat="false" ht="12.75" hidden="true" customHeight="false" outlineLevel="0" collapsed="false">
      <c r="B322" s="127" t="n">
        <v>24109</v>
      </c>
    </row>
    <row r="323" customFormat="false" ht="12.75" hidden="true" customHeight="false" outlineLevel="0" collapsed="false">
      <c r="B323" s="127" t="n">
        <v>24110</v>
      </c>
    </row>
    <row r="324" customFormat="false" ht="12.75" hidden="true" customHeight="false" outlineLevel="0" collapsed="false">
      <c r="B324" s="127" t="n">
        <v>24111</v>
      </c>
    </row>
    <row r="325" customFormat="false" ht="12.75" hidden="true" customHeight="false" outlineLevel="0" collapsed="false">
      <c r="B325" s="127" t="n">
        <v>24112</v>
      </c>
    </row>
    <row r="326" customFormat="false" ht="12.75" hidden="true" customHeight="false" outlineLevel="0" collapsed="false">
      <c r="B326" s="127" t="n">
        <v>24113</v>
      </c>
    </row>
    <row r="327" customFormat="false" ht="12.75" hidden="true" customHeight="false" outlineLevel="0" collapsed="false">
      <c r="B327" s="127" t="n">
        <v>24114</v>
      </c>
    </row>
    <row r="328" customFormat="false" ht="12.75" hidden="true" customHeight="false" outlineLevel="0" collapsed="false">
      <c r="B328" s="127" t="n">
        <v>24115</v>
      </c>
    </row>
    <row r="329" customFormat="false" ht="12.75" hidden="true" customHeight="false" outlineLevel="0" collapsed="false">
      <c r="B329" s="127" t="n">
        <v>24116</v>
      </c>
    </row>
    <row r="330" customFormat="false" ht="12.75" hidden="true" customHeight="false" outlineLevel="0" collapsed="false">
      <c r="B330" s="127" t="n">
        <v>24117</v>
      </c>
    </row>
    <row r="331" customFormat="false" ht="12.75" hidden="true" customHeight="false" outlineLevel="0" collapsed="false">
      <c r="B331" s="127" t="n">
        <v>24118</v>
      </c>
    </row>
    <row r="332" customFormat="false" ht="12.75" hidden="true" customHeight="false" outlineLevel="0" collapsed="false">
      <c r="B332" s="127" t="n">
        <v>24119</v>
      </c>
    </row>
    <row r="333" customFormat="false" ht="12.75" hidden="true" customHeight="false" outlineLevel="0" collapsed="false">
      <c r="B333" s="127" t="n">
        <v>24120</v>
      </c>
    </row>
    <row r="334" customFormat="false" ht="12.75" hidden="true" customHeight="false" outlineLevel="0" collapsed="false">
      <c r="B334" s="127" t="n">
        <v>24121</v>
      </c>
    </row>
    <row r="335" customFormat="false" ht="12.75" hidden="true" customHeight="false" outlineLevel="0" collapsed="false">
      <c r="B335" s="127" t="n">
        <v>24122</v>
      </c>
    </row>
    <row r="336" customFormat="false" ht="12.75" hidden="true" customHeight="false" outlineLevel="0" collapsed="false">
      <c r="B336" s="127" t="n">
        <v>24123</v>
      </c>
    </row>
    <row r="337" customFormat="false" ht="12.75" hidden="true" customHeight="false" outlineLevel="0" collapsed="false">
      <c r="B337" s="127" t="n">
        <v>24124</v>
      </c>
    </row>
    <row r="338" customFormat="false" ht="12.75" hidden="true" customHeight="false" outlineLevel="0" collapsed="false">
      <c r="B338" s="127" t="n">
        <v>24125</v>
      </c>
    </row>
    <row r="339" customFormat="false" ht="12.75" hidden="true" customHeight="false" outlineLevel="0" collapsed="false">
      <c r="B339" s="127" t="n">
        <v>24126</v>
      </c>
    </row>
    <row r="340" customFormat="false" ht="12.75" hidden="true" customHeight="false" outlineLevel="0" collapsed="false">
      <c r="B340" s="127" t="n">
        <v>24127</v>
      </c>
    </row>
    <row r="341" customFormat="false" ht="12.75" hidden="true" customHeight="false" outlineLevel="0" collapsed="false">
      <c r="B341" s="127" t="n">
        <v>24128</v>
      </c>
    </row>
    <row r="342" customFormat="false" ht="12.75" hidden="true" customHeight="false" outlineLevel="0" collapsed="false">
      <c r="B342" s="127" t="n">
        <v>24129</v>
      </c>
    </row>
    <row r="343" customFormat="false" ht="12.75" hidden="true" customHeight="false" outlineLevel="0" collapsed="false">
      <c r="B343" s="127" t="n">
        <v>24130</v>
      </c>
    </row>
    <row r="344" customFormat="false" ht="12.75" hidden="true" customHeight="false" outlineLevel="0" collapsed="false">
      <c r="B344" s="127" t="n">
        <v>24131</v>
      </c>
    </row>
    <row r="345" customFormat="false" ht="12.75" hidden="true" customHeight="false" outlineLevel="0" collapsed="false">
      <c r="B345" s="127" t="n">
        <v>24132</v>
      </c>
    </row>
    <row r="346" customFormat="false" ht="12.75" hidden="true" customHeight="false" outlineLevel="0" collapsed="false">
      <c r="B346" s="127" t="n">
        <v>24133</v>
      </c>
    </row>
    <row r="347" customFormat="false" ht="12.75" hidden="true" customHeight="false" outlineLevel="0" collapsed="false">
      <c r="B347" s="127" t="n">
        <v>24134</v>
      </c>
    </row>
    <row r="348" customFormat="false" ht="12.75" hidden="true" customHeight="false" outlineLevel="0" collapsed="false">
      <c r="B348" s="127" t="n">
        <v>24135</v>
      </c>
    </row>
    <row r="349" customFormat="false" ht="12.75" hidden="true" customHeight="false" outlineLevel="0" collapsed="false">
      <c r="B349" s="127" t="n">
        <v>24136</v>
      </c>
    </row>
    <row r="350" customFormat="false" ht="12.75" hidden="true" customHeight="false" outlineLevel="0" collapsed="false">
      <c r="B350" s="127" t="n">
        <v>24137</v>
      </c>
    </row>
    <row r="351" customFormat="false" ht="12.75" hidden="true" customHeight="false" outlineLevel="0" collapsed="false">
      <c r="B351" s="127" t="n">
        <v>24138</v>
      </c>
    </row>
    <row r="352" customFormat="false" ht="12.75" hidden="true" customHeight="false" outlineLevel="0" collapsed="false">
      <c r="B352" s="127" t="n">
        <v>24139</v>
      </c>
    </row>
    <row r="353" customFormat="false" ht="12.75" hidden="true" customHeight="false" outlineLevel="0" collapsed="false">
      <c r="B353" s="127" t="n">
        <v>24225</v>
      </c>
    </row>
    <row r="354" customFormat="false" ht="12.75" hidden="true" customHeight="false" outlineLevel="0" collapsed="false">
      <c r="B354" s="127" t="n">
        <v>24226</v>
      </c>
    </row>
    <row r="355" customFormat="false" ht="12.75" hidden="true" customHeight="false" outlineLevel="0" collapsed="false">
      <c r="B355" s="127" t="n">
        <v>24227</v>
      </c>
    </row>
    <row r="356" customFormat="false" ht="12.75" hidden="true" customHeight="false" outlineLevel="0" collapsed="false">
      <c r="B356" s="127" t="n">
        <v>24228</v>
      </c>
    </row>
    <row r="357" customFormat="false" ht="12.75" hidden="true" customHeight="false" outlineLevel="0" collapsed="false">
      <c r="B357" s="127" t="n">
        <v>24229</v>
      </c>
    </row>
    <row r="358" customFormat="false" ht="12.75" hidden="true" customHeight="false" outlineLevel="0" collapsed="false">
      <c r="B358" s="127" t="n">
        <v>24230</v>
      </c>
    </row>
    <row r="359" customFormat="false" ht="12.75" hidden="true" customHeight="false" outlineLevel="0" collapsed="false">
      <c r="B359" s="127" t="n">
        <v>24231</v>
      </c>
    </row>
    <row r="360" customFormat="false" ht="12.75" hidden="true" customHeight="false" outlineLevel="0" collapsed="false">
      <c r="B360" s="127" t="n">
        <v>24232</v>
      </c>
    </row>
    <row r="361" customFormat="false" ht="12.75" hidden="true" customHeight="false" outlineLevel="0" collapsed="false">
      <c r="B361" s="127" t="n">
        <v>24233</v>
      </c>
    </row>
    <row r="362" customFormat="false" ht="12.75" hidden="true" customHeight="false" outlineLevel="0" collapsed="false">
      <c r="B362" s="127" t="n">
        <v>24234</v>
      </c>
    </row>
    <row r="363" customFormat="false" ht="12.75" hidden="true" customHeight="false" outlineLevel="0" collapsed="false">
      <c r="B363" s="127" t="n">
        <v>24235</v>
      </c>
    </row>
    <row r="364" customFormat="false" ht="12.75" hidden="true" customHeight="false" outlineLevel="0" collapsed="false">
      <c r="B364" s="127" t="n">
        <v>24236</v>
      </c>
    </row>
    <row r="365" customFormat="false" ht="12.75" hidden="true" customHeight="false" outlineLevel="0" collapsed="false">
      <c r="B365" s="127" t="n">
        <v>24237</v>
      </c>
    </row>
    <row r="366" customFormat="false" ht="12.75" hidden="true" customHeight="false" outlineLevel="0" collapsed="false">
      <c r="B366" s="127" t="n">
        <v>24238</v>
      </c>
    </row>
    <row r="367" customFormat="false" ht="12.75" hidden="true" customHeight="false" outlineLevel="0" collapsed="false">
      <c r="B367" s="127" t="n">
        <v>24239</v>
      </c>
    </row>
    <row r="368" customFormat="false" ht="12.75" hidden="true" customHeight="false" outlineLevel="0" collapsed="false">
      <c r="B368" s="127" t="n">
        <v>24240</v>
      </c>
    </row>
    <row r="369" customFormat="false" ht="12.75" hidden="true" customHeight="false" outlineLevel="0" collapsed="false">
      <c r="B369" s="127" t="n">
        <v>24241</v>
      </c>
    </row>
    <row r="370" customFormat="false" ht="12.75" hidden="true" customHeight="false" outlineLevel="0" collapsed="false">
      <c r="B370" s="127" t="n">
        <v>24242</v>
      </c>
    </row>
    <row r="371" customFormat="false" ht="12.75" hidden="true" customHeight="false" outlineLevel="0" collapsed="false">
      <c r="B371" s="127" t="n">
        <v>24243</v>
      </c>
    </row>
    <row r="372" customFormat="false" ht="12.75" hidden="true" customHeight="false" outlineLevel="0" collapsed="false">
      <c r="B372" s="127" t="n">
        <v>24245</v>
      </c>
    </row>
    <row r="373" customFormat="false" ht="12.75" hidden="true" customHeight="false" outlineLevel="0" collapsed="false">
      <c r="B373" s="127" t="n">
        <v>24246</v>
      </c>
    </row>
    <row r="374" customFormat="false" ht="12.75" hidden="true" customHeight="false" outlineLevel="0" collapsed="false">
      <c r="B374" s="127" t="n">
        <v>24247</v>
      </c>
    </row>
    <row r="375" customFormat="false" ht="12.75" hidden="true" customHeight="false" outlineLevel="0" collapsed="false">
      <c r="B375" s="127" t="n">
        <v>24249</v>
      </c>
    </row>
    <row r="376" customFormat="false" ht="12.75" hidden="true" customHeight="false" outlineLevel="0" collapsed="false">
      <c r="B376" s="127" t="n">
        <v>24250</v>
      </c>
    </row>
    <row r="377" customFormat="false" ht="12.75" hidden="true" customHeight="false" outlineLevel="0" collapsed="false">
      <c r="B377" s="127" t="n">
        <v>24251</v>
      </c>
    </row>
    <row r="378" customFormat="false" ht="12.75" hidden="true" customHeight="false" outlineLevel="0" collapsed="false">
      <c r="B378" s="127" t="n">
        <v>24252</v>
      </c>
    </row>
    <row r="379" customFormat="false" ht="12.75" hidden="true" customHeight="false" outlineLevel="0" collapsed="false">
      <c r="B379" s="127" t="n">
        <v>24253</v>
      </c>
    </row>
    <row r="380" customFormat="false" ht="12.75" hidden="true" customHeight="false" outlineLevel="0" collapsed="false">
      <c r="B380" s="127" t="n">
        <v>24254</v>
      </c>
    </row>
    <row r="381" customFormat="false" ht="12.75" hidden="true" customHeight="false" outlineLevel="0" collapsed="false">
      <c r="B381" s="127" t="n">
        <v>24255</v>
      </c>
    </row>
    <row r="382" customFormat="false" ht="12.75" hidden="true" customHeight="false" outlineLevel="0" collapsed="false">
      <c r="B382" s="127" t="n">
        <v>24257</v>
      </c>
    </row>
    <row r="383" customFormat="false" ht="12.75" hidden="true" customHeight="false" outlineLevel="0" collapsed="false">
      <c r="B383" s="127" t="n">
        <v>24258</v>
      </c>
    </row>
    <row r="384" customFormat="false" ht="12.75" hidden="true" customHeight="false" outlineLevel="0" collapsed="false">
      <c r="B384" s="127" t="n">
        <v>24259</v>
      </c>
    </row>
    <row r="385" customFormat="false" ht="12.75" hidden="true" customHeight="false" outlineLevel="0" collapsed="false">
      <c r="B385" s="127" t="n">
        <v>24260</v>
      </c>
    </row>
    <row r="386" customFormat="false" ht="12.75" hidden="true" customHeight="false" outlineLevel="0" collapsed="false">
      <c r="B386" s="127" t="n">
        <v>24261</v>
      </c>
    </row>
    <row r="387" customFormat="false" ht="12.75" hidden="true" customHeight="false" outlineLevel="0" collapsed="false">
      <c r="B387" s="127"/>
    </row>
    <row r="388" customFormat="false" ht="12.75" hidden="false" customHeight="false" outlineLevel="0" collapsed="false">
      <c r="B388" s="127"/>
    </row>
    <row r="389" customFormat="false" ht="12.75" hidden="false" customHeight="false" outlineLevel="0" collapsed="false">
      <c r="B389" s="127"/>
    </row>
    <row r="390" customFormat="false" ht="12.75" hidden="false" customHeight="false" outlineLevel="0" collapsed="false">
      <c r="B390" s="127"/>
    </row>
    <row r="391" customFormat="false" ht="12.75" hidden="false" customHeight="false" outlineLevel="0" collapsed="false">
      <c r="B391" s="127"/>
    </row>
    <row r="392" customFormat="false" ht="12.75" hidden="false" customHeight="false" outlineLevel="0" collapsed="false">
      <c r="B392" s="127"/>
    </row>
    <row r="393" customFormat="false" ht="12.75" hidden="false" customHeight="false" outlineLevel="0" collapsed="false">
      <c r="B393" s="127"/>
    </row>
    <row r="394" customFormat="false" ht="12.75" hidden="false" customHeight="false" outlineLevel="0" collapsed="false">
      <c r="B394" s="127"/>
    </row>
    <row r="395" customFormat="false" ht="12.75" hidden="false" customHeight="false" outlineLevel="0" collapsed="false">
      <c r="B395" s="127"/>
    </row>
    <row r="396" customFormat="false" ht="12.75" hidden="false" customHeight="false" outlineLevel="0" collapsed="false">
      <c r="B396" s="127"/>
    </row>
    <row r="397" customFormat="false" ht="12.75" hidden="false" customHeight="false" outlineLevel="0" collapsed="false">
      <c r="B397" s="127"/>
    </row>
    <row r="398" customFormat="false" ht="12.75" hidden="false" customHeight="false" outlineLevel="0" collapsed="false">
      <c r="B398" s="127"/>
    </row>
    <row r="399" customFormat="false" ht="12.75" hidden="false" customHeight="false" outlineLevel="0" collapsed="false">
      <c r="B399" s="127"/>
    </row>
    <row r="400" customFormat="false" ht="12.75" hidden="false" customHeight="false" outlineLevel="0" collapsed="false">
      <c r="B400" s="127"/>
    </row>
    <row r="401" customFormat="false" ht="12.75" hidden="false" customHeight="false" outlineLevel="0" collapsed="false">
      <c r="B401" s="127"/>
    </row>
    <row r="402" customFormat="false" ht="12.75" hidden="false" customHeight="false" outlineLevel="0" collapsed="false">
      <c r="B402" s="127"/>
    </row>
    <row r="403" customFormat="false" ht="12.75" hidden="false" customHeight="false" outlineLevel="0" collapsed="false">
      <c r="B403" s="127"/>
    </row>
    <row r="404" customFormat="false" ht="12.75" hidden="false" customHeight="false" outlineLevel="0" collapsed="false">
      <c r="B404" s="127"/>
    </row>
  </sheetData>
  <mergeCells count="1">
    <mergeCell ref="H13:M13"/>
  </mergeCells>
  <dataValidations count="9">
    <dataValidation allowBlank="true" error="You must use an approved PTID #" errorStyle="stop" operator="between" showDropDown="false" showErrorMessage="true" showInputMessage="false" sqref="B18:B33" type="list">
      <formula1>$B$62:$B$383</formula1>
      <formula2>0</formula2>
    </dataValidation>
    <dataValidation allowBlank="true" error="Only Appoved Names&#10;Can Be used" errorStyle="stop" operator="between" showDropDown="false" showErrorMessage="true" showInputMessage="false" sqref="B8" type="list">
      <formula1>$A$62:$A$302</formula1>
      <formula2>0</formula2>
    </dataValidation>
    <dataValidation allowBlank="true" error="Only Appoved Names&#10;Can Be Used" errorStyle="stop" operator="between" showDropDown="false" showErrorMessage="true" showInputMessage="false" sqref="E17:E33" type="list">
      <formula1>$A$62:$A$302</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$D$62:$D$68</formula1>
      <formula2>0</formula2>
    </dataValidation>
    <dataValidation allowBlank="true" errorStyle="stop" operator="between" showDropDown="false" showErrorMessage="true" showInputMessage="false" sqref="B12" type="list">
      <formula1>$E$62:$E$63</formula1>
      <formula2>0</formula2>
    </dataValidation>
    <dataValidation allowBlank="true" error="Select from List, or enter Sold or Purchased" errorStyle="stop" operator="between" showDropDown="false" showErrorMessage="true" showInputMessage="false" sqref="G17:G33" type="list">
      <formula1>$G$62:$G$63</formula1>
      <formula2>0</formula2>
    </dataValidation>
    <dataValidation allowBlank="true" errorStyle="stop" operator="between" showDropDown="false" showErrorMessage="true" showInputMessage="false" sqref="E10:F10" type="whole">
      <formula1>1</formula1>
      <formula2>10</formula2>
    </dataValidation>
    <dataValidation allowBlank="true" error="You must use an approved PTID #" errorStyle="stop" operator="between" showDropDown="false" showErrorMessage="true" showInputMessage="false" sqref="B17" type="list">
      <formula1>$B$62:$B$386</formula1>
      <formula2>0</formula2>
    </dataValidation>
    <dataValidation allowBlank="true" errorStyle="stop" operator="between" showDropDown="false" showErrorMessage="true" showInputMessage="false" sqref="F17:F33" type="list">
      <formula1>$G$65:$G$66</formula1>
      <formula2>0</formula2>
    </dataValidation>
  </dataValidations>
  <printOptions headings="false" gridLines="false" gridLinesSet="true" horizontalCentered="false" verticalCentered="fals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345"/>
  <sheetViews>
    <sheetView showFormulas="false" showGridLines="true" showRowColHeaders="true" showZeros="true" rightToLeft="false" tabSelected="false" showOutlineSymbols="false" defaultGridColor="true" view="normal" topLeftCell="A1" colorId="64" zoomScale="100" zoomScaleNormal="100" zoomScalePageLayoutView="100" workbookViewId="0">
      <selection pane="topLeft" activeCell="B22" activeCellId="0" sqref="B22"/>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54.41"/>
    <col collapsed="false" customWidth="true" hidden="true" outlineLevel="0" max="3" min="3" style="0" width="10.41"/>
    <col collapsed="false" customWidth="true" hidden="false" outlineLevel="0" max="6" min="6" style="0" width="28.28"/>
  </cols>
  <sheetData>
    <row r="2" customFormat="false" ht="12.75" hidden="false" customHeight="false" outlineLevel="0" collapsed="false">
      <c r="A2" s="0" t="s">
        <v>135</v>
      </c>
      <c r="B2" s="0" t="s">
        <v>294</v>
      </c>
      <c r="C2" s="0" t="s">
        <v>135</v>
      </c>
      <c r="E2" s="0" t="s">
        <v>295</v>
      </c>
    </row>
    <row r="3" customFormat="false" ht="12.75" hidden="false" customHeight="false" outlineLevel="0" collapsed="false">
      <c r="A3" s="0" t="s">
        <v>296</v>
      </c>
      <c r="B3" s="0" t="s">
        <v>297</v>
      </c>
      <c r="C3" s="0" t="s">
        <v>296</v>
      </c>
      <c r="E3" s="127" t="n">
        <v>23512</v>
      </c>
      <c r="F3" s="128" t="s">
        <v>298</v>
      </c>
      <c r="G3" s="129" t="s">
        <v>299</v>
      </c>
    </row>
    <row r="4" customFormat="false" ht="12.75" hidden="false" customHeight="false" outlineLevel="0" collapsed="false">
      <c r="A4" s="0" t="s">
        <v>300</v>
      </c>
      <c r="B4" s="0" t="s">
        <v>301</v>
      </c>
      <c r="C4" s="0" t="s">
        <v>300</v>
      </c>
      <c r="E4" s="127" t="n">
        <v>23513</v>
      </c>
      <c r="F4" s="128" t="s">
        <v>302</v>
      </c>
      <c r="G4" s="129" t="s">
        <v>299</v>
      </c>
    </row>
    <row r="5" customFormat="false" ht="12.75" hidden="false" customHeight="false" outlineLevel="0" collapsed="false">
      <c r="A5" s="0" t="s">
        <v>303</v>
      </c>
      <c r="B5" s="0" t="s">
        <v>304</v>
      </c>
      <c r="C5" s="0" t="s">
        <v>303</v>
      </c>
      <c r="E5" s="127" t="n">
        <v>23514</v>
      </c>
      <c r="F5" s="128" t="s">
        <v>305</v>
      </c>
      <c r="G5" s="129" t="s">
        <v>306</v>
      </c>
    </row>
    <row r="6" customFormat="false" ht="12.75" hidden="false" customHeight="false" outlineLevel="0" collapsed="false">
      <c r="A6" s="0" t="s">
        <v>307</v>
      </c>
      <c r="B6" s="0" t="s">
        <v>308</v>
      </c>
      <c r="C6" s="0" t="s">
        <v>307</v>
      </c>
      <c r="E6" s="127" t="n">
        <v>23515</v>
      </c>
      <c r="F6" s="128" t="s">
        <v>309</v>
      </c>
      <c r="G6" s="129" t="s">
        <v>299</v>
      </c>
    </row>
    <row r="7" customFormat="false" ht="12.75" hidden="false" customHeight="false" outlineLevel="0" collapsed="false">
      <c r="A7" s="0" t="s">
        <v>310</v>
      </c>
      <c r="B7" s="0" t="s">
        <v>311</v>
      </c>
      <c r="C7" s="0" t="s">
        <v>310</v>
      </c>
      <c r="E7" s="127" t="n">
        <v>23516</v>
      </c>
      <c r="F7" s="128" t="s">
        <v>312</v>
      </c>
      <c r="G7" s="129" t="s">
        <v>299</v>
      </c>
    </row>
    <row r="8" customFormat="false" ht="12.75" hidden="false" customHeight="false" outlineLevel="0" collapsed="false">
      <c r="A8" s="0" t="s">
        <v>313</v>
      </c>
      <c r="B8" s="0" t="s">
        <v>314</v>
      </c>
      <c r="C8" s="0" t="s">
        <v>313</v>
      </c>
      <c r="E8" s="127" t="n">
        <v>23517</v>
      </c>
      <c r="F8" s="128" t="s">
        <v>315</v>
      </c>
      <c r="G8" s="129" t="s">
        <v>299</v>
      </c>
    </row>
    <row r="9" customFormat="false" ht="12.75" hidden="false" customHeight="false" outlineLevel="0" collapsed="false">
      <c r="A9" s="0" t="s">
        <v>316</v>
      </c>
      <c r="B9" s="0" t="s">
        <v>317</v>
      </c>
      <c r="C9" s="0" t="s">
        <v>316</v>
      </c>
      <c r="E9" s="127" t="n">
        <v>23518</v>
      </c>
      <c r="F9" s="128" t="s">
        <v>318</v>
      </c>
      <c r="G9" s="129" t="s">
        <v>299</v>
      </c>
    </row>
    <row r="10" customFormat="false" ht="12.75" hidden="false" customHeight="false" outlineLevel="0" collapsed="false">
      <c r="A10" s="0" t="s">
        <v>319</v>
      </c>
      <c r="B10" s="0" t="s">
        <v>320</v>
      </c>
      <c r="C10" s="0" t="s">
        <v>319</v>
      </c>
      <c r="E10" s="127" t="n">
        <v>23519</v>
      </c>
      <c r="F10" s="128" t="s">
        <v>321</v>
      </c>
      <c r="G10" s="129" t="s">
        <v>299</v>
      </c>
    </row>
    <row r="11" customFormat="false" ht="12.75" hidden="false" customHeight="false" outlineLevel="0" collapsed="false">
      <c r="A11" s="0" t="s">
        <v>322</v>
      </c>
      <c r="B11" s="0" t="s">
        <v>323</v>
      </c>
      <c r="C11" s="0" t="s">
        <v>322</v>
      </c>
      <c r="E11" s="127" t="n">
        <v>23520</v>
      </c>
      <c r="F11" s="128" t="s">
        <v>324</v>
      </c>
      <c r="G11" s="129" t="s">
        <v>299</v>
      </c>
    </row>
    <row r="12" customFormat="false" ht="12.75" hidden="false" customHeight="false" outlineLevel="0" collapsed="false">
      <c r="A12" s="0" t="s">
        <v>325</v>
      </c>
      <c r="B12" s="0" t="s">
        <v>326</v>
      </c>
      <c r="C12" s="0" t="s">
        <v>325</v>
      </c>
      <c r="E12" s="127" t="n">
        <v>23522</v>
      </c>
      <c r="F12" s="128" t="s">
        <v>327</v>
      </c>
      <c r="G12" s="129" t="s">
        <v>328</v>
      </c>
    </row>
    <row r="13" customFormat="false" ht="12.75" hidden="false" customHeight="false" outlineLevel="0" collapsed="false">
      <c r="A13" s="0" t="s">
        <v>329</v>
      </c>
      <c r="B13" s="0" t="s">
        <v>330</v>
      </c>
      <c r="C13" s="0" t="s">
        <v>329</v>
      </c>
      <c r="E13" s="127" t="n">
        <v>23523</v>
      </c>
      <c r="F13" s="128" t="s">
        <v>331</v>
      </c>
      <c r="G13" s="129" t="s">
        <v>299</v>
      </c>
    </row>
    <row r="14" customFormat="false" ht="12.75" hidden="false" customHeight="false" outlineLevel="0" collapsed="false">
      <c r="A14" s="0" t="s">
        <v>332</v>
      </c>
      <c r="B14" s="0" t="s">
        <v>333</v>
      </c>
      <c r="C14" s="0" t="s">
        <v>332</v>
      </c>
      <c r="E14" s="127" t="n">
        <v>23524</v>
      </c>
      <c r="F14" s="128" t="s">
        <v>334</v>
      </c>
      <c r="G14" s="129" t="s">
        <v>299</v>
      </c>
    </row>
    <row r="15" customFormat="false" ht="12.75" hidden="false" customHeight="false" outlineLevel="0" collapsed="false">
      <c r="A15" s="0" t="s">
        <v>139</v>
      </c>
      <c r="B15" s="0" t="s">
        <v>335</v>
      </c>
      <c r="C15" s="0" t="s">
        <v>139</v>
      </c>
      <c r="E15" s="127" t="n">
        <v>23526</v>
      </c>
      <c r="F15" s="128" t="s">
        <v>336</v>
      </c>
      <c r="G15" s="129" t="s">
        <v>337</v>
      </c>
    </row>
    <row r="16" customFormat="false" ht="12.75" hidden="false" customHeight="false" outlineLevel="0" collapsed="false">
      <c r="A16" s="0" t="s">
        <v>141</v>
      </c>
      <c r="B16" s="0" t="s">
        <v>338</v>
      </c>
      <c r="C16" s="0" t="s">
        <v>141</v>
      </c>
      <c r="E16" s="127" t="n">
        <v>23527</v>
      </c>
      <c r="F16" s="128" t="s">
        <v>339</v>
      </c>
      <c r="G16" s="129" t="s">
        <v>340</v>
      </c>
    </row>
    <row r="17" customFormat="false" ht="12.75" hidden="false" customHeight="false" outlineLevel="0" collapsed="false">
      <c r="A17" s="0" t="s">
        <v>142</v>
      </c>
      <c r="B17" s="0" t="s">
        <v>341</v>
      </c>
      <c r="C17" s="0" t="s">
        <v>142</v>
      </c>
      <c r="E17" s="127" t="n">
        <v>23528</v>
      </c>
      <c r="F17" s="128" t="s">
        <v>342</v>
      </c>
      <c r="G17" s="129" t="s">
        <v>343</v>
      </c>
    </row>
    <row r="18" customFormat="false" ht="12.75" hidden="false" customHeight="false" outlineLevel="0" collapsed="false">
      <c r="A18" s="0" t="s">
        <v>143</v>
      </c>
      <c r="B18" s="0" t="s">
        <v>344</v>
      </c>
      <c r="C18" s="0" t="s">
        <v>143</v>
      </c>
      <c r="E18" s="127" t="n">
        <v>23530</v>
      </c>
      <c r="F18" s="128" t="s">
        <v>345</v>
      </c>
      <c r="G18" s="129" t="s">
        <v>346</v>
      </c>
    </row>
    <row r="19" customFormat="false" ht="12.75" hidden="false" customHeight="false" outlineLevel="0" collapsed="false">
      <c r="A19" s="0" t="s">
        <v>145</v>
      </c>
      <c r="B19" s="0" t="s">
        <v>347</v>
      </c>
      <c r="C19" s="0" t="s">
        <v>145</v>
      </c>
      <c r="E19" s="127" t="n">
        <v>23531</v>
      </c>
      <c r="F19" s="128" t="s">
        <v>348</v>
      </c>
      <c r="G19" s="129" t="s">
        <v>346</v>
      </c>
    </row>
    <row r="20" customFormat="false" ht="12.75" hidden="false" customHeight="false" outlineLevel="0" collapsed="false">
      <c r="A20" s="0" t="s">
        <v>146</v>
      </c>
      <c r="B20" s="0" t="s">
        <v>349</v>
      </c>
      <c r="C20" s="0" t="s">
        <v>146</v>
      </c>
      <c r="E20" s="127" t="n">
        <v>23533</v>
      </c>
      <c r="F20" s="128" t="s">
        <v>350</v>
      </c>
      <c r="G20" s="129" t="s">
        <v>299</v>
      </c>
    </row>
    <row r="21" customFormat="false" ht="12.75" hidden="false" customHeight="false" outlineLevel="0" collapsed="false">
      <c r="A21" s="0" t="s">
        <v>148</v>
      </c>
      <c r="B21" s="0" t="s">
        <v>351</v>
      </c>
      <c r="C21" s="0" t="s">
        <v>148</v>
      </c>
      <c r="E21" s="127" t="n">
        <v>23534</v>
      </c>
      <c r="F21" s="33" t="s">
        <v>352</v>
      </c>
      <c r="G21" s="129" t="s">
        <v>299</v>
      </c>
    </row>
    <row r="22" customFormat="false" ht="12.75" hidden="false" customHeight="false" outlineLevel="0" collapsed="false">
      <c r="A22" s="0" t="s">
        <v>150</v>
      </c>
      <c r="B22" s="0" t="s">
        <v>353</v>
      </c>
      <c r="C22" s="0" t="s">
        <v>150</v>
      </c>
      <c r="E22" s="127" t="n">
        <v>23535</v>
      </c>
      <c r="F22" s="33" t="s">
        <v>354</v>
      </c>
      <c r="G22" s="129" t="s">
        <v>299</v>
      </c>
    </row>
    <row r="23" customFormat="false" ht="12.75" hidden="false" customHeight="false" outlineLevel="0" collapsed="false">
      <c r="A23" s="0" t="s">
        <v>151</v>
      </c>
      <c r="B23" s="0" t="s">
        <v>355</v>
      </c>
      <c r="C23" s="0" t="s">
        <v>151</v>
      </c>
      <c r="E23" s="127" t="n">
        <v>23538</v>
      </c>
      <c r="F23" s="33" t="s">
        <v>356</v>
      </c>
      <c r="G23" s="129" t="s">
        <v>299</v>
      </c>
    </row>
    <row r="24" customFormat="false" ht="12.75" hidden="false" customHeight="false" outlineLevel="0" collapsed="false">
      <c r="A24" s="0" t="s">
        <v>152</v>
      </c>
      <c r="B24" s="0" t="s">
        <v>357</v>
      </c>
      <c r="C24" s="0" t="s">
        <v>152</v>
      </c>
      <c r="E24" s="127" t="n">
        <v>23540</v>
      </c>
      <c r="F24" s="33" t="s">
        <v>358</v>
      </c>
      <c r="G24" s="129" t="s">
        <v>299</v>
      </c>
    </row>
    <row r="25" customFormat="false" ht="12.75" hidden="false" customHeight="false" outlineLevel="0" collapsed="false">
      <c r="A25" s="0" t="s">
        <v>153</v>
      </c>
      <c r="B25" s="0" t="s">
        <v>359</v>
      </c>
      <c r="C25" s="0" t="s">
        <v>153</v>
      </c>
      <c r="E25" s="127" t="n">
        <v>23541</v>
      </c>
      <c r="F25" s="33" t="s">
        <v>360</v>
      </c>
      <c r="G25" s="129" t="s">
        <v>299</v>
      </c>
    </row>
    <row r="26" customFormat="false" ht="12.75" hidden="false" customHeight="false" outlineLevel="0" collapsed="false">
      <c r="A26" s="0" t="s">
        <v>154</v>
      </c>
      <c r="B26" s="0" t="s">
        <v>361</v>
      </c>
      <c r="C26" s="0" t="s">
        <v>154</v>
      </c>
      <c r="E26" s="127" t="n">
        <v>23543</v>
      </c>
      <c r="F26" s="33" t="s">
        <v>362</v>
      </c>
      <c r="G26" s="129" t="s">
        <v>363</v>
      </c>
    </row>
    <row r="27" customFormat="false" ht="12.75" hidden="false" customHeight="false" outlineLevel="0" collapsed="false">
      <c r="A27" s="0" t="s">
        <v>155</v>
      </c>
      <c r="B27" s="0" t="s">
        <v>364</v>
      </c>
      <c r="C27" s="0" t="s">
        <v>155</v>
      </c>
      <c r="E27" s="127" t="n">
        <v>23545</v>
      </c>
      <c r="F27" s="33" t="s">
        <v>365</v>
      </c>
      <c r="G27" s="129" t="s">
        <v>328</v>
      </c>
    </row>
    <row r="28" customFormat="false" ht="12.75" hidden="false" customHeight="false" outlineLevel="0" collapsed="false">
      <c r="A28" s="0" t="s">
        <v>156</v>
      </c>
      <c r="B28" s="0" t="s">
        <v>366</v>
      </c>
      <c r="C28" s="0" t="s">
        <v>156</v>
      </c>
      <c r="E28" s="127" t="n">
        <v>23546</v>
      </c>
      <c r="F28" s="33" t="s">
        <v>367</v>
      </c>
      <c r="G28" s="129" t="s">
        <v>328</v>
      </c>
    </row>
    <row r="29" customFormat="false" ht="12.75" hidden="false" customHeight="false" outlineLevel="0" collapsed="false">
      <c r="A29" s="0" t="s">
        <v>157</v>
      </c>
      <c r="B29" s="0" t="s">
        <v>368</v>
      </c>
      <c r="C29" s="0" t="s">
        <v>157</v>
      </c>
      <c r="E29" s="127" t="n">
        <v>23547</v>
      </c>
      <c r="F29" s="33" t="s">
        <v>369</v>
      </c>
      <c r="G29" s="129" t="s">
        <v>328</v>
      </c>
    </row>
    <row r="30" customFormat="false" ht="12.75" hidden="false" customHeight="false" outlineLevel="0" collapsed="false">
      <c r="A30" s="0" t="s">
        <v>158</v>
      </c>
      <c r="B30" s="0" t="s">
        <v>370</v>
      </c>
      <c r="C30" s="0" t="s">
        <v>158</v>
      </c>
      <c r="E30" s="127" t="n">
        <v>23548</v>
      </c>
      <c r="F30" s="33" t="s">
        <v>371</v>
      </c>
      <c r="G30" s="129" t="s">
        <v>328</v>
      </c>
    </row>
    <row r="31" customFormat="false" ht="12.75" hidden="false" customHeight="false" outlineLevel="0" collapsed="false">
      <c r="A31" s="0" t="s">
        <v>159</v>
      </c>
      <c r="B31" s="0" t="s">
        <v>372</v>
      </c>
      <c r="C31" s="0" t="s">
        <v>159</v>
      </c>
      <c r="E31" s="127" t="n">
        <v>23550</v>
      </c>
      <c r="F31" s="33" t="s">
        <v>373</v>
      </c>
      <c r="G31" s="129" t="s">
        <v>328</v>
      </c>
    </row>
    <row r="32" customFormat="false" ht="12.75" hidden="false" customHeight="false" outlineLevel="0" collapsed="false">
      <c r="A32" s="0" t="s">
        <v>160</v>
      </c>
      <c r="B32" s="0" t="s">
        <v>374</v>
      </c>
      <c r="C32" s="0" t="s">
        <v>161</v>
      </c>
      <c r="E32" s="127" t="n">
        <v>23551</v>
      </c>
      <c r="F32" s="33" t="s">
        <v>375</v>
      </c>
      <c r="G32" s="129" t="s">
        <v>328</v>
      </c>
    </row>
    <row r="33" customFormat="false" ht="12.75" hidden="false" customHeight="false" outlineLevel="0" collapsed="false">
      <c r="A33" s="0" t="s">
        <v>161</v>
      </c>
      <c r="B33" s="0" t="s">
        <v>376</v>
      </c>
      <c r="C33" s="0" t="s">
        <v>162</v>
      </c>
      <c r="E33" s="127" t="n">
        <v>23552</v>
      </c>
      <c r="F33" s="33" t="s">
        <v>377</v>
      </c>
      <c r="G33" s="129" t="s">
        <v>328</v>
      </c>
    </row>
    <row r="34" customFormat="false" ht="12.75" hidden="false" customHeight="false" outlineLevel="0" collapsed="false">
      <c r="A34" s="0" t="s">
        <v>162</v>
      </c>
      <c r="B34" s="0" t="s">
        <v>378</v>
      </c>
      <c r="C34" s="0" t="s">
        <v>163</v>
      </c>
      <c r="E34" s="127" t="n">
        <v>23553</v>
      </c>
      <c r="F34" s="33" t="s">
        <v>379</v>
      </c>
      <c r="G34" s="129" t="s">
        <v>328</v>
      </c>
    </row>
    <row r="35" customFormat="false" ht="12.75" hidden="false" customHeight="false" outlineLevel="0" collapsed="false">
      <c r="A35" s="0" t="s">
        <v>163</v>
      </c>
      <c r="B35" s="0" t="s">
        <v>380</v>
      </c>
      <c r="C35" s="0" t="s">
        <v>164</v>
      </c>
      <c r="E35" s="127" t="n">
        <v>23555</v>
      </c>
      <c r="F35" s="33" t="s">
        <v>381</v>
      </c>
      <c r="G35" s="129" t="s">
        <v>328</v>
      </c>
    </row>
    <row r="36" customFormat="false" ht="12.75" hidden="false" customHeight="false" outlineLevel="0" collapsed="false">
      <c r="A36" s="0" t="s">
        <v>164</v>
      </c>
      <c r="B36" s="0" t="s">
        <v>382</v>
      </c>
      <c r="C36" s="0" t="s">
        <v>165</v>
      </c>
      <c r="E36" s="127" t="n">
        <v>23557</v>
      </c>
      <c r="F36" s="33" t="s">
        <v>383</v>
      </c>
      <c r="G36" s="129" t="s">
        <v>363</v>
      </c>
    </row>
    <row r="37" customFormat="false" ht="12.75" hidden="false" customHeight="false" outlineLevel="0" collapsed="false">
      <c r="A37" s="0" t="s">
        <v>165</v>
      </c>
      <c r="B37" s="0" t="s">
        <v>384</v>
      </c>
      <c r="C37" s="0" t="s">
        <v>166</v>
      </c>
      <c r="E37" s="127" t="n">
        <v>23558</v>
      </c>
      <c r="F37" s="33" t="s">
        <v>385</v>
      </c>
      <c r="G37" s="129" t="s">
        <v>363</v>
      </c>
    </row>
    <row r="38" customFormat="false" ht="12.75" hidden="false" customHeight="false" outlineLevel="0" collapsed="false">
      <c r="A38" s="0" t="s">
        <v>166</v>
      </c>
      <c r="B38" s="0" t="s">
        <v>386</v>
      </c>
      <c r="C38" s="0" t="s">
        <v>167</v>
      </c>
      <c r="E38" s="127" t="n">
        <v>23559</v>
      </c>
      <c r="F38" s="33" t="s">
        <v>387</v>
      </c>
      <c r="G38" s="129" t="s">
        <v>363</v>
      </c>
    </row>
    <row r="39" customFormat="false" ht="12.75" hidden="false" customHeight="false" outlineLevel="0" collapsed="false">
      <c r="A39" s="0" t="s">
        <v>167</v>
      </c>
      <c r="B39" s="0" t="s">
        <v>388</v>
      </c>
      <c r="C39" s="0" t="s">
        <v>168</v>
      </c>
      <c r="E39" s="127" t="n">
        <v>23560</v>
      </c>
      <c r="F39" s="33" t="s">
        <v>389</v>
      </c>
      <c r="G39" s="129" t="s">
        <v>363</v>
      </c>
    </row>
    <row r="40" customFormat="false" ht="12.75" hidden="false" customHeight="false" outlineLevel="0" collapsed="false">
      <c r="A40" s="0" t="s">
        <v>168</v>
      </c>
      <c r="B40" s="0" t="s">
        <v>390</v>
      </c>
      <c r="C40" s="0" t="s">
        <v>169</v>
      </c>
      <c r="E40" s="127" t="n">
        <v>23561</v>
      </c>
      <c r="F40" s="33" t="s">
        <v>391</v>
      </c>
      <c r="G40" s="129" t="s">
        <v>363</v>
      </c>
    </row>
    <row r="41" customFormat="false" ht="12.75" hidden="false" customHeight="false" outlineLevel="0" collapsed="false">
      <c r="A41" s="0" t="s">
        <v>169</v>
      </c>
      <c r="B41" s="0" t="s">
        <v>392</v>
      </c>
      <c r="C41" s="0" t="s">
        <v>170</v>
      </c>
      <c r="E41" s="127" t="n">
        <v>23562</v>
      </c>
      <c r="F41" s="33" t="s">
        <v>393</v>
      </c>
      <c r="G41" s="129" t="s">
        <v>363</v>
      </c>
    </row>
    <row r="42" customFormat="false" ht="12.75" hidden="false" customHeight="false" outlineLevel="0" collapsed="false">
      <c r="A42" s="0" t="s">
        <v>170</v>
      </c>
      <c r="B42" s="0" t="s">
        <v>394</v>
      </c>
      <c r="C42" s="0" t="s">
        <v>172</v>
      </c>
      <c r="E42" s="127" t="n">
        <v>23563</v>
      </c>
      <c r="F42" s="33" t="s">
        <v>395</v>
      </c>
      <c r="G42" s="129" t="s">
        <v>363</v>
      </c>
    </row>
    <row r="43" customFormat="false" ht="12.75" hidden="false" customHeight="false" outlineLevel="0" collapsed="false">
      <c r="A43" s="0" t="s">
        <v>171</v>
      </c>
      <c r="B43" s="0" t="s">
        <v>396</v>
      </c>
      <c r="C43" s="0" t="s">
        <v>173</v>
      </c>
      <c r="E43" s="127" t="n">
        <v>23564</v>
      </c>
      <c r="F43" s="33" t="s">
        <v>397</v>
      </c>
      <c r="G43" s="129" t="s">
        <v>363</v>
      </c>
    </row>
    <row r="44" customFormat="false" ht="12.75" hidden="false" customHeight="false" outlineLevel="0" collapsed="false">
      <c r="A44" s="0" t="s">
        <v>172</v>
      </c>
      <c r="B44" s="0" t="s">
        <v>398</v>
      </c>
      <c r="C44" s="0" t="s">
        <v>174</v>
      </c>
      <c r="E44" s="127" t="n">
        <v>23565</v>
      </c>
      <c r="F44" s="33" t="s">
        <v>399</v>
      </c>
      <c r="G44" s="129" t="s">
        <v>363</v>
      </c>
    </row>
    <row r="45" customFormat="false" ht="12.75" hidden="false" customHeight="false" outlineLevel="0" collapsed="false">
      <c r="A45" s="0" t="s">
        <v>173</v>
      </c>
      <c r="B45" s="0" t="s">
        <v>400</v>
      </c>
      <c r="C45" s="0" t="s">
        <v>175</v>
      </c>
      <c r="E45" s="127" t="n">
        <v>23566</v>
      </c>
      <c r="F45" s="33" t="s">
        <v>401</v>
      </c>
      <c r="G45" s="129" t="s">
        <v>363</v>
      </c>
    </row>
    <row r="46" customFormat="false" ht="12.75" hidden="false" customHeight="false" outlineLevel="0" collapsed="false">
      <c r="A46" s="0" t="s">
        <v>174</v>
      </c>
      <c r="B46" s="0" t="s">
        <v>402</v>
      </c>
      <c r="C46" s="0" t="s">
        <v>176</v>
      </c>
      <c r="E46" s="127" t="n">
        <v>23567</v>
      </c>
      <c r="F46" s="33" t="s">
        <v>403</v>
      </c>
      <c r="G46" s="129" t="s">
        <v>404</v>
      </c>
    </row>
    <row r="47" customFormat="false" ht="12.75" hidden="false" customHeight="false" outlineLevel="0" collapsed="false">
      <c r="A47" s="0" t="s">
        <v>175</v>
      </c>
      <c r="B47" s="0" t="s">
        <v>405</v>
      </c>
      <c r="C47" s="0" t="s">
        <v>177</v>
      </c>
      <c r="E47" s="127" t="n">
        <v>23571</v>
      </c>
      <c r="F47" s="33" t="s">
        <v>406</v>
      </c>
      <c r="G47" s="129" t="s">
        <v>340</v>
      </c>
    </row>
    <row r="48" customFormat="false" ht="12.75" hidden="false" customHeight="false" outlineLevel="0" collapsed="false">
      <c r="A48" s="0" t="s">
        <v>176</v>
      </c>
      <c r="B48" s="0" t="s">
        <v>407</v>
      </c>
      <c r="C48" s="0" t="s">
        <v>178</v>
      </c>
      <c r="E48" s="127" t="n">
        <v>23572</v>
      </c>
      <c r="F48" s="33" t="s">
        <v>408</v>
      </c>
      <c r="G48" s="129" t="s">
        <v>340</v>
      </c>
    </row>
    <row r="49" customFormat="false" ht="12.75" hidden="false" customHeight="false" outlineLevel="0" collapsed="false">
      <c r="A49" s="0" t="s">
        <v>177</v>
      </c>
      <c r="B49" s="0" t="s">
        <v>409</v>
      </c>
      <c r="C49" s="0" t="s">
        <v>179</v>
      </c>
      <c r="E49" s="127" t="n">
        <v>23573</v>
      </c>
      <c r="F49" s="33" t="s">
        <v>410</v>
      </c>
      <c r="G49" s="129" t="s">
        <v>340</v>
      </c>
    </row>
    <row r="50" customFormat="false" ht="12.75" hidden="false" customHeight="false" outlineLevel="0" collapsed="false">
      <c r="A50" s="0" t="s">
        <v>178</v>
      </c>
      <c r="B50" s="0" t="s">
        <v>411</v>
      </c>
      <c r="C50" s="0" t="s">
        <v>180</v>
      </c>
      <c r="E50" s="127" t="n">
        <v>23574</v>
      </c>
      <c r="F50" s="33" t="s">
        <v>412</v>
      </c>
      <c r="G50" s="129" t="s">
        <v>340</v>
      </c>
    </row>
    <row r="51" customFormat="false" ht="12.75" hidden="false" customHeight="false" outlineLevel="0" collapsed="false">
      <c r="A51" s="0" t="s">
        <v>179</v>
      </c>
      <c r="B51" s="0" t="s">
        <v>413</v>
      </c>
      <c r="C51" s="0" t="s">
        <v>181</v>
      </c>
      <c r="E51" s="127" t="n">
        <v>23575</v>
      </c>
      <c r="F51" s="33" t="s">
        <v>414</v>
      </c>
      <c r="G51" s="129" t="s">
        <v>343</v>
      </c>
    </row>
    <row r="52" customFormat="false" ht="12.75" hidden="false" customHeight="false" outlineLevel="0" collapsed="false">
      <c r="A52" s="0" t="s">
        <v>180</v>
      </c>
      <c r="B52" s="0" t="s">
        <v>415</v>
      </c>
      <c r="C52" s="0" t="s">
        <v>182</v>
      </c>
      <c r="E52" s="127" t="n">
        <v>23579</v>
      </c>
      <c r="F52" s="33" t="s">
        <v>416</v>
      </c>
      <c r="G52" s="129" t="s">
        <v>343</v>
      </c>
    </row>
    <row r="53" customFormat="false" ht="12.75" hidden="false" customHeight="false" outlineLevel="0" collapsed="false">
      <c r="A53" s="0" t="s">
        <v>181</v>
      </c>
      <c r="B53" s="0" t="s">
        <v>417</v>
      </c>
      <c r="C53" s="0" t="s">
        <v>183</v>
      </c>
      <c r="E53" s="127" t="n">
        <v>23580</v>
      </c>
      <c r="F53" s="33" t="s">
        <v>418</v>
      </c>
      <c r="G53" s="129" t="s">
        <v>343</v>
      </c>
    </row>
    <row r="54" customFormat="false" ht="12.75" hidden="false" customHeight="false" outlineLevel="0" collapsed="false">
      <c r="A54" s="0" t="s">
        <v>182</v>
      </c>
      <c r="B54" s="0" t="s">
        <v>419</v>
      </c>
      <c r="C54" s="0" t="s">
        <v>184</v>
      </c>
      <c r="E54" s="127" t="n">
        <v>23582</v>
      </c>
      <c r="F54" s="33" t="s">
        <v>420</v>
      </c>
      <c r="G54" s="129" t="s">
        <v>343</v>
      </c>
    </row>
    <row r="55" customFormat="false" ht="12.75" hidden="false" customHeight="false" outlineLevel="0" collapsed="false">
      <c r="A55" s="0" t="s">
        <v>183</v>
      </c>
      <c r="B55" s="0" t="s">
        <v>421</v>
      </c>
      <c r="C55" s="0" t="s">
        <v>185</v>
      </c>
      <c r="E55" s="127" t="n">
        <v>23583</v>
      </c>
      <c r="F55" s="33" t="s">
        <v>422</v>
      </c>
      <c r="G55" s="129" t="s">
        <v>343</v>
      </c>
    </row>
    <row r="56" customFormat="false" ht="12.75" hidden="false" customHeight="false" outlineLevel="0" collapsed="false">
      <c r="A56" s="0" t="s">
        <v>184</v>
      </c>
      <c r="B56" s="0" t="s">
        <v>423</v>
      </c>
      <c r="C56" s="0" t="s">
        <v>186</v>
      </c>
      <c r="E56" s="127" t="n">
        <v>23584</v>
      </c>
      <c r="F56" s="33" t="s">
        <v>424</v>
      </c>
      <c r="G56" s="129" t="s">
        <v>343</v>
      </c>
    </row>
    <row r="57" customFormat="false" ht="12.75" hidden="false" customHeight="false" outlineLevel="0" collapsed="false">
      <c r="A57" s="0" t="s">
        <v>185</v>
      </c>
      <c r="B57" s="0" t="s">
        <v>425</v>
      </c>
      <c r="C57" s="0" t="s">
        <v>187</v>
      </c>
      <c r="E57" s="127" t="n">
        <v>23585</v>
      </c>
      <c r="F57" s="33" t="s">
        <v>426</v>
      </c>
      <c r="G57" s="129" t="s">
        <v>343</v>
      </c>
    </row>
    <row r="58" customFormat="false" ht="12.75" hidden="false" customHeight="false" outlineLevel="0" collapsed="false">
      <c r="A58" s="0" t="s">
        <v>186</v>
      </c>
      <c r="B58" s="0" t="s">
        <v>427</v>
      </c>
      <c r="C58" s="0" t="s">
        <v>188</v>
      </c>
      <c r="E58" s="127" t="n">
        <v>23586</v>
      </c>
      <c r="F58" s="33" t="s">
        <v>428</v>
      </c>
      <c r="G58" s="129" t="s">
        <v>337</v>
      </c>
    </row>
    <row r="59" customFormat="false" ht="12.75" hidden="false" customHeight="false" outlineLevel="0" collapsed="false">
      <c r="A59" s="0" t="s">
        <v>187</v>
      </c>
      <c r="B59" s="0" t="s">
        <v>429</v>
      </c>
      <c r="C59" s="0" t="s">
        <v>189</v>
      </c>
      <c r="E59" s="127" t="n">
        <v>23587</v>
      </c>
      <c r="F59" s="33" t="s">
        <v>430</v>
      </c>
      <c r="G59" s="129" t="s">
        <v>337</v>
      </c>
    </row>
    <row r="60" customFormat="false" ht="12.75" hidden="false" customHeight="false" outlineLevel="0" collapsed="false">
      <c r="A60" s="0" t="s">
        <v>188</v>
      </c>
      <c r="B60" s="0" t="s">
        <v>431</v>
      </c>
      <c r="C60" s="0" t="s">
        <v>190</v>
      </c>
      <c r="E60" s="127" t="n">
        <v>23588</v>
      </c>
      <c r="F60" s="33" t="s">
        <v>432</v>
      </c>
      <c r="G60" s="129" t="s">
        <v>337</v>
      </c>
    </row>
    <row r="61" customFormat="false" ht="12.75" hidden="false" customHeight="false" outlineLevel="0" collapsed="false">
      <c r="A61" s="0" t="s">
        <v>189</v>
      </c>
      <c r="B61" s="0" t="s">
        <v>433</v>
      </c>
      <c r="C61" s="0" t="s">
        <v>191</v>
      </c>
      <c r="E61" s="127" t="n">
        <v>23589</v>
      </c>
      <c r="F61" s="33" t="s">
        <v>434</v>
      </c>
      <c r="G61" s="129" t="s">
        <v>337</v>
      </c>
    </row>
    <row r="62" customFormat="false" ht="12.75" hidden="false" customHeight="false" outlineLevel="0" collapsed="false">
      <c r="A62" s="0" t="s">
        <v>190</v>
      </c>
      <c r="B62" s="0" t="s">
        <v>435</v>
      </c>
      <c r="C62" s="0" t="s">
        <v>192</v>
      </c>
      <c r="E62" s="127" t="n">
        <v>23590</v>
      </c>
      <c r="F62" s="33" t="s">
        <v>436</v>
      </c>
      <c r="G62" s="129" t="s">
        <v>337</v>
      </c>
    </row>
    <row r="63" customFormat="false" ht="12.75" hidden="false" customHeight="false" outlineLevel="0" collapsed="false">
      <c r="A63" s="0" t="s">
        <v>191</v>
      </c>
      <c r="B63" s="0" t="s">
        <v>437</v>
      </c>
      <c r="C63" s="0" t="s">
        <v>193</v>
      </c>
      <c r="E63" s="127" t="n">
        <v>23591</v>
      </c>
      <c r="F63" s="33" t="s">
        <v>438</v>
      </c>
      <c r="G63" s="129" t="s">
        <v>337</v>
      </c>
    </row>
    <row r="64" customFormat="false" ht="12.75" hidden="false" customHeight="false" outlineLevel="0" collapsed="false">
      <c r="A64" s="0" t="s">
        <v>192</v>
      </c>
      <c r="B64" s="0" t="s">
        <v>439</v>
      </c>
      <c r="C64" s="0" t="s">
        <v>194</v>
      </c>
      <c r="E64" s="127" t="n">
        <v>23592</v>
      </c>
      <c r="F64" s="33" t="s">
        <v>440</v>
      </c>
      <c r="G64" s="129" t="s">
        <v>337</v>
      </c>
    </row>
    <row r="65" customFormat="false" ht="12.75" hidden="false" customHeight="false" outlineLevel="0" collapsed="false">
      <c r="A65" s="0" t="s">
        <v>193</v>
      </c>
      <c r="B65" s="0" t="s">
        <v>441</v>
      </c>
      <c r="C65" s="0" t="s">
        <v>195</v>
      </c>
      <c r="E65" s="127" t="n">
        <v>23593</v>
      </c>
      <c r="F65" s="33" t="s">
        <v>442</v>
      </c>
      <c r="G65" s="129" t="s">
        <v>337</v>
      </c>
    </row>
    <row r="66" customFormat="false" ht="12.75" hidden="false" customHeight="false" outlineLevel="0" collapsed="false">
      <c r="A66" s="0" t="s">
        <v>194</v>
      </c>
      <c r="B66" s="0" t="s">
        <v>443</v>
      </c>
      <c r="C66" s="0" t="s">
        <v>196</v>
      </c>
      <c r="E66" s="127" t="n">
        <v>23595</v>
      </c>
      <c r="F66" s="33" t="s">
        <v>444</v>
      </c>
      <c r="G66" s="129" t="s">
        <v>337</v>
      </c>
    </row>
    <row r="67" customFormat="false" ht="12.75" hidden="false" customHeight="false" outlineLevel="0" collapsed="false">
      <c r="A67" s="0" t="s">
        <v>195</v>
      </c>
      <c r="B67" s="0" t="s">
        <v>445</v>
      </c>
      <c r="C67" s="0" t="s">
        <v>197</v>
      </c>
      <c r="E67" s="127" t="n">
        <v>23598</v>
      </c>
      <c r="F67" s="33" t="s">
        <v>446</v>
      </c>
      <c r="G67" s="129" t="s">
        <v>343</v>
      </c>
    </row>
    <row r="68" customFormat="false" ht="12.75" hidden="false" customHeight="false" outlineLevel="0" collapsed="false">
      <c r="A68" s="0" t="s">
        <v>196</v>
      </c>
      <c r="B68" s="0" t="s">
        <v>447</v>
      </c>
      <c r="C68" s="0" t="s">
        <v>198</v>
      </c>
      <c r="E68" s="127" t="n">
        <v>23600</v>
      </c>
      <c r="F68" s="33" t="s">
        <v>448</v>
      </c>
      <c r="G68" s="129" t="s">
        <v>449</v>
      </c>
    </row>
    <row r="69" customFormat="false" ht="12.75" hidden="false" customHeight="false" outlineLevel="0" collapsed="false">
      <c r="A69" s="0" t="s">
        <v>197</v>
      </c>
      <c r="B69" s="0" t="s">
        <v>450</v>
      </c>
      <c r="C69" s="0" t="s">
        <v>199</v>
      </c>
      <c r="E69" s="127" t="n">
        <v>23601</v>
      </c>
      <c r="F69" s="33" t="s">
        <v>451</v>
      </c>
      <c r="G69" s="129" t="s">
        <v>328</v>
      </c>
    </row>
    <row r="70" customFormat="false" ht="12.75" hidden="false" customHeight="false" outlineLevel="0" collapsed="false">
      <c r="A70" s="0" t="s">
        <v>198</v>
      </c>
      <c r="B70" s="0" t="s">
        <v>452</v>
      </c>
      <c r="C70" s="0" t="s">
        <v>200</v>
      </c>
      <c r="E70" s="127" t="n">
        <v>23603</v>
      </c>
      <c r="F70" s="33" t="s">
        <v>453</v>
      </c>
      <c r="G70" s="129" t="s">
        <v>306</v>
      </c>
    </row>
    <row r="71" customFormat="false" ht="12.75" hidden="false" customHeight="false" outlineLevel="0" collapsed="false">
      <c r="A71" s="0" t="s">
        <v>199</v>
      </c>
      <c r="B71" s="0" t="s">
        <v>454</v>
      </c>
      <c r="C71" s="0" t="s">
        <v>201</v>
      </c>
      <c r="E71" s="127" t="n">
        <v>23604</v>
      </c>
      <c r="F71" s="33" t="s">
        <v>455</v>
      </c>
      <c r="G71" s="129" t="s">
        <v>306</v>
      </c>
    </row>
    <row r="72" customFormat="false" ht="12.75" hidden="false" customHeight="false" outlineLevel="0" collapsed="false">
      <c r="A72" s="0" t="s">
        <v>200</v>
      </c>
      <c r="B72" s="0" t="s">
        <v>456</v>
      </c>
      <c r="C72" s="0" t="s">
        <v>202</v>
      </c>
      <c r="E72" s="127" t="n">
        <v>23606</v>
      </c>
      <c r="F72" s="33" t="s">
        <v>457</v>
      </c>
      <c r="G72" s="129" t="s">
        <v>343</v>
      </c>
    </row>
    <row r="73" customFormat="false" ht="12.75" hidden="false" customHeight="false" outlineLevel="0" collapsed="false">
      <c r="A73" s="0" t="s">
        <v>201</v>
      </c>
      <c r="B73" s="0" t="s">
        <v>458</v>
      </c>
      <c r="C73" s="0" t="s">
        <v>203</v>
      </c>
      <c r="E73" s="127" t="n">
        <v>23607</v>
      </c>
      <c r="F73" s="33" t="s">
        <v>459</v>
      </c>
      <c r="G73" s="129" t="s">
        <v>337</v>
      </c>
    </row>
    <row r="74" customFormat="false" ht="12.75" hidden="false" customHeight="false" outlineLevel="0" collapsed="false">
      <c r="A74" s="0" t="s">
        <v>202</v>
      </c>
      <c r="B74" s="0" t="s">
        <v>460</v>
      </c>
      <c r="C74" s="0" t="s">
        <v>204</v>
      </c>
      <c r="E74" s="127" t="n">
        <v>23608</v>
      </c>
      <c r="F74" s="33" t="s">
        <v>461</v>
      </c>
      <c r="G74" s="129" t="s">
        <v>337</v>
      </c>
    </row>
    <row r="75" customFormat="false" ht="12.75" hidden="false" customHeight="false" outlineLevel="0" collapsed="false">
      <c r="A75" s="0" t="s">
        <v>203</v>
      </c>
      <c r="B75" s="0" t="s">
        <v>462</v>
      </c>
      <c r="C75" s="0" t="s">
        <v>205</v>
      </c>
      <c r="E75" s="127" t="n">
        <v>23609</v>
      </c>
      <c r="F75" s="33" t="s">
        <v>463</v>
      </c>
      <c r="G75" s="129" t="s">
        <v>337</v>
      </c>
    </row>
    <row r="76" customFormat="false" ht="12.75" hidden="false" customHeight="false" outlineLevel="0" collapsed="false">
      <c r="A76" s="0" t="s">
        <v>204</v>
      </c>
      <c r="B76" s="0" t="s">
        <v>464</v>
      </c>
      <c r="C76" s="0" t="s">
        <v>206</v>
      </c>
      <c r="E76" s="127" t="n">
        <v>23610</v>
      </c>
      <c r="F76" s="33" t="s">
        <v>465</v>
      </c>
      <c r="G76" s="129" t="s">
        <v>337</v>
      </c>
    </row>
    <row r="77" customFormat="false" ht="12.75" hidden="false" customHeight="false" outlineLevel="0" collapsed="false">
      <c r="A77" s="0" t="s">
        <v>205</v>
      </c>
      <c r="B77" s="0" t="s">
        <v>466</v>
      </c>
      <c r="C77" s="0" t="s">
        <v>207</v>
      </c>
      <c r="E77" s="127" t="n">
        <v>23611</v>
      </c>
      <c r="F77" s="33" t="s">
        <v>467</v>
      </c>
      <c r="G77" s="129" t="s">
        <v>337</v>
      </c>
    </row>
    <row r="78" customFormat="false" ht="12.75" hidden="false" customHeight="false" outlineLevel="0" collapsed="false">
      <c r="A78" s="0" t="s">
        <v>206</v>
      </c>
      <c r="B78" s="0" t="s">
        <v>468</v>
      </c>
      <c r="C78" s="0" t="s">
        <v>208</v>
      </c>
      <c r="E78" s="127" t="n">
        <v>23612</v>
      </c>
      <c r="F78" s="33" t="s">
        <v>469</v>
      </c>
      <c r="G78" s="129" t="s">
        <v>337</v>
      </c>
    </row>
    <row r="79" customFormat="false" ht="12.75" hidden="false" customHeight="false" outlineLevel="0" collapsed="false">
      <c r="A79" s="0" t="s">
        <v>207</v>
      </c>
      <c r="B79" s="0" t="s">
        <v>470</v>
      </c>
      <c r="C79" s="0" t="s">
        <v>209</v>
      </c>
      <c r="E79" s="127" t="n">
        <v>23613</v>
      </c>
      <c r="F79" s="33" t="s">
        <v>471</v>
      </c>
      <c r="G79" s="129" t="s">
        <v>343</v>
      </c>
    </row>
    <row r="80" customFormat="false" ht="12.75" hidden="false" customHeight="false" outlineLevel="0" collapsed="false">
      <c r="A80" s="0" t="s">
        <v>208</v>
      </c>
      <c r="B80" s="0" t="s">
        <v>472</v>
      </c>
      <c r="C80" s="0" t="s">
        <v>210</v>
      </c>
      <c r="E80" s="127" t="n">
        <v>23614</v>
      </c>
      <c r="F80" s="33" t="s">
        <v>473</v>
      </c>
      <c r="G80" s="129" t="s">
        <v>328</v>
      </c>
    </row>
    <row r="81" customFormat="false" ht="12.75" hidden="false" customHeight="false" outlineLevel="0" collapsed="false">
      <c r="A81" s="0" t="s">
        <v>209</v>
      </c>
      <c r="B81" s="0" t="s">
        <v>474</v>
      </c>
      <c r="C81" s="0" t="s">
        <v>211</v>
      </c>
      <c r="E81" s="127" t="n">
        <v>23616</v>
      </c>
      <c r="F81" s="33" t="s">
        <v>475</v>
      </c>
      <c r="G81" s="129" t="s">
        <v>328</v>
      </c>
    </row>
    <row r="82" customFormat="false" ht="12.75" hidden="false" customHeight="false" outlineLevel="0" collapsed="false">
      <c r="A82" s="0" t="s">
        <v>210</v>
      </c>
      <c r="B82" s="0" t="s">
        <v>476</v>
      </c>
      <c r="C82" s="0" t="s">
        <v>212</v>
      </c>
      <c r="E82" s="127" t="n">
        <v>23619</v>
      </c>
      <c r="F82" s="33" t="s">
        <v>477</v>
      </c>
      <c r="G82" s="129" t="s">
        <v>306</v>
      </c>
    </row>
    <row r="83" customFormat="false" ht="12.75" hidden="false" customHeight="false" outlineLevel="0" collapsed="false">
      <c r="A83" s="0" t="s">
        <v>211</v>
      </c>
      <c r="B83" s="0" t="s">
        <v>478</v>
      </c>
      <c r="C83" s="0" t="s">
        <v>213</v>
      </c>
      <c r="E83" s="127" t="n">
        <v>23620</v>
      </c>
      <c r="F83" s="33" t="s">
        <v>479</v>
      </c>
      <c r="G83" s="129" t="s">
        <v>299</v>
      </c>
    </row>
    <row r="84" customFormat="false" ht="12.75" hidden="false" customHeight="false" outlineLevel="0" collapsed="false">
      <c r="A84" s="0" t="s">
        <v>212</v>
      </c>
      <c r="B84" s="0" t="s">
        <v>480</v>
      </c>
      <c r="C84" s="0" t="s">
        <v>214</v>
      </c>
      <c r="E84" s="127" t="n">
        <v>23621</v>
      </c>
      <c r="F84" s="33" t="s">
        <v>481</v>
      </c>
      <c r="G84" s="129" t="s">
        <v>343</v>
      </c>
    </row>
    <row r="85" customFormat="false" ht="12.75" hidden="false" customHeight="false" outlineLevel="0" collapsed="false">
      <c r="A85" s="0" t="s">
        <v>213</v>
      </c>
      <c r="B85" s="0" t="s">
        <v>482</v>
      </c>
      <c r="C85" s="0" t="s">
        <v>215</v>
      </c>
      <c r="E85" s="127" t="n">
        <v>23622</v>
      </c>
      <c r="F85" s="33" t="s">
        <v>483</v>
      </c>
      <c r="G85" s="129" t="s">
        <v>343</v>
      </c>
    </row>
    <row r="86" customFormat="false" ht="12.75" hidden="false" customHeight="false" outlineLevel="0" collapsed="false">
      <c r="A86" s="0" t="s">
        <v>214</v>
      </c>
      <c r="B86" s="0" t="s">
        <v>484</v>
      </c>
      <c r="C86" s="0" t="s">
        <v>216</v>
      </c>
      <c r="E86" s="127" t="n">
        <v>23625</v>
      </c>
      <c r="F86" s="33" t="s">
        <v>485</v>
      </c>
      <c r="G86" s="129" t="s">
        <v>343</v>
      </c>
    </row>
    <row r="87" customFormat="false" ht="12.75" hidden="false" customHeight="false" outlineLevel="0" collapsed="false">
      <c r="A87" s="0" t="s">
        <v>215</v>
      </c>
      <c r="B87" s="0" t="s">
        <v>486</v>
      </c>
      <c r="C87" s="0" t="s">
        <v>217</v>
      </c>
      <c r="E87" s="127" t="n">
        <v>23626</v>
      </c>
      <c r="F87" s="33" t="s">
        <v>487</v>
      </c>
      <c r="G87" s="129" t="s">
        <v>343</v>
      </c>
    </row>
    <row r="88" customFormat="false" ht="12.75" hidden="false" customHeight="false" outlineLevel="0" collapsed="false">
      <c r="A88" s="0" t="s">
        <v>216</v>
      </c>
      <c r="B88" s="0" t="s">
        <v>488</v>
      </c>
      <c r="C88" s="0" t="s">
        <v>218</v>
      </c>
      <c r="E88" s="127" t="n">
        <v>23628</v>
      </c>
      <c r="F88" s="33" t="s">
        <v>489</v>
      </c>
      <c r="G88" s="129" t="s">
        <v>449</v>
      </c>
    </row>
    <row r="89" customFormat="false" ht="12.75" hidden="false" customHeight="false" outlineLevel="0" collapsed="false">
      <c r="A89" s="0" t="s">
        <v>217</v>
      </c>
      <c r="B89" s="0" t="s">
        <v>490</v>
      </c>
      <c r="C89" s="0" t="s">
        <v>219</v>
      </c>
      <c r="E89" s="127" t="n">
        <v>23629</v>
      </c>
      <c r="F89" s="33" t="s">
        <v>491</v>
      </c>
      <c r="G89" s="129" t="s">
        <v>343</v>
      </c>
    </row>
    <row r="90" customFormat="false" ht="12.75" hidden="false" customHeight="false" outlineLevel="0" collapsed="false">
      <c r="A90" s="0" t="s">
        <v>218</v>
      </c>
      <c r="B90" s="0" t="s">
        <v>492</v>
      </c>
      <c r="C90" s="0" t="s">
        <v>220</v>
      </c>
      <c r="E90" s="127" t="n">
        <v>23632</v>
      </c>
      <c r="F90" s="33" t="s">
        <v>493</v>
      </c>
      <c r="G90" s="129" t="s">
        <v>337</v>
      </c>
    </row>
    <row r="91" customFormat="false" ht="12.75" hidden="false" customHeight="false" outlineLevel="0" collapsed="false">
      <c r="A91" s="0" t="s">
        <v>219</v>
      </c>
      <c r="B91" s="0" t="s">
        <v>494</v>
      </c>
      <c r="C91" s="0" t="s">
        <v>221</v>
      </c>
      <c r="E91" s="127" t="n">
        <v>23639</v>
      </c>
      <c r="F91" s="33" t="s">
        <v>495</v>
      </c>
      <c r="G91" s="129" t="s">
        <v>337</v>
      </c>
    </row>
    <row r="92" customFormat="false" ht="12.75" hidden="false" customHeight="false" outlineLevel="0" collapsed="false">
      <c r="A92" s="0" t="s">
        <v>220</v>
      </c>
      <c r="B92" s="0" t="s">
        <v>496</v>
      </c>
      <c r="C92" s="0" t="s">
        <v>222</v>
      </c>
      <c r="E92" s="127" t="n">
        <v>23640</v>
      </c>
      <c r="F92" s="33" t="s">
        <v>497</v>
      </c>
      <c r="G92" s="129" t="s">
        <v>337</v>
      </c>
    </row>
    <row r="93" customFormat="false" ht="12.75" hidden="false" customHeight="false" outlineLevel="0" collapsed="false">
      <c r="A93" s="0" t="s">
        <v>221</v>
      </c>
      <c r="B93" s="0" t="s">
        <v>498</v>
      </c>
      <c r="C93" s="0" t="s">
        <v>223</v>
      </c>
      <c r="E93" s="127" t="n">
        <v>23641</v>
      </c>
      <c r="F93" s="33" t="s">
        <v>499</v>
      </c>
      <c r="G93" s="129" t="s">
        <v>337</v>
      </c>
    </row>
    <row r="94" customFormat="false" ht="12.75" hidden="false" customHeight="false" outlineLevel="0" collapsed="false">
      <c r="A94" s="0" t="s">
        <v>222</v>
      </c>
      <c r="B94" s="0" t="s">
        <v>500</v>
      </c>
      <c r="C94" s="0" t="s">
        <v>224</v>
      </c>
      <c r="E94" s="127" t="n">
        <v>23642</v>
      </c>
      <c r="F94" s="33" t="s">
        <v>501</v>
      </c>
      <c r="G94" s="129" t="s">
        <v>337</v>
      </c>
    </row>
    <row r="95" customFormat="false" ht="12.75" hidden="false" customHeight="false" outlineLevel="0" collapsed="false">
      <c r="A95" s="0" t="s">
        <v>223</v>
      </c>
      <c r="B95" s="0" t="s">
        <v>502</v>
      </c>
      <c r="C95" s="0" t="s">
        <v>225</v>
      </c>
      <c r="E95" s="127" t="n">
        <v>23644</v>
      </c>
      <c r="F95" s="33" t="s">
        <v>503</v>
      </c>
      <c r="G95" s="129" t="s">
        <v>449</v>
      </c>
    </row>
    <row r="96" customFormat="false" ht="12.75" hidden="false" customHeight="false" outlineLevel="0" collapsed="false">
      <c r="A96" s="0" t="s">
        <v>224</v>
      </c>
      <c r="B96" s="0" t="s">
        <v>504</v>
      </c>
      <c r="C96" s="0" t="s">
        <v>226</v>
      </c>
      <c r="E96" s="127" t="n">
        <v>23645</v>
      </c>
      <c r="F96" s="33" t="s">
        <v>505</v>
      </c>
      <c r="G96" s="129" t="s">
        <v>340</v>
      </c>
    </row>
    <row r="97" customFormat="false" ht="12.75" hidden="false" customHeight="false" outlineLevel="0" collapsed="false">
      <c r="A97" s="0" t="s">
        <v>225</v>
      </c>
      <c r="B97" s="0" t="s">
        <v>506</v>
      </c>
      <c r="C97" s="0" t="s">
        <v>227</v>
      </c>
      <c r="E97" s="127" t="n">
        <v>23646</v>
      </c>
      <c r="F97" s="33" t="s">
        <v>507</v>
      </c>
      <c r="G97" s="129" t="s">
        <v>363</v>
      </c>
    </row>
    <row r="98" customFormat="false" ht="12.75" hidden="false" customHeight="false" outlineLevel="0" collapsed="false">
      <c r="A98" s="0" t="s">
        <v>226</v>
      </c>
      <c r="B98" s="0" t="s">
        <v>508</v>
      </c>
      <c r="C98" s="0" t="s">
        <v>228</v>
      </c>
      <c r="E98" s="127" t="n">
        <v>23647</v>
      </c>
      <c r="F98" s="33" t="s">
        <v>509</v>
      </c>
      <c r="G98" s="129" t="s">
        <v>328</v>
      </c>
    </row>
    <row r="99" customFormat="false" ht="12.75" hidden="false" customHeight="false" outlineLevel="0" collapsed="false">
      <c r="A99" s="0" t="s">
        <v>227</v>
      </c>
      <c r="B99" s="0" t="s">
        <v>510</v>
      </c>
      <c r="C99" s="0" t="s">
        <v>234</v>
      </c>
      <c r="E99" s="127" t="n">
        <v>23650</v>
      </c>
      <c r="F99" s="33" t="s">
        <v>511</v>
      </c>
      <c r="G99" s="129" t="s">
        <v>328</v>
      </c>
    </row>
    <row r="100" customFormat="false" ht="12.75" hidden="false" customHeight="false" outlineLevel="0" collapsed="false">
      <c r="A100" s="0" t="s">
        <v>228</v>
      </c>
      <c r="B100" s="0" t="s">
        <v>512</v>
      </c>
      <c r="C100" s="0" t="s">
        <v>235</v>
      </c>
      <c r="E100" s="127" t="n">
        <v>23651</v>
      </c>
      <c r="F100" s="33" t="s">
        <v>513</v>
      </c>
      <c r="G100" s="129" t="s">
        <v>144</v>
      </c>
    </row>
    <row r="101" customFormat="false" ht="12.75" hidden="false" customHeight="false" outlineLevel="0" collapsed="false">
      <c r="A101" s="0" t="s">
        <v>89</v>
      </c>
      <c r="B101" s="0" t="s">
        <v>89</v>
      </c>
      <c r="C101" s="0" t="s">
        <v>236</v>
      </c>
      <c r="E101" s="127" t="n">
        <v>23652</v>
      </c>
      <c r="F101" s="33" t="s">
        <v>514</v>
      </c>
      <c r="G101" s="129" t="s">
        <v>306</v>
      </c>
    </row>
    <row r="102" customFormat="false" ht="12.75" hidden="false" customHeight="false" outlineLevel="0" collapsed="false">
      <c r="A102" s="0" t="s">
        <v>229</v>
      </c>
      <c r="B102" s="0" t="s">
        <v>229</v>
      </c>
      <c r="C102" s="0" t="s">
        <v>237</v>
      </c>
      <c r="E102" s="127" t="n">
        <v>23653</v>
      </c>
      <c r="F102" s="33" t="s">
        <v>515</v>
      </c>
      <c r="G102" s="129" t="s">
        <v>346</v>
      </c>
    </row>
    <row r="103" customFormat="false" ht="12.75" hidden="false" customHeight="false" outlineLevel="0" collapsed="false">
      <c r="A103" s="0" t="s">
        <v>230</v>
      </c>
      <c r="B103" s="0" t="s">
        <v>230</v>
      </c>
      <c r="C103" s="0" t="s">
        <v>238</v>
      </c>
      <c r="E103" s="127" t="n">
        <v>23654</v>
      </c>
      <c r="F103" s="33" t="s">
        <v>516</v>
      </c>
      <c r="G103" s="129" t="s">
        <v>337</v>
      </c>
    </row>
    <row r="104" customFormat="false" ht="12.75" hidden="false" customHeight="false" outlineLevel="0" collapsed="false">
      <c r="A104" s="0" t="s">
        <v>115</v>
      </c>
      <c r="B104" s="0" t="s">
        <v>115</v>
      </c>
      <c r="C104" s="0" t="s">
        <v>239</v>
      </c>
      <c r="E104" s="127" t="n">
        <v>23655</v>
      </c>
      <c r="F104" s="33" t="s">
        <v>517</v>
      </c>
      <c r="G104" s="129" t="s">
        <v>518</v>
      </c>
    </row>
    <row r="105" customFormat="false" ht="12.75" hidden="false" customHeight="false" outlineLevel="0" collapsed="false">
      <c r="A105" s="0" t="s">
        <v>231</v>
      </c>
      <c r="B105" s="0" t="s">
        <v>231</v>
      </c>
      <c r="C105" s="0" t="s">
        <v>240</v>
      </c>
      <c r="E105" s="127" t="n">
        <v>23656</v>
      </c>
      <c r="F105" s="33" t="s">
        <v>519</v>
      </c>
      <c r="G105" s="129" t="s">
        <v>328</v>
      </c>
    </row>
    <row r="106" customFormat="false" ht="12.75" hidden="false" customHeight="false" outlineLevel="0" collapsed="false">
      <c r="A106" s="0" t="s">
        <v>232</v>
      </c>
      <c r="B106" s="0" t="s">
        <v>232</v>
      </c>
      <c r="C106" s="0" t="s">
        <v>241</v>
      </c>
      <c r="E106" s="127" t="n">
        <v>23657</v>
      </c>
      <c r="F106" s="33" t="s">
        <v>520</v>
      </c>
      <c r="G106" s="129" t="s">
        <v>299</v>
      </c>
    </row>
    <row r="107" customFormat="false" ht="12.75" hidden="false" customHeight="false" outlineLevel="0" collapsed="false">
      <c r="A107" s="0" t="s">
        <v>233</v>
      </c>
      <c r="B107" s="0" t="s">
        <v>233</v>
      </c>
      <c r="C107" s="0" t="s">
        <v>242</v>
      </c>
      <c r="E107" s="127" t="n">
        <v>23659</v>
      </c>
      <c r="F107" s="33" t="s">
        <v>521</v>
      </c>
      <c r="G107" s="129" t="s">
        <v>346</v>
      </c>
    </row>
    <row r="108" customFormat="false" ht="12.75" hidden="false" customHeight="false" outlineLevel="0" collapsed="false">
      <c r="A108" s="0" t="s">
        <v>522</v>
      </c>
      <c r="B108" s="0" t="s">
        <v>522</v>
      </c>
      <c r="C108" s="0" t="s">
        <v>243</v>
      </c>
      <c r="E108" s="127" t="n">
        <v>23660</v>
      </c>
      <c r="F108" s="33" t="s">
        <v>523</v>
      </c>
      <c r="G108" s="129" t="s">
        <v>299</v>
      </c>
    </row>
    <row r="109" customFormat="false" ht="12.75" hidden="false" customHeight="false" outlineLevel="0" collapsed="false">
      <c r="A109" s="0" t="s">
        <v>524</v>
      </c>
      <c r="B109" s="0" t="s">
        <v>524</v>
      </c>
      <c r="C109" s="0" t="s">
        <v>244</v>
      </c>
      <c r="E109" s="127" t="n">
        <v>23663</v>
      </c>
      <c r="F109" s="33" t="s">
        <v>525</v>
      </c>
      <c r="G109" s="129" t="s">
        <v>299</v>
      </c>
    </row>
    <row r="110" customFormat="false" ht="12.75" hidden="false" customHeight="false" outlineLevel="0" collapsed="false">
      <c r="A110" s="0" t="s">
        <v>234</v>
      </c>
      <c r="B110" s="0" t="s">
        <v>526</v>
      </c>
      <c r="C110" s="0" t="s">
        <v>245</v>
      </c>
      <c r="E110" s="127" t="n">
        <v>23687</v>
      </c>
      <c r="F110" s="33" t="s">
        <v>527</v>
      </c>
      <c r="G110" s="129" t="s">
        <v>346</v>
      </c>
    </row>
    <row r="111" customFormat="false" ht="12.75" hidden="false" customHeight="false" outlineLevel="0" collapsed="false">
      <c r="A111" s="0" t="s">
        <v>235</v>
      </c>
      <c r="B111" s="0" t="s">
        <v>528</v>
      </c>
      <c r="C111" s="0" t="s">
        <v>246</v>
      </c>
      <c r="E111" s="127" t="n">
        <v>23688</v>
      </c>
      <c r="F111" s="33" t="s">
        <v>529</v>
      </c>
      <c r="G111" s="129" t="s">
        <v>328</v>
      </c>
    </row>
    <row r="112" customFormat="false" ht="12.75" hidden="false" customHeight="false" outlineLevel="0" collapsed="false">
      <c r="A112" s="0" t="s">
        <v>236</v>
      </c>
      <c r="B112" s="0" t="s">
        <v>530</v>
      </c>
      <c r="C112" s="0" t="s">
        <v>247</v>
      </c>
      <c r="E112" s="127" t="n">
        <v>23689</v>
      </c>
      <c r="F112" s="33" t="s">
        <v>531</v>
      </c>
      <c r="G112" s="129" t="s">
        <v>328</v>
      </c>
    </row>
    <row r="113" customFormat="false" ht="12.75" hidden="false" customHeight="false" outlineLevel="0" collapsed="false">
      <c r="A113" s="0" t="s">
        <v>237</v>
      </c>
      <c r="B113" s="0" t="s">
        <v>532</v>
      </c>
      <c r="C113" s="0" t="s">
        <v>248</v>
      </c>
      <c r="E113" s="127" t="n">
        <v>23690</v>
      </c>
      <c r="F113" s="33" t="s">
        <v>533</v>
      </c>
      <c r="G113" s="129" t="s">
        <v>328</v>
      </c>
    </row>
    <row r="114" customFormat="false" ht="12.75" hidden="false" customHeight="false" outlineLevel="0" collapsed="false">
      <c r="A114" s="0" t="s">
        <v>238</v>
      </c>
      <c r="B114" s="0" t="s">
        <v>534</v>
      </c>
      <c r="C114" s="0" t="s">
        <v>249</v>
      </c>
      <c r="E114" s="127" t="n">
        <v>23691</v>
      </c>
      <c r="F114" s="33" t="s">
        <v>535</v>
      </c>
      <c r="G114" s="129" t="s">
        <v>328</v>
      </c>
    </row>
    <row r="115" customFormat="false" ht="12.75" hidden="false" customHeight="false" outlineLevel="0" collapsed="false">
      <c r="A115" s="0" t="s">
        <v>239</v>
      </c>
      <c r="B115" s="0" t="s">
        <v>536</v>
      </c>
      <c r="C115" s="0" t="s">
        <v>250</v>
      </c>
      <c r="E115" s="127" t="n">
        <v>23692</v>
      </c>
      <c r="F115" s="33" t="s">
        <v>537</v>
      </c>
      <c r="G115" s="129" t="s">
        <v>328</v>
      </c>
    </row>
    <row r="116" customFormat="false" ht="12.75" hidden="false" customHeight="false" outlineLevel="0" collapsed="false">
      <c r="A116" s="0" t="s">
        <v>240</v>
      </c>
      <c r="B116" s="0" t="s">
        <v>538</v>
      </c>
      <c r="C116" s="0" t="s">
        <v>251</v>
      </c>
      <c r="E116" s="127" t="n">
        <v>23693</v>
      </c>
      <c r="F116" s="33" t="s">
        <v>539</v>
      </c>
      <c r="G116" s="129" t="s">
        <v>328</v>
      </c>
    </row>
    <row r="117" customFormat="false" ht="12.75" hidden="false" customHeight="false" outlineLevel="0" collapsed="false">
      <c r="A117" s="0" t="s">
        <v>241</v>
      </c>
      <c r="B117" s="0" t="s">
        <v>540</v>
      </c>
      <c r="C117" s="0" t="s">
        <v>252</v>
      </c>
      <c r="E117" s="127" t="n">
        <v>23694</v>
      </c>
      <c r="F117" s="33" t="s">
        <v>541</v>
      </c>
      <c r="G117" s="129" t="s">
        <v>328</v>
      </c>
    </row>
    <row r="118" customFormat="false" ht="12.75" hidden="false" customHeight="false" outlineLevel="0" collapsed="false">
      <c r="A118" s="0" t="s">
        <v>242</v>
      </c>
      <c r="B118" s="0" t="s">
        <v>542</v>
      </c>
      <c r="C118" s="0" t="s">
        <v>253</v>
      </c>
      <c r="E118" s="127" t="n">
        <v>23695</v>
      </c>
      <c r="F118" s="33" t="s">
        <v>543</v>
      </c>
      <c r="G118" s="129" t="s">
        <v>328</v>
      </c>
    </row>
    <row r="119" customFormat="false" ht="12.75" hidden="false" customHeight="false" outlineLevel="0" collapsed="false">
      <c r="A119" s="0" t="s">
        <v>243</v>
      </c>
      <c r="B119" s="0" t="s">
        <v>544</v>
      </c>
      <c r="C119" s="0" t="s">
        <v>254</v>
      </c>
      <c r="E119" s="127" t="n">
        <v>23696</v>
      </c>
      <c r="F119" s="33" t="s">
        <v>545</v>
      </c>
      <c r="G119" s="129" t="s">
        <v>328</v>
      </c>
    </row>
    <row r="120" customFormat="false" ht="12.75" hidden="false" customHeight="false" outlineLevel="0" collapsed="false">
      <c r="A120" s="0" t="s">
        <v>244</v>
      </c>
      <c r="B120" s="0" t="s">
        <v>546</v>
      </c>
      <c r="C120" s="0" t="s">
        <v>255</v>
      </c>
      <c r="E120" s="127" t="n">
        <v>23697</v>
      </c>
      <c r="F120" s="33" t="s">
        <v>547</v>
      </c>
      <c r="G120" s="129" t="s">
        <v>328</v>
      </c>
    </row>
    <row r="121" customFormat="false" ht="12.75" hidden="false" customHeight="false" outlineLevel="0" collapsed="false">
      <c r="A121" s="0" t="s">
        <v>245</v>
      </c>
      <c r="B121" s="0" t="s">
        <v>548</v>
      </c>
      <c r="C121" s="0" t="s">
        <v>256</v>
      </c>
      <c r="E121" s="127" t="n">
        <v>23698</v>
      </c>
      <c r="F121" s="33" t="s">
        <v>549</v>
      </c>
      <c r="G121" s="129" t="s">
        <v>328</v>
      </c>
    </row>
    <row r="122" customFormat="false" ht="12.75" hidden="false" customHeight="false" outlineLevel="0" collapsed="false">
      <c r="A122" s="0" t="s">
        <v>246</v>
      </c>
      <c r="B122" s="0" t="s">
        <v>550</v>
      </c>
      <c r="C122" s="0" t="s">
        <v>257</v>
      </c>
      <c r="E122" s="127" t="n">
        <v>23699</v>
      </c>
      <c r="F122" s="33" t="s">
        <v>551</v>
      </c>
      <c r="G122" s="129" t="s">
        <v>328</v>
      </c>
    </row>
    <row r="123" customFormat="false" ht="12.75" hidden="false" customHeight="false" outlineLevel="0" collapsed="false">
      <c r="A123" s="0" t="s">
        <v>247</v>
      </c>
      <c r="B123" s="0" t="s">
        <v>552</v>
      </c>
      <c r="C123" s="0" t="s">
        <v>258</v>
      </c>
      <c r="E123" s="127" t="n">
        <v>23700</v>
      </c>
      <c r="F123" s="33" t="s">
        <v>553</v>
      </c>
      <c r="G123" s="129" t="s">
        <v>328</v>
      </c>
    </row>
    <row r="124" customFormat="false" ht="12.75" hidden="false" customHeight="false" outlineLevel="0" collapsed="false">
      <c r="A124" s="0" t="s">
        <v>248</v>
      </c>
      <c r="B124" s="0" t="s">
        <v>554</v>
      </c>
      <c r="C124" s="0" t="s">
        <v>259</v>
      </c>
      <c r="E124" s="127" t="n">
        <v>23701</v>
      </c>
      <c r="F124" s="33" t="s">
        <v>555</v>
      </c>
      <c r="G124" s="129" t="s">
        <v>328</v>
      </c>
    </row>
    <row r="125" customFormat="false" ht="12.75" hidden="false" customHeight="false" outlineLevel="0" collapsed="false">
      <c r="A125" s="0" t="s">
        <v>249</v>
      </c>
      <c r="B125" s="0" t="s">
        <v>556</v>
      </c>
      <c r="C125" s="0" t="s">
        <v>260</v>
      </c>
      <c r="E125" s="127" t="n">
        <v>23702</v>
      </c>
      <c r="F125" s="33" t="s">
        <v>557</v>
      </c>
      <c r="G125" s="129" t="s">
        <v>328</v>
      </c>
    </row>
    <row r="126" customFormat="false" ht="12.75" hidden="false" customHeight="false" outlineLevel="0" collapsed="false">
      <c r="A126" s="0" t="s">
        <v>250</v>
      </c>
      <c r="B126" s="0" t="s">
        <v>558</v>
      </c>
      <c r="C126" s="0" t="s">
        <v>261</v>
      </c>
      <c r="E126" s="127" t="n">
        <v>23703</v>
      </c>
      <c r="F126" s="33" t="s">
        <v>559</v>
      </c>
      <c r="G126" s="129" t="s">
        <v>328</v>
      </c>
    </row>
    <row r="127" customFormat="false" ht="12.75" hidden="false" customHeight="false" outlineLevel="0" collapsed="false">
      <c r="A127" s="0" t="s">
        <v>251</v>
      </c>
      <c r="B127" s="0" t="s">
        <v>560</v>
      </c>
      <c r="C127" s="0" t="s">
        <v>262</v>
      </c>
      <c r="E127" s="127" t="n">
        <v>23704</v>
      </c>
      <c r="F127" s="33" t="s">
        <v>561</v>
      </c>
      <c r="G127" s="129" t="s">
        <v>328</v>
      </c>
    </row>
    <row r="128" customFormat="false" ht="12.75" hidden="false" customHeight="false" outlineLevel="0" collapsed="false">
      <c r="A128" s="0" t="s">
        <v>252</v>
      </c>
      <c r="B128" s="0" t="s">
        <v>562</v>
      </c>
      <c r="C128" s="0" t="s">
        <v>262</v>
      </c>
      <c r="E128" s="127" t="n">
        <v>23705</v>
      </c>
      <c r="F128" s="33" t="s">
        <v>563</v>
      </c>
      <c r="G128" s="129" t="s">
        <v>328</v>
      </c>
    </row>
    <row r="129" customFormat="false" ht="12.75" hidden="false" customHeight="false" outlineLevel="0" collapsed="false">
      <c r="A129" s="0" t="s">
        <v>253</v>
      </c>
      <c r="B129" s="0" t="s">
        <v>564</v>
      </c>
      <c r="C129" s="0" t="s">
        <v>263</v>
      </c>
      <c r="E129" s="127" t="n">
        <v>23706</v>
      </c>
      <c r="F129" s="33" t="s">
        <v>565</v>
      </c>
      <c r="G129" s="129" t="s">
        <v>328</v>
      </c>
    </row>
    <row r="130" customFormat="false" ht="12.75" hidden="false" customHeight="false" outlineLevel="0" collapsed="false">
      <c r="A130" s="0" t="s">
        <v>254</v>
      </c>
      <c r="B130" s="0" t="s">
        <v>566</v>
      </c>
      <c r="C130" s="0" t="s">
        <v>264</v>
      </c>
      <c r="E130" s="127" t="n">
        <v>23707</v>
      </c>
      <c r="F130" s="33" t="s">
        <v>567</v>
      </c>
      <c r="G130" s="129" t="s">
        <v>328</v>
      </c>
    </row>
    <row r="131" customFormat="false" ht="12.75" hidden="false" customHeight="false" outlineLevel="0" collapsed="false">
      <c r="A131" s="0" t="s">
        <v>255</v>
      </c>
      <c r="B131" s="0" t="s">
        <v>568</v>
      </c>
      <c r="C131" s="0" t="s">
        <v>265</v>
      </c>
      <c r="E131" s="127" t="n">
        <v>23708</v>
      </c>
      <c r="F131" s="33" t="s">
        <v>569</v>
      </c>
      <c r="G131" s="129" t="s">
        <v>328</v>
      </c>
    </row>
    <row r="132" customFormat="false" ht="12.75" hidden="false" customHeight="false" outlineLevel="0" collapsed="false">
      <c r="A132" s="0" t="s">
        <v>256</v>
      </c>
      <c r="B132" s="0" t="s">
        <v>570</v>
      </c>
      <c r="C132" s="0" t="s">
        <v>266</v>
      </c>
      <c r="E132" s="127" t="n">
        <v>23709</v>
      </c>
      <c r="F132" s="33" t="s">
        <v>571</v>
      </c>
      <c r="G132" s="129" t="s">
        <v>328</v>
      </c>
    </row>
    <row r="133" customFormat="false" ht="12.75" hidden="false" customHeight="false" outlineLevel="0" collapsed="false">
      <c r="A133" s="0" t="s">
        <v>257</v>
      </c>
      <c r="B133" s="0" t="s">
        <v>572</v>
      </c>
      <c r="C133" s="0" t="s">
        <v>267</v>
      </c>
      <c r="E133" s="127" t="n">
        <v>23710</v>
      </c>
      <c r="F133" s="33" t="s">
        <v>573</v>
      </c>
      <c r="G133" s="129" t="s">
        <v>328</v>
      </c>
    </row>
    <row r="134" customFormat="false" ht="12.75" hidden="false" customHeight="false" outlineLevel="0" collapsed="false">
      <c r="A134" s="0" t="s">
        <v>258</v>
      </c>
      <c r="B134" s="0" t="s">
        <v>574</v>
      </c>
      <c r="C134" s="0" t="s">
        <v>268</v>
      </c>
      <c r="E134" s="127" t="n">
        <v>23711</v>
      </c>
      <c r="F134" s="33" t="s">
        <v>575</v>
      </c>
      <c r="G134" s="129" t="s">
        <v>328</v>
      </c>
    </row>
    <row r="135" customFormat="false" ht="12.75" hidden="false" customHeight="false" outlineLevel="0" collapsed="false">
      <c r="A135" s="0" t="s">
        <v>259</v>
      </c>
      <c r="B135" s="0" t="s">
        <v>576</v>
      </c>
      <c r="C135" s="0" t="s">
        <v>269</v>
      </c>
      <c r="E135" s="127" t="n">
        <v>23712</v>
      </c>
      <c r="F135" s="33" t="s">
        <v>577</v>
      </c>
      <c r="G135" s="129" t="s">
        <v>328</v>
      </c>
    </row>
    <row r="136" customFormat="false" ht="12.75" hidden="false" customHeight="false" outlineLevel="0" collapsed="false">
      <c r="A136" s="0" t="s">
        <v>260</v>
      </c>
      <c r="B136" s="0" t="s">
        <v>578</v>
      </c>
      <c r="C136" s="0" t="s">
        <v>270</v>
      </c>
      <c r="E136" s="127" t="n">
        <v>23713</v>
      </c>
      <c r="F136" s="33" t="s">
        <v>579</v>
      </c>
      <c r="G136" s="129" t="s">
        <v>328</v>
      </c>
    </row>
    <row r="137" customFormat="false" ht="12.75" hidden="false" customHeight="false" outlineLevel="0" collapsed="false">
      <c r="A137" s="0" t="s">
        <v>261</v>
      </c>
      <c r="B137" s="0" t="s">
        <v>580</v>
      </c>
      <c r="C137" s="0" t="s">
        <v>271</v>
      </c>
      <c r="E137" s="127" t="n">
        <v>23714</v>
      </c>
      <c r="F137" s="33" t="s">
        <v>581</v>
      </c>
      <c r="G137" s="129" t="s">
        <v>328</v>
      </c>
    </row>
    <row r="138" customFormat="false" ht="12.75" hidden="false" customHeight="false" outlineLevel="0" collapsed="false">
      <c r="A138" s="0" t="s">
        <v>262</v>
      </c>
      <c r="B138" s="0" t="s">
        <v>582</v>
      </c>
      <c r="C138" s="0" t="s">
        <v>272</v>
      </c>
      <c r="E138" s="127" t="n">
        <v>23715</v>
      </c>
      <c r="F138" s="33" t="s">
        <v>583</v>
      </c>
      <c r="G138" s="129" t="s">
        <v>328</v>
      </c>
    </row>
    <row r="139" customFormat="false" ht="12.75" hidden="false" customHeight="false" outlineLevel="0" collapsed="false">
      <c r="A139" s="0" t="s">
        <v>263</v>
      </c>
      <c r="B139" s="0" t="s">
        <v>584</v>
      </c>
      <c r="C139" s="0" t="s">
        <v>273</v>
      </c>
      <c r="E139" s="127" t="n">
        <v>23716</v>
      </c>
      <c r="F139" s="33" t="s">
        <v>585</v>
      </c>
      <c r="G139" s="129" t="s">
        <v>328</v>
      </c>
    </row>
    <row r="140" customFormat="false" ht="12.75" hidden="false" customHeight="false" outlineLevel="0" collapsed="false">
      <c r="A140" s="0" t="s">
        <v>264</v>
      </c>
      <c r="B140" s="0" t="s">
        <v>586</v>
      </c>
      <c r="C140" s="0" t="s">
        <v>274</v>
      </c>
      <c r="E140" s="127" t="n">
        <v>23717</v>
      </c>
      <c r="F140" s="33" t="s">
        <v>587</v>
      </c>
      <c r="G140" s="129" t="s">
        <v>328</v>
      </c>
    </row>
    <row r="141" customFormat="false" ht="12.75" hidden="false" customHeight="false" outlineLevel="0" collapsed="false">
      <c r="A141" s="0" t="s">
        <v>265</v>
      </c>
      <c r="B141" s="0" t="s">
        <v>588</v>
      </c>
      <c r="C141" s="0" t="s">
        <v>275</v>
      </c>
      <c r="E141" s="127" t="n">
        <v>23718</v>
      </c>
      <c r="F141" s="33" t="s">
        <v>589</v>
      </c>
      <c r="G141" s="129" t="s">
        <v>328</v>
      </c>
    </row>
    <row r="142" customFormat="false" ht="12.75" hidden="false" customHeight="false" outlineLevel="0" collapsed="false">
      <c r="A142" s="0" t="s">
        <v>266</v>
      </c>
      <c r="B142" s="0" t="s">
        <v>590</v>
      </c>
      <c r="C142" s="0" t="s">
        <v>276</v>
      </c>
      <c r="E142" s="127" t="n">
        <v>23719</v>
      </c>
      <c r="F142" s="33" t="s">
        <v>591</v>
      </c>
      <c r="G142" s="129" t="s">
        <v>328</v>
      </c>
    </row>
    <row r="143" customFormat="false" ht="12.75" hidden="false" customHeight="false" outlineLevel="0" collapsed="false">
      <c r="A143" s="0" t="s">
        <v>267</v>
      </c>
      <c r="B143" s="0" t="s">
        <v>592</v>
      </c>
      <c r="C143" s="0" t="s">
        <v>277</v>
      </c>
      <c r="E143" s="127" t="n">
        <v>23720</v>
      </c>
      <c r="F143" s="33" t="s">
        <v>593</v>
      </c>
      <c r="G143" s="129" t="s">
        <v>328</v>
      </c>
    </row>
    <row r="144" customFormat="false" ht="12.75" hidden="false" customHeight="false" outlineLevel="0" collapsed="false">
      <c r="A144" s="0" t="s">
        <v>268</v>
      </c>
      <c r="B144" s="0" t="s">
        <v>594</v>
      </c>
      <c r="C144" s="0" t="s">
        <v>278</v>
      </c>
      <c r="E144" s="127" t="n">
        <v>23721</v>
      </c>
      <c r="F144" s="33" t="s">
        <v>595</v>
      </c>
      <c r="G144" s="129" t="s">
        <v>328</v>
      </c>
    </row>
    <row r="145" customFormat="false" ht="12.75" hidden="false" customHeight="false" outlineLevel="0" collapsed="false">
      <c r="A145" s="0" t="s">
        <v>269</v>
      </c>
      <c r="B145" s="0" t="s">
        <v>596</v>
      </c>
      <c r="C145" s="0" t="s">
        <v>279</v>
      </c>
      <c r="E145" s="127" t="n">
        <v>23722</v>
      </c>
      <c r="F145" s="33" t="s">
        <v>597</v>
      </c>
      <c r="G145" s="129" t="s">
        <v>328</v>
      </c>
    </row>
    <row r="146" customFormat="false" ht="12.75" hidden="false" customHeight="false" outlineLevel="0" collapsed="false">
      <c r="A146" s="0" t="s">
        <v>270</v>
      </c>
      <c r="B146" s="0" t="s">
        <v>598</v>
      </c>
      <c r="C146" s="0" t="s">
        <v>282</v>
      </c>
      <c r="E146" s="127" t="n">
        <v>23729</v>
      </c>
      <c r="F146" s="33" t="s">
        <v>599</v>
      </c>
      <c r="G146" s="129" t="s">
        <v>299</v>
      </c>
    </row>
    <row r="147" customFormat="false" ht="12.75" hidden="false" customHeight="false" outlineLevel="0" collapsed="false">
      <c r="A147" s="0" t="s">
        <v>271</v>
      </c>
      <c r="B147" s="0" t="s">
        <v>600</v>
      </c>
      <c r="C147" s="0" t="s">
        <v>283</v>
      </c>
      <c r="E147" s="127" t="n">
        <v>23743</v>
      </c>
      <c r="F147" s="33" t="s">
        <v>601</v>
      </c>
      <c r="G147" s="129" t="s">
        <v>404</v>
      </c>
    </row>
    <row r="148" customFormat="false" ht="12.75" hidden="false" customHeight="false" outlineLevel="0" collapsed="false">
      <c r="A148" s="0" t="s">
        <v>272</v>
      </c>
      <c r="B148" s="0" t="s">
        <v>602</v>
      </c>
      <c r="C148" s="0" t="s">
        <v>284</v>
      </c>
      <c r="E148" s="127" t="n">
        <v>23744</v>
      </c>
      <c r="F148" s="33" t="s">
        <v>603</v>
      </c>
      <c r="G148" s="129" t="s">
        <v>343</v>
      </c>
    </row>
    <row r="149" customFormat="false" ht="12.75" hidden="false" customHeight="false" outlineLevel="0" collapsed="false">
      <c r="A149" s="0" t="s">
        <v>273</v>
      </c>
      <c r="B149" s="0" t="s">
        <v>604</v>
      </c>
      <c r="C149" s="0" t="s">
        <v>285</v>
      </c>
      <c r="E149" s="127" t="n">
        <v>23754</v>
      </c>
      <c r="F149" s="33" t="s">
        <v>605</v>
      </c>
      <c r="G149" s="129" t="s">
        <v>337</v>
      </c>
    </row>
    <row r="150" customFormat="false" ht="12.75" hidden="false" customHeight="false" outlineLevel="0" collapsed="false">
      <c r="A150" s="0" t="s">
        <v>274</v>
      </c>
      <c r="B150" s="0" t="s">
        <v>606</v>
      </c>
      <c r="C150" s="0" t="s">
        <v>286</v>
      </c>
      <c r="E150" s="127" t="n">
        <v>23756</v>
      </c>
      <c r="F150" s="33" t="s">
        <v>607</v>
      </c>
      <c r="G150" s="129" t="s">
        <v>340</v>
      </c>
    </row>
    <row r="151" customFormat="false" ht="12.75" hidden="false" customHeight="false" outlineLevel="0" collapsed="false">
      <c r="A151" s="0" t="s">
        <v>275</v>
      </c>
      <c r="B151" s="0" t="s">
        <v>608</v>
      </c>
      <c r="C151" s="0" t="s">
        <v>287</v>
      </c>
      <c r="E151" s="127" t="n">
        <v>23757</v>
      </c>
      <c r="F151" s="33" t="s">
        <v>609</v>
      </c>
      <c r="G151" s="129" t="s">
        <v>340</v>
      </c>
    </row>
    <row r="152" customFormat="false" ht="12.75" hidden="false" customHeight="false" outlineLevel="0" collapsed="false">
      <c r="A152" s="0" t="s">
        <v>276</v>
      </c>
      <c r="B152" s="0" t="s">
        <v>610</v>
      </c>
      <c r="C152" s="0" t="s">
        <v>288</v>
      </c>
      <c r="E152" s="127" t="n">
        <v>23758</v>
      </c>
      <c r="F152" s="33" t="s">
        <v>611</v>
      </c>
      <c r="G152" s="129" t="s">
        <v>340</v>
      </c>
    </row>
    <row r="153" customFormat="false" ht="12.75" hidden="false" customHeight="false" outlineLevel="0" collapsed="false">
      <c r="A153" s="0" t="s">
        <v>277</v>
      </c>
      <c r="B153" s="0" t="s">
        <v>612</v>
      </c>
      <c r="C153" s="0" t="s">
        <v>289</v>
      </c>
      <c r="E153" s="127" t="n">
        <v>23759</v>
      </c>
      <c r="F153" s="33" t="s">
        <v>613</v>
      </c>
      <c r="G153" s="129" t="s">
        <v>340</v>
      </c>
    </row>
    <row r="154" customFormat="false" ht="12.75" hidden="false" customHeight="false" outlineLevel="0" collapsed="false">
      <c r="A154" s="0" t="s">
        <v>278</v>
      </c>
      <c r="B154" s="0" t="s">
        <v>614</v>
      </c>
      <c r="C154" s="0" t="s">
        <v>290</v>
      </c>
      <c r="E154" s="127" t="n">
        <v>23760</v>
      </c>
      <c r="F154" s="33" t="s">
        <v>615</v>
      </c>
      <c r="G154" s="129" t="s">
        <v>363</v>
      </c>
    </row>
    <row r="155" customFormat="false" ht="12.75" hidden="false" customHeight="false" outlineLevel="0" collapsed="false">
      <c r="A155" s="0" t="s">
        <v>279</v>
      </c>
      <c r="B155" s="0" t="s">
        <v>616</v>
      </c>
      <c r="C155" s="0" t="s">
        <v>291</v>
      </c>
      <c r="E155" s="127" t="n">
        <v>23765</v>
      </c>
      <c r="F155" s="33" t="s">
        <v>617</v>
      </c>
      <c r="G155" s="129" t="s">
        <v>337</v>
      </c>
    </row>
    <row r="156" customFormat="false" ht="12.75" hidden="false" customHeight="false" outlineLevel="0" collapsed="false">
      <c r="A156" s="0" t="s">
        <v>117</v>
      </c>
      <c r="B156" s="0" t="s">
        <v>117</v>
      </c>
      <c r="C156" s="0" t="s">
        <v>292</v>
      </c>
      <c r="E156" s="127" t="n">
        <v>23766</v>
      </c>
      <c r="F156" s="33" t="s">
        <v>618</v>
      </c>
      <c r="G156" s="129" t="s">
        <v>343</v>
      </c>
    </row>
    <row r="157" customFormat="false" ht="12.75" hidden="false" customHeight="false" outlineLevel="0" collapsed="false">
      <c r="A157" s="0" t="s">
        <v>280</v>
      </c>
      <c r="B157" s="0" t="s">
        <v>280</v>
      </c>
      <c r="C157" s="0" t="s">
        <v>293</v>
      </c>
      <c r="E157" s="127" t="n">
        <v>23767</v>
      </c>
      <c r="F157" s="33" t="s">
        <v>619</v>
      </c>
      <c r="G157" s="129" t="s">
        <v>343</v>
      </c>
    </row>
    <row r="158" customFormat="false" ht="12.75" hidden="false" customHeight="false" outlineLevel="0" collapsed="false">
      <c r="A158" s="0" t="s">
        <v>118</v>
      </c>
      <c r="B158" s="0" t="s">
        <v>118</v>
      </c>
      <c r="E158" s="127" t="n">
        <v>23768</v>
      </c>
      <c r="F158" s="33" t="s">
        <v>620</v>
      </c>
      <c r="G158" s="129" t="s">
        <v>343</v>
      </c>
    </row>
    <row r="159" customFormat="false" ht="12.75" hidden="false" customHeight="false" outlineLevel="0" collapsed="false">
      <c r="A159" s="0" t="s">
        <v>281</v>
      </c>
      <c r="B159" s="0" t="s">
        <v>281</v>
      </c>
      <c r="E159" s="127" t="n">
        <v>23769</v>
      </c>
      <c r="F159" s="33" t="s">
        <v>621</v>
      </c>
      <c r="G159" s="129" t="s">
        <v>337</v>
      </c>
    </row>
    <row r="160" customFormat="false" ht="12.75" hidden="false" customHeight="false" outlineLevel="0" collapsed="false">
      <c r="A160" s="0" t="s">
        <v>121</v>
      </c>
      <c r="B160" s="0" t="s">
        <v>121</v>
      </c>
      <c r="E160" s="127" t="n">
        <v>23770</v>
      </c>
      <c r="F160" s="33" t="s">
        <v>622</v>
      </c>
      <c r="G160" s="129" t="s">
        <v>299</v>
      </c>
    </row>
    <row r="161" customFormat="false" ht="12.75" hidden="false" customHeight="false" outlineLevel="0" collapsed="false">
      <c r="A161" s="0" t="s">
        <v>623</v>
      </c>
      <c r="B161" s="0" t="s">
        <v>623</v>
      </c>
      <c r="E161" s="127" t="n">
        <v>23776</v>
      </c>
      <c r="F161" s="33" t="s">
        <v>624</v>
      </c>
      <c r="G161" s="129" t="s">
        <v>346</v>
      </c>
    </row>
    <row r="162" customFormat="false" ht="12.75" hidden="false" customHeight="false" outlineLevel="0" collapsed="false">
      <c r="A162" s="0" t="s">
        <v>625</v>
      </c>
      <c r="B162" s="0" t="s">
        <v>625</v>
      </c>
      <c r="E162" s="127" t="n">
        <v>23777</v>
      </c>
      <c r="F162" s="33" t="s">
        <v>626</v>
      </c>
      <c r="G162" s="129" t="s">
        <v>404</v>
      </c>
    </row>
    <row r="163" customFormat="false" ht="12.75" hidden="false" customHeight="false" outlineLevel="0" collapsed="false">
      <c r="A163" s="0" t="s">
        <v>627</v>
      </c>
      <c r="B163" s="0" t="s">
        <v>627</v>
      </c>
      <c r="E163" s="127" t="n">
        <v>23778</v>
      </c>
      <c r="F163" s="33" t="s">
        <v>628</v>
      </c>
      <c r="G163" s="129" t="s">
        <v>404</v>
      </c>
    </row>
    <row r="164" customFormat="false" ht="12.75" hidden="false" customHeight="false" outlineLevel="0" collapsed="false">
      <c r="A164" s="0" t="s">
        <v>629</v>
      </c>
      <c r="B164" s="0" t="s">
        <v>629</v>
      </c>
      <c r="E164" s="127" t="n">
        <v>23779</v>
      </c>
      <c r="F164" s="33" t="s">
        <v>630</v>
      </c>
      <c r="G164" s="129" t="s">
        <v>363</v>
      </c>
    </row>
    <row r="165" customFormat="false" ht="12.75" hidden="false" customHeight="false" outlineLevel="0" collapsed="false">
      <c r="A165" s="0" t="s">
        <v>282</v>
      </c>
      <c r="B165" s="0" t="s">
        <v>631</v>
      </c>
      <c r="E165" s="127" t="n">
        <v>23780</v>
      </c>
      <c r="F165" s="33" t="s">
        <v>632</v>
      </c>
      <c r="G165" s="129" t="s">
        <v>404</v>
      </c>
    </row>
    <row r="166" customFormat="false" ht="12.75" hidden="false" customHeight="false" outlineLevel="0" collapsed="false">
      <c r="A166" s="0" t="s">
        <v>283</v>
      </c>
      <c r="B166" s="0" t="s">
        <v>633</v>
      </c>
      <c r="E166" s="127" t="n">
        <v>23781</v>
      </c>
      <c r="F166" s="33" t="s">
        <v>634</v>
      </c>
      <c r="G166" s="129" t="s">
        <v>363</v>
      </c>
    </row>
    <row r="167" customFormat="false" ht="12.75" hidden="false" customHeight="false" outlineLevel="0" collapsed="false">
      <c r="A167" s="0" t="s">
        <v>284</v>
      </c>
      <c r="B167" s="0" t="s">
        <v>635</v>
      </c>
      <c r="E167" s="127" t="n">
        <v>23783</v>
      </c>
      <c r="F167" s="33" t="s">
        <v>636</v>
      </c>
      <c r="G167" s="129" t="s">
        <v>343</v>
      </c>
    </row>
    <row r="168" customFormat="false" ht="12.75" hidden="false" customHeight="false" outlineLevel="0" collapsed="false">
      <c r="A168" s="0" t="s">
        <v>285</v>
      </c>
      <c r="B168" s="0" t="s">
        <v>637</v>
      </c>
      <c r="E168" s="127" t="n">
        <v>23786</v>
      </c>
      <c r="F168" s="33" t="s">
        <v>638</v>
      </c>
      <c r="G168" s="129" t="s">
        <v>299</v>
      </c>
    </row>
    <row r="169" customFormat="false" ht="12.75" hidden="false" customHeight="false" outlineLevel="0" collapsed="false">
      <c r="A169" s="0" t="s">
        <v>286</v>
      </c>
      <c r="B169" s="0" t="s">
        <v>639</v>
      </c>
      <c r="E169" s="127" t="n">
        <v>23790</v>
      </c>
      <c r="F169" s="33" t="s">
        <v>640</v>
      </c>
      <c r="G169" s="129" t="s">
        <v>343</v>
      </c>
    </row>
    <row r="170" customFormat="false" ht="12.75" hidden="false" customHeight="false" outlineLevel="0" collapsed="false">
      <c r="A170" s="0" t="s">
        <v>287</v>
      </c>
      <c r="B170" s="0" t="s">
        <v>641</v>
      </c>
      <c r="E170" s="127" t="n">
        <v>23791</v>
      </c>
      <c r="F170" s="33" t="s">
        <v>642</v>
      </c>
      <c r="G170" s="129" t="s">
        <v>363</v>
      </c>
    </row>
    <row r="171" customFormat="false" ht="12.75" hidden="false" customHeight="false" outlineLevel="0" collapsed="false">
      <c r="A171" s="0" t="s">
        <v>288</v>
      </c>
      <c r="B171" s="0" t="s">
        <v>643</v>
      </c>
      <c r="E171" s="127" t="n">
        <v>23792</v>
      </c>
      <c r="F171" s="33" t="s">
        <v>644</v>
      </c>
      <c r="G171" s="129" t="s">
        <v>449</v>
      </c>
    </row>
    <row r="172" customFormat="false" ht="12.75" hidden="false" customHeight="false" outlineLevel="0" collapsed="false">
      <c r="A172" s="0" t="s">
        <v>289</v>
      </c>
      <c r="B172" s="0" t="s">
        <v>645</v>
      </c>
      <c r="E172" s="127" t="n">
        <v>23793</v>
      </c>
      <c r="F172" s="33" t="s">
        <v>646</v>
      </c>
      <c r="G172" s="129" t="s">
        <v>449</v>
      </c>
    </row>
    <row r="173" customFormat="false" ht="12.75" hidden="false" customHeight="false" outlineLevel="0" collapsed="false">
      <c r="A173" s="0" t="s">
        <v>290</v>
      </c>
      <c r="B173" s="0" t="s">
        <v>647</v>
      </c>
      <c r="E173" s="127" t="n">
        <v>23794</v>
      </c>
      <c r="F173" s="33" t="s">
        <v>648</v>
      </c>
      <c r="G173" s="129" t="s">
        <v>328</v>
      </c>
    </row>
    <row r="174" customFormat="false" ht="12.75" hidden="false" customHeight="false" outlineLevel="0" collapsed="false">
      <c r="A174" s="0" t="s">
        <v>291</v>
      </c>
      <c r="B174" s="0" t="s">
        <v>649</v>
      </c>
      <c r="E174" s="127" t="n">
        <v>23796</v>
      </c>
      <c r="F174" s="33" t="s">
        <v>650</v>
      </c>
      <c r="G174" s="129" t="s">
        <v>340</v>
      </c>
    </row>
    <row r="175" customFormat="false" ht="12.75" hidden="false" customHeight="false" outlineLevel="0" collapsed="false">
      <c r="A175" s="0" t="s">
        <v>292</v>
      </c>
      <c r="B175" s="0" t="s">
        <v>651</v>
      </c>
      <c r="E175" s="127" t="n">
        <v>23797</v>
      </c>
      <c r="F175" s="33" t="s">
        <v>652</v>
      </c>
      <c r="G175" s="129" t="s">
        <v>343</v>
      </c>
    </row>
    <row r="176" customFormat="false" ht="12.75" hidden="false" customHeight="false" outlineLevel="0" collapsed="false">
      <c r="A176" s="0" t="s">
        <v>293</v>
      </c>
      <c r="B176" s="0" t="s">
        <v>653</v>
      </c>
      <c r="E176" s="127" t="n">
        <v>23798</v>
      </c>
      <c r="F176" s="33" t="s">
        <v>654</v>
      </c>
      <c r="G176" s="129" t="s">
        <v>340</v>
      </c>
    </row>
    <row r="177" customFormat="false" ht="12.75" hidden="false" customHeight="false" outlineLevel="0" collapsed="false">
      <c r="E177" s="127" t="n">
        <v>23799</v>
      </c>
      <c r="F177" s="33" t="s">
        <v>655</v>
      </c>
      <c r="G177" s="129" t="s">
        <v>340</v>
      </c>
    </row>
    <row r="178" customFormat="false" ht="12.75" hidden="false" customHeight="false" outlineLevel="0" collapsed="false">
      <c r="E178" s="127" t="n">
        <v>23800</v>
      </c>
      <c r="F178" s="33" t="s">
        <v>656</v>
      </c>
      <c r="G178" s="129" t="s">
        <v>343</v>
      </c>
    </row>
    <row r="179" customFormat="false" ht="12.75" hidden="false" customHeight="false" outlineLevel="0" collapsed="false">
      <c r="E179" s="127" t="n">
        <v>23801</v>
      </c>
      <c r="F179" s="33" t="s">
        <v>657</v>
      </c>
      <c r="G179" s="129" t="s">
        <v>340</v>
      </c>
    </row>
    <row r="180" customFormat="false" ht="12.75" hidden="false" customHeight="false" outlineLevel="0" collapsed="false">
      <c r="E180" s="127" t="n">
        <v>23802</v>
      </c>
      <c r="F180" s="33" t="s">
        <v>658</v>
      </c>
      <c r="G180" s="129" t="s">
        <v>340</v>
      </c>
    </row>
    <row r="181" customFormat="false" ht="12.75" hidden="false" customHeight="false" outlineLevel="0" collapsed="false">
      <c r="E181" s="127" t="n">
        <v>23803</v>
      </c>
      <c r="F181" s="33" t="s">
        <v>659</v>
      </c>
      <c r="G181" s="129" t="s">
        <v>404</v>
      </c>
    </row>
    <row r="182" customFormat="false" ht="12.75" hidden="false" customHeight="false" outlineLevel="0" collapsed="false">
      <c r="E182" s="127" t="n">
        <v>23805</v>
      </c>
      <c r="F182" s="33" t="s">
        <v>660</v>
      </c>
      <c r="G182" s="129" t="s">
        <v>404</v>
      </c>
    </row>
    <row r="183" customFormat="false" ht="12.75" hidden="false" customHeight="false" outlineLevel="0" collapsed="false">
      <c r="E183" s="127" t="n">
        <v>23807</v>
      </c>
      <c r="F183" s="33" t="s">
        <v>661</v>
      </c>
      <c r="G183" s="129" t="s">
        <v>340</v>
      </c>
    </row>
    <row r="184" customFormat="false" ht="12.75" hidden="false" customHeight="false" outlineLevel="0" collapsed="false">
      <c r="E184" s="127" t="n">
        <v>23808</v>
      </c>
      <c r="F184" s="33" t="s">
        <v>662</v>
      </c>
      <c r="G184" s="129" t="s">
        <v>363</v>
      </c>
    </row>
    <row r="185" customFormat="false" ht="12.75" hidden="false" customHeight="false" outlineLevel="0" collapsed="false">
      <c r="E185" s="127" t="n">
        <v>23810</v>
      </c>
      <c r="F185" s="33" t="s">
        <v>663</v>
      </c>
      <c r="G185" s="129" t="s">
        <v>299</v>
      </c>
    </row>
    <row r="186" customFormat="false" ht="12.75" hidden="false" customHeight="false" outlineLevel="0" collapsed="false">
      <c r="E186" s="127" t="n">
        <v>23811</v>
      </c>
      <c r="F186" s="33" t="s">
        <v>664</v>
      </c>
      <c r="G186" s="129" t="s">
        <v>363</v>
      </c>
    </row>
    <row r="187" customFormat="false" ht="12.75" hidden="false" customHeight="false" outlineLevel="0" collapsed="false">
      <c r="E187" s="127" t="n">
        <v>23856</v>
      </c>
      <c r="F187" s="33" t="s">
        <v>665</v>
      </c>
      <c r="G187" s="129" t="s">
        <v>343</v>
      </c>
    </row>
    <row r="188" customFormat="false" ht="12.75" hidden="false" customHeight="false" outlineLevel="0" collapsed="false">
      <c r="E188" s="127" t="n">
        <v>23857</v>
      </c>
      <c r="F188" s="33" t="s">
        <v>666</v>
      </c>
      <c r="G188" s="129" t="s">
        <v>404</v>
      </c>
    </row>
    <row r="189" customFormat="false" ht="12.75" hidden="false" customHeight="false" outlineLevel="0" collapsed="false">
      <c r="E189" s="127" t="n">
        <v>23858</v>
      </c>
      <c r="F189" s="33" t="s">
        <v>667</v>
      </c>
      <c r="G189" s="129" t="s">
        <v>340</v>
      </c>
    </row>
    <row r="190" customFormat="false" ht="12.75" hidden="false" customHeight="false" outlineLevel="0" collapsed="false">
      <c r="E190" s="127" t="n">
        <v>23895</v>
      </c>
      <c r="F190" s="33" t="s">
        <v>668</v>
      </c>
      <c r="G190" s="129" t="s">
        <v>363</v>
      </c>
    </row>
    <row r="191" customFormat="false" ht="12.75" hidden="false" customHeight="false" outlineLevel="0" collapsed="false">
      <c r="E191" s="127" t="n">
        <v>23900</v>
      </c>
      <c r="F191" s="33" t="s">
        <v>669</v>
      </c>
      <c r="G191" s="129" t="s">
        <v>340</v>
      </c>
    </row>
    <row r="192" customFormat="false" ht="12.75" hidden="false" customHeight="false" outlineLevel="0" collapsed="false">
      <c r="E192" s="127" t="n">
        <v>23901</v>
      </c>
      <c r="F192" s="33" t="s">
        <v>670</v>
      </c>
      <c r="G192" s="129" t="s">
        <v>363</v>
      </c>
    </row>
    <row r="193" customFormat="false" ht="12.75" hidden="false" customHeight="false" outlineLevel="0" collapsed="false">
      <c r="E193" s="127" t="n">
        <v>23902</v>
      </c>
      <c r="F193" s="33" t="s">
        <v>671</v>
      </c>
      <c r="G193" s="129" t="s">
        <v>449</v>
      </c>
    </row>
    <row r="194" customFormat="false" ht="12.75" hidden="false" customHeight="false" outlineLevel="0" collapsed="false">
      <c r="E194" s="127" t="n">
        <v>23903</v>
      </c>
      <c r="F194" s="33" t="s">
        <v>672</v>
      </c>
      <c r="G194" s="129" t="s">
        <v>363</v>
      </c>
    </row>
    <row r="195" customFormat="false" ht="12.75" hidden="false" customHeight="false" outlineLevel="0" collapsed="false">
      <c r="E195" s="127" t="n">
        <v>23913</v>
      </c>
      <c r="F195" s="33" t="s">
        <v>673</v>
      </c>
      <c r="G195" s="129" t="s">
        <v>449</v>
      </c>
    </row>
    <row r="196" customFormat="false" ht="12.75" hidden="false" customHeight="false" outlineLevel="0" collapsed="false">
      <c r="E196" s="127" t="n">
        <v>23914</v>
      </c>
      <c r="F196" s="33" t="s">
        <v>674</v>
      </c>
      <c r="G196" s="129" t="s">
        <v>306</v>
      </c>
    </row>
    <row r="197" customFormat="false" ht="12.75" hidden="false" customHeight="false" outlineLevel="0" collapsed="false">
      <c r="E197" s="127" t="n">
        <v>23915</v>
      </c>
      <c r="F197" s="33" t="s">
        <v>675</v>
      </c>
      <c r="G197" s="129" t="s">
        <v>449</v>
      </c>
    </row>
    <row r="198" customFormat="false" ht="12.75" hidden="false" customHeight="false" outlineLevel="0" collapsed="false">
      <c r="E198" s="127" t="n">
        <v>23982</v>
      </c>
      <c r="F198" s="33" t="s">
        <v>676</v>
      </c>
      <c r="G198" s="129" t="s">
        <v>363</v>
      </c>
    </row>
    <row r="199" customFormat="false" ht="12.75" hidden="false" customHeight="false" outlineLevel="0" collapsed="false">
      <c r="E199" s="127" t="n">
        <v>23983</v>
      </c>
      <c r="F199" s="33" t="s">
        <v>677</v>
      </c>
      <c r="G199" s="129" t="s">
        <v>404</v>
      </c>
    </row>
    <row r="200" customFormat="false" ht="12.75" hidden="false" customHeight="false" outlineLevel="0" collapsed="false">
      <c r="E200" s="127" t="n">
        <v>23985</v>
      </c>
      <c r="F200" s="33" t="s">
        <v>678</v>
      </c>
      <c r="G200" s="129" t="s">
        <v>343</v>
      </c>
    </row>
    <row r="201" customFormat="false" ht="12.75" hidden="false" customHeight="false" outlineLevel="0" collapsed="false">
      <c r="E201" s="127" t="n">
        <v>23986</v>
      </c>
      <c r="F201" s="33" t="s">
        <v>679</v>
      </c>
      <c r="G201" s="129" t="s">
        <v>343</v>
      </c>
    </row>
    <row r="202" customFormat="false" ht="12.75" hidden="false" customHeight="false" outlineLevel="0" collapsed="false">
      <c r="E202" s="127" t="n">
        <v>23987</v>
      </c>
      <c r="F202" s="33" t="s">
        <v>680</v>
      </c>
      <c r="G202" s="129" t="s">
        <v>343</v>
      </c>
    </row>
    <row r="203" customFormat="false" ht="12.75" hidden="false" customHeight="false" outlineLevel="0" collapsed="false">
      <c r="E203" s="127" t="n">
        <v>23988</v>
      </c>
      <c r="F203" s="33" t="s">
        <v>681</v>
      </c>
      <c r="G203" s="129" t="s">
        <v>340</v>
      </c>
    </row>
    <row r="204" customFormat="false" ht="12.75" hidden="false" customHeight="false" outlineLevel="0" collapsed="false">
      <c r="E204" s="127" t="n">
        <v>23990</v>
      </c>
      <c r="F204" s="33" t="s">
        <v>682</v>
      </c>
      <c r="G204" s="129" t="s">
        <v>343</v>
      </c>
    </row>
    <row r="205" customFormat="false" ht="12.75" hidden="false" customHeight="false" outlineLevel="0" collapsed="false">
      <c r="E205" s="127" t="n">
        <v>24000</v>
      </c>
      <c r="F205" s="33" t="s">
        <v>683</v>
      </c>
      <c r="G205" s="129" t="s">
        <v>337</v>
      </c>
    </row>
    <row r="206" customFormat="false" ht="12.75" hidden="false" customHeight="false" outlineLevel="0" collapsed="false">
      <c r="E206" s="127" t="n">
        <v>24008</v>
      </c>
      <c r="F206" s="33" t="s">
        <v>684</v>
      </c>
      <c r="G206" s="129" t="s">
        <v>404</v>
      </c>
    </row>
    <row r="207" customFormat="false" ht="12.75" hidden="false" customHeight="false" outlineLevel="0" collapsed="false">
      <c r="E207" s="127" t="n">
        <v>24010</v>
      </c>
      <c r="F207" s="33" t="s">
        <v>685</v>
      </c>
      <c r="G207" s="129" t="s">
        <v>363</v>
      </c>
    </row>
    <row r="208" customFormat="false" ht="12.75" hidden="false" customHeight="false" outlineLevel="0" collapsed="false">
      <c r="E208" s="127" t="n">
        <v>24011</v>
      </c>
      <c r="F208" s="33" t="s">
        <v>686</v>
      </c>
      <c r="G208" s="129" t="s">
        <v>340</v>
      </c>
    </row>
    <row r="209" customFormat="false" ht="12.75" hidden="false" customHeight="false" outlineLevel="0" collapsed="false">
      <c r="E209" s="127" t="n">
        <v>24013</v>
      </c>
      <c r="F209" s="33" t="s">
        <v>687</v>
      </c>
      <c r="G209" s="129" t="s">
        <v>340</v>
      </c>
    </row>
    <row r="210" customFormat="false" ht="12.75" hidden="false" customHeight="false" outlineLevel="0" collapsed="false">
      <c r="E210" s="127" t="n">
        <v>24014</v>
      </c>
      <c r="F210" s="33" t="s">
        <v>688</v>
      </c>
      <c r="G210" s="129" t="s">
        <v>343</v>
      </c>
    </row>
    <row r="211" customFormat="false" ht="12.75" hidden="false" customHeight="false" outlineLevel="0" collapsed="false">
      <c r="E211" s="127" t="n">
        <v>24015</v>
      </c>
      <c r="F211" s="33" t="s">
        <v>689</v>
      </c>
      <c r="G211" s="129" t="s">
        <v>363</v>
      </c>
    </row>
    <row r="212" customFormat="false" ht="12.75" hidden="false" customHeight="false" outlineLevel="0" collapsed="false">
      <c r="E212" s="127" t="n">
        <v>24016</v>
      </c>
      <c r="F212" s="33" t="s">
        <v>690</v>
      </c>
      <c r="G212" s="129" t="s">
        <v>404</v>
      </c>
    </row>
    <row r="213" customFormat="false" ht="12.75" hidden="false" customHeight="false" outlineLevel="0" collapsed="false">
      <c r="E213" s="127" t="n">
        <v>24017</v>
      </c>
      <c r="F213" s="33" t="s">
        <v>691</v>
      </c>
      <c r="G213" s="129" t="s">
        <v>343</v>
      </c>
    </row>
    <row r="214" customFormat="false" ht="12.75" hidden="false" customHeight="false" outlineLevel="0" collapsed="false">
      <c r="E214" s="127" t="n">
        <v>24018</v>
      </c>
      <c r="F214" s="33" t="s">
        <v>692</v>
      </c>
      <c r="G214" s="129" t="s">
        <v>340</v>
      </c>
    </row>
    <row r="215" customFormat="false" ht="12.75" hidden="false" customHeight="false" outlineLevel="0" collapsed="false">
      <c r="E215" s="127" t="n">
        <v>24019</v>
      </c>
      <c r="F215" s="33" t="s">
        <v>693</v>
      </c>
      <c r="G215" s="129" t="s">
        <v>346</v>
      </c>
    </row>
    <row r="216" customFormat="false" ht="12.75" hidden="false" customHeight="false" outlineLevel="0" collapsed="false">
      <c r="E216" s="127" t="n">
        <v>24020</v>
      </c>
      <c r="F216" s="33" t="s">
        <v>694</v>
      </c>
      <c r="G216" s="129" t="s">
        <v>340</v>
      </c>
    </row>
    <row r="217" customFormat="false" ht="12.75" hidden="false" customHeight="false" outlineLevel="0" collapsed="false">
      <c r="E217" s="127" t="n">
        <v>24021</v>
      </c>
      <c r="F217" s="33" t="s">
        <v>695</v>
      </c>
      <c r="G217" s="129" t="s">
        <v>404</v>
      </c>
    </row>
    <row r="218" customFormat="false" ht="12.75" hidden="false" customHeight="false" outlineLevel="0" collapsed="false">
      <c r="E218" s="127" t="n">
        <v>24023</v>
      </c>
      <c r="F218" s="33" t="s">
        <v>696</v>
      </c>
      <c r="G218" s="129" t="s">
        <v>404</v>
      </c>
    </row>
    <row r="219" customFormat="false" ht="12.75" hidden="false" customHeight="false" outlineLevel="0" collapsed="false">
      <c r="E219" s="127" t="n">
        <v>24024</v>
      </c>
      <c r="F219" s="33" t="s">
        <v>697</v>
      </c>
      <c r="G219" s="129" t="s">
        <v>306</v>
      </c>
    </row>
    <row r="220" customFormat="false" ht="12.75" hidden="false" customHeight="false" outlineLevel="0" collapsed="false">
      <c r="E220" s="127" t="n">
        <v>24026</v>
      </c>
      <c r="F220" s="33" t="s">
        <v>698</v>
      </c>
      <c r="G220" s="129" t="s">
        <v>363</v>
      </c>
    </row>
    <row r="221" customFormat="false" ht="12.75" hidden="false" customHeight="false" outlineLevel="0" collapsed="false">
      <c r="E221" s="127" t="n">
        <v>24028</v>
      </c>
      <c r="F221" s="33" t="s">
        <v>699</v>
      </c>
      <c r="G221" s="129" t="s">
        <v>340</v>
      </c>
    </row>
    <row r="222" customFormat="false" ht="12.75" hidden="false" customHeight="false" outlineLevel="0" collapsed="false">
      <c r="E222" s="127" t="n">
        <v>24039</v>
      </c>
      <c r="F222" s="33" t="s">
        <v>700</v>
      </c>
      <c r="G222" s="129" t="s">
        <v>363</v>
      </c>
    </row>
    <row r="223" customFormat="false" ht="12.75" hidden="false" customHeight="false" outlineLevel="0" collapsed="false">
      <c r="E223" s="127" t="n">
        <v>24041</v>
      </c>
      <c r="F223" s="33" t="s">
        <v>701</v>
      </c>
      <c r="G223" s="129" t="s">
        <v>343</v>
      </c>
    </row>
    <row r="224" customFormat="false" ht="12.75" hidden="false" customHeight="false" outlineLevel="0" collapsed="false">
      <c r="E224" s="127" t="n">
        <v>24042</v>
      </c>
      <c r="F224" s="33" t="s">
        <v>702</v>
      </c>
      <c r="G224" s="129" t="s">
        <v>343</v>
      </c>
    </row>
    <row r="225" customFormat="false" ht="12.75" hidden="false" customHeight="false" outlineLevel="0" collapsed="false">
      <c r="E225" s="127" t="n">
        <v>24043</v>
      </c>
      <c r="F225" s="33" t="s">
        <v>703</v>
      </c>
      <c r="G225" s="129" t="s">
        <v>343</v>
      </c>
    </row>
    <row r="226" customFormat="false" ht="12.75" hidden="false" customHeight="false" outlineLevel="0" collapsed="false">
      <c r="E226" s="127" t="n">
        <v>24044</v>
      </c>
      <c r="F226" s="33" t="s">
        <v>704</v>
      </c>
      <c r="G226" s="129" t="s">
        <v>404</v>
      </c>
    </row>
    <row r="227" customFormat="false" ht="12.75" hidden="false" customHeight="false" outlineLevel="0" collapsed="false">
      <c r="E227" s="127" t="n">
        <v>24046</v>
      </c>
      <c r="F227" s="33" t="s">
        <v>705</v>
      </c>
      <c r="G227" s="129" t="s">
        <v>363</v>
      </c>
    </row>
    <row r="228" customFormat="false" ht="12.75" hidden="false" customHeight="false" outlineLevel="0" collapsed="false">
      <c r="E228" s="127" t="n">
        <v>24047</v>
      </c>
      <c r="F228" s="33" t="s">
        <v>706</v>
      </c>
      <c r="G228" s="129" t="s">
        <v>404</v>
      </c>
    </row>
    <row r="229" customFormat="false" ht="12.75" hidden="false" customHeight="false" outlineLevel="0" collapsed="false">
      <c r="E229" s="127" t="n">
        <v>24048</v>
      </c>
      <c r="F229" s="33" t="s">
        <v>707</v>
      </c>
      <c r="G229" s="129" t="s">
        <v>404</v>
      </c>
    </row>
    <row r="230" customFormat="false" ht="12.75" hidden="false" customHeight="false" outlineLevel="0" collapsed="false">
      <c r="E230" s="127" t="n">
        <v>24049</v>
      </c>
      <c r="F230" s="33" t="s">
        <v>708</v>
      </c>
      <c r="G230" s="129" t="s">
        <v>404</v>
      </c>
    </row>
    <row r="231" customFormat="false" ht="12.75" hidden="false" customHeight="false" outlineLevel="0" collapsed="false">
      <c r="E231" s="127" t="n">
        <v>24050</v>
      </c>
      <c r="F231" s="33" t="s">
        <v>709</v>
      </c>
      <c r="G231" s="129" t="s">
        <v>340</v>
      </c>
    </row>
    <row r="232" customFormat="false" ht="12.75" hidden="false" customHeight="false" outlineLevel="0" collapsed="false">
      <c r="E232" s="127" t="n">
        <v>24051</v>
      </c>
      <c r="F232" s="33" t="s">
        <v>710</v>
      </c>
      <c r="G232" s="129" t="s">
        <v>340</v>
      </c>
    </row>
    <row r="233" customFormat="false" ht="12.75" hidden="false" customHeight="false" outlineLevel="0" collapsed="false">
      <c r="E233" s="127" t="n">
        <v>24053</v>
      </c>
      <c r="F233" s="33" t="s">
        <v>711</v>
      </c>
      <c r="G233" s="129" t="s">
        <v>449</v>
      </c>
    </row>
    <row r="234" customFormat="false" ht="12.75" hidden="false" customHeight="false" outlineLevel="0" collapsed="false">
      <c r="E234" s="127" t="n">
        <v>24054</v>
      </c>
      <c r="F234" s="33" t="s">
        <v>712</v>
      </c>
      <c r="G234" s="129" t="s">
        <v>449</v>
      </c>
    </row>
    <row r="235" customFormat="false" ht="12.75" hidden="false" customHeight="false" outlineLevel="0" collapsed="false">
      <c r="E235" s="127" t="n">
        <v>24056</v>
      </c>
      <c r="F235" s="33" t="s">
        <v>713</v>
      </c>
      <c r="G235" s="129" t="s">
        <v>404</v>
      </c>
    </row>
    <row r="236" customFormat="false" ht="12.75" hidden="false" customHeight="false" outlineLevel="0" collapsed="false">
      <c r="E236" s="127" t="n">
        <v>24057</v>
      </c>
      <c r="F236" s="33" t="s">
        <v>714</v>
      </c>
      <c r="G236" s="129" t="s">
        <v>404</v>
      </c>
    </row>
    <row r="237" customFormat="false" ht="12.75" hidden="false" customHeight="false" outlineLevel="0" collapsed="false">
      <c r="E237" s="127" t="n">
        <v>24058</v>
      </c>
      <c r="F237" s="33" t="s">
        <v>715</v>
      </c>
      <c r="G237" s="129" t="s">
        <v>340</v>
      </c>
    </row>
    <row r="238" customFormat="false" ht="12.75" hidden="false" customHeight="false" outlineLevel="0" collapsed="false">
      <c r="E238" s="127" t="n">
        <v>24059</v>
      </c>
      <c r="F238" s="33" t="s">
        <v>716</v>
      </c>
      <c r="G238" s="129" t="s">
        <v>340</v>
      </c>
    </row>
    <row r="239" customFormat="false" ht="12.75" hidden="false" customHeight="false" outlineLevel="0" collapsed="false">
      <c r="E239" s="127" t="n">
        <v>24060</v>
      </c>
      <c r="F239" s="33" t="s">
        <v>717</v>
      </c>
      <c r="G239" s="129" t="s">
        <v>343</v>
      </c>
    </row>
    <row r="240" customFormat="false" ht="12.75" hidden="false" customHeight="false" outlineLevel="0" collapsed="false">
      <c r="E240" s="127" t="n">
        <v>24062</v>
      </c>
      <c r="F240" s="33" t="s">
        <v>718</v>
      </c>
      <c r="G240" s="129" t="s">
        <v>719</v>
      </c>
    </row>
    <row r="241" customFormat="false" ht="12.75" hidden="false" customHeight="false" outlineLevel="0" collapsed="false">
      <c r="E241" s="127" t="n">
        <v>24063</v>
      </c>
      <c r="F241" s="33" t="s">
        <v>720</v>
      </c>
      <c r="G241" s="129" t="s">
        <v>147</v>
      </c>
    </row>
    <row r="242" customFormat="false" ht="12.75" hidden="false" customHeight="false" outlineLevel="0" collapsed="false">
      <c r="E242" s="127" t="n">
        <v>24065</v>
      </c>
      <c r="F242" s="33" t="s">
        <v>721</v>
      </c>
      <c r="G242" s="129" t="s">
        <v>120</v>
      </c>
    </row>
    <row r="243" customFormat="false" ht="12.75" hidden="false" customHeight="false" outlineLevel="0" collapsed="false">
      <c r="E243" s="127" t="n">
        <v>24077</v>
      </c>
      <c r="F243" s="33" t="s">
        <v>722</v>
      </c>
      <c r="G243" s="129" t="s">
        <v>299</v>
      </c>
    </row>
    <row r="244" customFormat="false" ht="12.75" hidden="false" customHeight="false" outlineLevel="0" collapsed="false">
      <c r="E244" s="127" t="n">
        <v>24078</v>
      </c>
      <c r="F244" s="33" t="s">
        <v>723</v>
      </c>
      <c r="G244" s="129" t="s">
        <v>299</v>
      </c>
    </row>
    <row r="245" customFormat="false" ht="12.75" hidden="false" customHeight="false" outlineLevel="0" collapsed="false">
      <c r="E245" s="127" t="n">
        <v>24079</v>
      </c>
      <c r="F245" s="33" t="s">
        <v>724</v>
      </c>
      <c r="G245" s="129" t="s">
        <v>299</v>
      </c>
    </row>
    <row r="246" customFormat="false" ht="12.75" hidden="false" customHeight="false" outlineLevel="0" collapsed="false">
      <c r="E246" s="127" t="n">
        <v>24080</v>
      </c>
      <c r="F246" s="33" t="s">
        <v>725</v>
      </c>
      <c r="G246" s="129" t="s">
        <v>299</v>
      </c>
    </row>
    <row r="247" customFormat="false" ht="12.75" hidden="false" customHeight="false" outlineLevel="0" collapsed="false">
      <c r="E247" s="127" t="n">
        <v>24084</v>
      </c>
      <c r="F247" s="33" t="s">
        <v>726</v>
      </c>
      <c r="G247" s="129" t="s">
        <v>299</v>
      </c>
    </row>
    <row r="248" customFormat="false" ht="12.75" hidden="false" customHeight="false" outlineLevel="0" collapsed="false">
      <c r="E248" s="127" t="n">
        <v>24094</v>
      </c>
      <c r="F248" s="33" t="s">
        <v>727</v>
      </c>
      <c r="G248" s="129" t="s">
        <v>299</v>
      </c>
    </row>
    <row r="249" customFormat="false" ht="12.75" hidden="false" customHeight="false" outlineLevel="0" collapsed="false">
      <c r="E249" s="127" t="n">
        <v>24095</v>
      </c>
      <c r="F249" s="33" t="s">
        <v>728</v>
      </c>
      <c r="G249" s="129" t="s">
        <v>299</v>
      </c>
    </row>
    <row r="250" customFormat="false" ht="12.75" hidden="false" customHeight="false" outlineLevel="0" collapsed="false">
      <c r="E250" s="127" t="n">
        <v>24096</v>
      </c>
      <c r="F250" s="33" t="s">
        <v>729</v>
      </c>
      <c r="G250" s="129" t="s">
        <v>299</v>
      </c>
    </row>
    <row r="251" customFormat="false" ht="12.75" hidden="false" customHeight="false" outlineLevel="0" collapsed="false">
      <c r="E251" s="127" t="n">
        <v>24097</v>
      </c>
      <c r="F251" s="33" t="s">
        <v>730</v>
      </c>
      <c r="G251" s="129" t="s">
        <v>299</v>
      </c>
    </row>
    <row r="252" customFormat="false" ht="12.75" hidden="false" customHeight="false" outlineLevel="0" collapsed="false">
      <c r="E252" s="127" t="n">
        <v>24098</v>
      </c>
      <c r="F252" s="33" t="s">
        <v>731</v>
      </c>
      <c r="G252" s="129" t="s">
        <v>299</v>
      </c>
    </row>
    <row r="253" customFormat="false" ht="12.75" hidden="false" customHeight="false" outlineLevel="0" collapsed="false">
      <c r="E253" s="127" t="n">
        <v>24099</v>
      </c>
      <c r="F253" s="33" t="s">
        <v>732</v>
      </c>
      <c r="G253" s="129" t="s">
        <v>299</v>
      </c>
    </row>
    <row r="254" customFormat="false" ht="12.75" hidden="false" customHeight="false" outlineLevel="0" collapsed="false">
      <c r="E254" s="127" t="n">
        <v>24100</v>
      </c>
      <c r="F254" s="33" t="s">
        <v>733</v>
      </c>
      <c r="G254" s="129" t="s">
        <v>299</v>
      </c>
    </row>
    <row r="255" customFormat="false" ht="12.75" hidden="false" customHeight="false" outlineLevel="0" collapsed="false">
      <c r="E255" s="127" t="n">
        <v>24101</v>
      </c>
      <c r="F255" s="33" t="s">
        <v>734</v>
      </c>
      <c r="G255" s="129" t="s">
        <v>299</v>
      </c>
    </row>
    <row r="256" customFormat="false" ht="12.75" hidden="false" customHeight="false" outlineLevel="0" collapsed="false">
      <c r="E256" s="127" t="n">
        <v>24102</v>
      </c>
      <c r="F256" s="33" t="s">
        <v>735</v>
      </c>
      <c r="G256" s="129" t="s">
        <v>299</v>
      </c>
    </row>
    <row r="257" customFormat="false" ht="12.75" hidden="false" customHeight="false" outlineLevel="0" collapsed="false">
      <c r="E257" s="127" t="n">
        <v>24103</v>
      </c>
      <c r="F257" s="33" t="s">
        <v>736</v>
      </c>
      <c r="G257" s="129" t="s">
        <v>299</v>
      </c>
    </row>
    <row r="258" customFormat="false" ht="12.75" hidden="false" customHeight="false" outlineLevel="0" collapsed="false">
      <c r="E258" s="127" t="n">
        <v>24104</v>
      </c>
      <c r="F258" s="33" t="s">
        <v>737</v>
      </c>
      <c r="G258" s="129" t="s">
        <v>299</v>
      </c>
    </row>
    <row r="259" customFormat="false" ht="12.75" hidden="false" customHeight="false" outlineLevel="0" collapsed="false">
      <c r="E259" s="127" t="n">
        <v>24105</v>
      </c>
      <c r="F259" s="33" t="s">
        <v>738</v>
      </c>
      <c r="G259" s="129" t="s">
        <v>299</v>
      </c>
    </row>
    <row r="260" customFormat="false" ht="12.75" hidden="false" customHeight="false" outlineLevel="0" collapsed="false">
      <c r="E260" s="127" t="n">
        <v>24106</v>
      </c>
      <c r="F260" s="33" t="s">
        <v>739</v>
      </c>
      <c r="G260" s="129" t="s">
        <v>299</v>
      </c>
    </row>
    <row r="261" customFormat="false" ht="12.75" hidden="false" customHeight="false" outlineLevel="0" collapsed="false">
      <c r="E261" s="127" t="n">
        <v>24107</v>
      </c>
      <c r="F261" s="33" t="s">
        <v>740</v>
      </c>
      <c r="G261" s="129" t="s">
        <v>299</v>
      </c>
    </row>
    <row r="262" customFormat="false" ht="12.75" hidden="false" customHeight="false" outlineLevel="0" collapsed="false">
      <c r="E262" s="127" t="n">
        <v>24108</v>
      </c>
      <c r="F262" s="33" t="s">
        <v>741</v>
      </c>
      <c r="G262" s="129" t="s">
        <v>299</v>
      </c>
    </row>
    <row r="263" customFormat="false" ht="12.75" hidden="false" customHeight="false" outlineLevel="0" collapsed="false">
      <c r="E263" s="127" t="n">
        <v>24109</v>
      </c>
      <c r="F263" s="33" t="s">
        <v>742</v>
      </c>
      <c r="G263" s="129" t="s">
        <v>299</v>
      </c>
    </row>
    <row r="264" customFormat="false" ht="12.75" hidden="false" customHeight="false" outlineLevel="0" collapsed="false">
      <c r="E264" s="127" t="n">
        <v>24110</v>
      </c>
      <c r="F264" s="33" t="s">
        <v>743</v>
      </c>
      <c r="G264" s="129" t="s">
        <v>299</v>
      </c>
    </row>
    <row r="265" customFormat="false" ht="12.75" hidden="false" customHeight="false" outlineLevel="0" collapsed="false">
      <c r="E265" s="127" t="n">
        <v>24111</v>
      </c>
      <c r="F265" s="33" t="s">
        <v>744</v>
      </c>
      <c r="G265" s="129" t="s">
        <v>299</v>
      </c>
    </row>
    <row r="266" customFormat="false" ht="12.75" hidden="false" customHeight="false" outlineLevel="0" collapsed="false">
      <c r="E266" s="127" t="n">
        <v>24112</v>
      </c>
      <c r="F266" s="33" t="s">
        <v>745</v>
      </c>
      <c r="G266" s="129" t="s">
        <v>299</v>
      </c>
    </row>
    <row r="267" customFormat="false" ht="12.75" hidden="false" customHeight="false" outlineLevel="0" collapsed="false">
      <c r="E267" s="127" t="n">
        <v>24113</v>
      </c>
      <c r="F267" s="33" t="s">
        <v>746</v>
      </c>
      <c r="G267" s="129" t="s">
        <v>299</v>
      </c>
    </row>
    <row r="268" customFormat="false" ht="12.75" hidden="false" customHeight="false" outlineLevel="0" collapsed="false">
      <c r="E268" s="127" t="n">
        <v>24114</v>
      </c>
      <c r="F268" s="33" t="s">
        <v>747</v>
      </c>
      <c r="G268" s="129" t="s">
        <v>299</v>
      </c>
    </row>
    <row r="269" customFormat="false" ht="12.75" hidden="false" customHeight="false" outlineLevel="0" collapsed="false">
      <c r="E269" s="127" t="n">
        <v>24115</v>
      </c>
      <c r="F269" s="33" t="s">
        <v>748</v>
      </c>
      <c r="G269" s="129" t="s">
        <v>299</v>
      </c>
    </row>
    <row r="270" customFormat="false" ht="12.75" hidden="false" customHeight="false" outlineLevel="0" collapsed="false">
      <c r="E270" s="127" t="n">
        <v>24116</v>
      </c>
      <c r="F270" s="33" t="s">
        <v>749</v>
      </c>
      <c r="G270" s="129" t="s">
        <v>299</v>
      </c>
    </row>
    <row r="271" customFormat="false" ht="12.75" hidden="false" customHeight="false" outlineLevel="0" collapsed="false">
      <c r="E271" s="127" t="n">
        <v>24117</v>
      </c>
      <c r="F271" s="33" t="s">
        <v>750</v>
      </c>
      <c r="G271" s="129" t="s">
        <v>299</v>
      </c>
    </row>
    <row r="272" customFormat="false" ht="12.75" hidden="false" customHeight="false" outlineLevel="0" collapsed="false">
      <c r="E272" s="127" t="n">
        <v>24118</v>
      </c>
      <c r="F272" s="33" t="s">
        <v>751</v>
      </c>
      <c r="G272" s="129" t="s">
        <v>299</v>
      </c>
    </row>
    <row r="273" customFormat="false" ht="12.75" hidden="false" customHeight="false" outlineLevel="0" collapsed="false">
      <c r="E273" s="127" t="n">
        <v>24119</v>
      </c>
      <c r="F273" s="33" t="s">
        <v>752</v>
      </c>
      <c r="G273" s="129" t="s">
        <v>299</v>
      </c>
    </row>
    <row r="274" customFormat="false" ht="12.75" hidden="false" customHeight="false" outlineLevel="0" collapsed="false">
      <c r="E274" s="127" t="n">
        <v>24120</v>
      </c>
      <c r="F274" s="33" t="s">
        <v>753</v>
      </c>
      <c r="G274" s="129" t="s">
        <v>299</v>
      </c>
    </row>
    <row r="275" customFormat="false" ht="12.75" hidden="false" customHeight="false" outlineLevel="0" collapsed="false">
      <c r="E275" s="127" t="n">
        <v>24121</v>
      </c>
      <c r="F275" s="33" t="s">
        <v>754</v>
      </c>
      <c r="G275" s="129" t="s">
        <v>299</v>
      </c>
    </row>
    <row r="276" customFormat="false" ht="12.75" hidden="false" customHeight="false" outlineLevel="0" collapsed="false">
      <c r="E276" s="127" t="n">
        <v>24122</v>
      </c>
      <c r="F276" s="33" t="s">
        <v>755</v>
      </c>
      <c r="G276" s="129" t="s">
        <v>299</v>
      </c>
    </row>
    <row r="277" customFormat="false" ht="12.75" hidden="false" customHeight="false" outlineLevel="0" collapsed="false">
      <c r="E277" s="127" t="n">
        <v>24123</v>
      </c>
      <c r="F277" s="33" t="s">
        <v>756</v>
      </c>
      <c r="G277" s="129" t="s">
        <v>299</v>
      </c>
    </row>
    <row r="278" customFormat="false" ht="12.75" hidden="false" customHeight="false" outlineLevel="0" collapsed="false">
      <c r="E278" s="127" t="n">
        <v>24124</v>
      </c>
      <c r="F278" s="33" t="s">
        <v>757</v>
      </c>
      <c r="G278" s="129" t="s">
        <v>299</v>
      </c>
    </row>
    <row r="279" customFormat="false" ht="12.75" hidden="false" customHeight="false" outlineLevel="0" collapsed="false">
      <c r="E279" s="127" t="n">
        <v>24125</v>
      </c>
      <c r="F279" s="33" t="s">
        <v>758</v>
      </c>
      <c r="G279" s="129" t="s">
        <v>299</v>
      </c>
    </row>
    <row r="280" customFormat="false" ht="12.75" hidden="false" customHeight="false" outlineLevel="0" collapsed="false">
      <c r="E280" s="127" t="n">
        <v>24126</v>
      </c>
      <c r="F280" s="33" t="s">
        <v>759</v>
      </c>
      <c r="G280" s="129" t="s">
        <v>299</v>
      </c>
    </row>
    <row r="281" customFormat="false" ht="12.75" hidden="false" customHeight="false" outlineLevel="0" collapsed="false">
      <c r="E281" s="127" t="n">
        <v>24127</v>
      </c>
      <c r="F281" s="33" t="s">
        <v>760</v>
      </c>
      <c r="G281" s="129" t="s">
        <v>299</v>
      </c>
    </row>
    <row r="282" customFormat="false" ht="12.75" hidden="false" customHeight="false" outlineLevel="0" collapsed="false">
      <c r="E282" s="127" t="n">
        <v>24128</v>
      </c>
      <c r="F282" s="33" t="s">
        <v>761</v>
      </c>
      <c r="G282" s="129" t="s">
        <v>299</v>
      </c>
    </row>
    <row r="283" customFormat="false" ht="12.75" hidden="false" customHeight="false" outlineLevel="0" collapsed="false">
      <c r="E283" s="127" t="n">
        <v>24129</v>
      </c>
      <c r="F283" s="33" t="s">
        <v>762</v>
      </c>
      <c r="G283" s="129" t="s">
        <v>299</v>
      </c>
    </row>
    <row r="284" customFormat="false" ht="12.75" hidden="false" customHeight="false" outlineLevel="0" collapsed="false">
      <c r="E284" s="127" t="n">
        <v>24130</v>
      </c>
      <c r="F284" s="33" t="s">
        <v>763</v>
      </c>
      <c r="G284" s="129" t="s">
        <v>299</v>
      </c>
    </row>
    <row r="285" customFormat="false" ht="12.75" hidden="false" customHeight="false" outlineLevel="0" collapsed="false">
      <c r="E285" s="127" t="n">
        <v>24131</v>
      </c>
      <c r="F285" s="33" t="s">
        <v>764</v>
      </c>
      <c r="G285" s="129" t="s">
        <v>299</v>
      </c>
    </row>
    <row r="286" customFormat="false" ht="12.75" hidden="false" customHeight="false" outlineLevel="0" collapsed="false">
      <c r="E286" s="127" t="n">
        <v>24132</v>
      </c>
      <c r="F286" s="33" t="s">
        <v>765</v>
      </c>
      <c r="G286" s="129" t="s">
        <v>299</v>
      </c>
    </row>
    <row r="287" customFormat="false" ht="12.75" hidden="false" customHeight="false" outlineLevel="0" collapsed="false">
      <c r="E287" s="127" t="n">
        <v>24133</v>
      </c>
      <c r="F287" s="33" t="s">
        <v>766</v>
      </c>
      <c r="G287" s="129" t="s">
        <v>299</v>
      </c>
    </row>
    <row r="288" customFormat="false" ht="12.75" hidden="false" customHeight="false" outlineLevel="0" collapsed="false">
      <c r="E288" s="127" t="n">
        <v>24134</v>
      </c>
      <c r="F288" s="33" t="s">
        <v>767</v>
      </c>
      <c r="G288" s="129" t="s">
        <v>299</v>
      </c>
    </row>
    <row r="289" customFormat="false" ht="12.75" hidden="false" customHeight="false" outlineLevel="0" collapsed="false">
      <c r="E289" s="127" t="n">
        <v>24135</v>
      </c>
      <c r="F289" s="33" t="s">
        <v>768</v>
      </c>
      <c r="G289" s="129" t="s">
        <v>299</v>
      </c>
    </row>
    <row r="290" customFormat="false" ht="12.75" hidden="false" customHeight="false" outlineLevel="0" collapsed="false">
      <c r="E290" s="127" t="n">
        <v>24136</v>
      </c>
      <c r="F290" s="33" t="s">
        <v>769</v>
      </c>
      <c r="G290" s="129" t="s">
        <v>299</v>
      </c>
    </row>
    <row r="291" customFormat="false" ht="12.75" hidden="false" customHeight="false" outlineLevel="0" collapsed="false">
      <c r="E291" s="127" t="n">
        <v>24137</v>
      </c>
      <c r="F291" s="33" t="s">
        <v>770</v>
      </c>
      <c r="G291" s="129" t="s">
        <v>299</v>
      </c>
    </row>
    <row r="292" customFormat="false" ht="12.75" hidden="false" customHeight="false" outlineLevel="0" collapsed="false">
      <c r="E292" s="127" t="n">
        <v>24138</v>
      </c>
      <c r="F292" s="33" t="s">
        <v>771</v>
      </c>
      <c r="G292" s="129" t="s">
        <v>299</v>
      </c>
    </row>
    <row r="293" customFormat="false" ht="12.75" hidden="false" customHeight="false" outlineLevel="0" collapsed="false">
      <c r="E293" s="127" t="n">
        <v>24139</v>
      </c>
      <c r="F293" s="33" t="s">
        <v>772</v>
      </c>
      <c r="G293" s="129" t="s">
        <v>346</v>
      </c>
    </row>
    <row r="294" customFormat="false" ht="12.75" hidden="false" customHeight="false" outlineLevel="0" collapsed="false">
      <c r="E294" s="127" t="n">
        <v>24225</v>
      </c>
      <c r="F294" s="33" t="s">
        <v>773</v>
      </c>
      <c r="G294" s="129" t="s">
        <v>299</v>
      </c>
    </row>
    <row r="295" customFormat="false" ht="12.75" hidden="false" customHeight="false" outlineLevel="0" collapsed="false">
      <c r="E295" s="127" t="n">
        <v>24226</v>
      </c>
      <c r="F295" s="33" t="s">
        <v>774</v>
      </c>
      <c r="G295" s="129" t="s">
        <v>299</v>
      </c>
    </row>
    <row r="296" customFormat="false" ht="12.75" hidden="false" customHeight="false" outlineLevel="0" collapsed="false">
      <c r="E296" s="127" t="n">
        <v>24227</v>
      </c>
      <c r="F296" s="33" t="s">
        <v>775</v>
      </c>
      <c r="G296" s="129" t="s">
        <v>299</v>
      </c>
    </row>
    <row r="297" customFormat="false" ht="12.75" hidden="false" customHeight="false" outlineLevel="0" collapsed="false">
      <c r="E297" s="127" t="n">
        <v>24228</v>
      </c>
      <c r="F297" s="33" t="s">
        <v>776</v>
      </c>
      <c r="G297" s="129" t="s">
        <v>299</v>
      </c>
    </row>
    <row r="298" customFormat="false" ht="12.75" hidden="false" customHeight="false" outlineLevel="0" collapsed="false">
      <c r="E298" s="127" t="n">
        <v>24229</v>
      </c>
      <c r="F298" s="33" t="s">
        <v>777</v>
      </c>
      <c r="G298" s="129" t="s">
        <v>299</v>
      </c>
    </row>
    <row r="299" customFormat="false" ht="12.75" hidden="false" customHeight="false" outlineLevel="0" collapsed="false">
      <c r="E299" s="127" t="n">
        <v>24230</v>
      </c>
      <c r="F299" s="33" t="s">
        <v>778</v>
      </c>
      <c r="G299" s="129" t="s">
        <v>299</v>
      </c>
    </row>
    <row r="300" customFormat="false" ht="12.75" hidden="false" customHeight="false" outlineLevel="0" collapsed="false">
      <c r="E300" s="127" t="n">
        <v>24231</v>
      </c>
      <c r="F300" s="33" t="s">
        <v>779</v>
      </c>
      <c r="G300" s="129" t="s">
        <v>299</v>
      </c>
    </row>
    <row r="301" customFormat="false" ht="12.75" hidden="false" customHeight="false" outlineLevel="0" collapsed="false">
      <c r="E301" s="127" t="n">
        <v>24232</v>
      </c>
      <c r="F301" s="33" t="s">
        <v>780</v>
      </c>
      <c r="G301" s="129" t="s">
        <v>299</v>
      </c>
    </row>
    <row r="302" customFormat="false" ht="12.75" hidden="false" customHeight="false" outlineLevel="0" collapsed="false">
      <c r="E302" s="127" t="n">
        <v>24233</v>
      </c>
      <c r="F302" s="33" t="s">
        <v>781</v>
      </c>
      <c r="G302" s="129" t="s">
        <v>299</v>
      </c>
    </row>
    <row r="303" customFormat="false" ht="12.75" hidden="false" customHeight="false" outlineLevel="0" collapsed="false">
      <c r="E303" s="127" t="n">
        <v>24234</v>
      </c>
      <c r="F303" s="33" t="s">
        <v>782</v>
      </c>
      <c r="G303" s="129" t="s">
        <v>299</v>
      </c>
    </row>
    <row r="304" customFormat="false" ht="12.75" hidden="false" customHeight="false" outlineLevel="0" collapsed="false">
      <c r="E304" s="127" t="n">
        <v>24235</v>
      </c>
      <c r="F304" s="33" t="s">
        <v>783</v>
      </c>
      <c r="G304" s="129" t="s">
        <v>299</v>
      </c>
    </row>
    <row r="305" customFormat="false" ht="12.75" hidden="false" customHeight="false" outlineLevel="0" collapsed="false">
      <c r="E305" s="127" t="n">
        <v>24236</v>
      </c>
      <c r="F305" s="33" t="s">
        <v>784</v>
      </c>
      <c r="G305" s="129" t="s">
        <v>299</v>
      </c>
    </row>
    <row r="306" customFormat="false" ht="12.75" hidden="false" customHeight="false" outlineLevel="0" collapsed="false">
      <c r="E306" s="127" t="n">
        <v>24237</v>
      </c>
      <c r="F306" s="33" t="s">
        <v>785</v>
      </c>
      <c r="G306" s="129" t="s">
        <v>299</v>
      </c>
    </row>
    <row r="307" customFormat="false" ht="12.75" hidden="false" customHeight="false" outlineLevel="0" collapsed="false">
      <c r="E307" s="127" t="n">
        <v>24238</v>
      </c>
      <c r="F307" s="33" t="s">
        <v>786</v>
      </c>
      <c r="G307" s="129" t="s">
        <v>299</v>
      </c>
    </row>
    <row r="308" customFormat="false" ht="12.75" hidden="false" customHeight="false" outlineLevel="0" collapsed="false">
      <c r="E308" s="127" t="n">
        <v>24239</v>
      </c>
      <c r="F308" s="33" t="s">
        <v>787</v>
      </c>
      <c r="G308" s="129" t="s">
        <v>299</v>
      </c>
    </row>
    <row r="309" customFormat="false" ht="12.75" hidden="false" customHeight="false" outlineLevel="0" collapsed="false">
      <c r="E309" s="127" t="n">
        <v>24240</v>
      </c>
      <c r="F309" s="33" t="s">
        <v>788</v>
      </c>
      <c r="G309" s="129" t="s">
        <v>299</v>
      </c>
    </row>
    <row r="310" customFormat="false" ht="12.75" hidden="false" customHeight="false" outlineLevel="0" collapsed="false">
      <c r="E310" s="127" t="n">
        <v>24241</v>
      </c>
      <c r="F310" s="33" t="s">
        <v>789</v>
      </c>
      <c r="G310" s="129" t="s">
        <v>299</v>
      </c>
    </row>
    <row r="311" customFormat="false" ht="12.75" hidden="false" customHeight="false" outlineLevel="0" collapsed="false">
      <c r="E311" s="127" t="n">
        <v>24242</v>
      </c>
      <c r="F311" s="33" t="s">
        <v>790</v>
      </c>
      <c r="G311" s="129" t="s">
        <v>299</v>
      </c>
    </row>
    <row r="312" customFormat="false" ht="12.75" hidden="false" customHeight="false" outlineLevel="0" collapsed="false">
      <c r="E312" s="127" t="n">
        <v>24243</v>
      </c>
      <c r="F312" s="33" t="s">
        <v>791</v>
      </c>
      <c r="G312" s="129" t="s">
        <v>299</v>
      </c>
    </row>
    <row r="313" customFormat="false" ht="12.75" hidden="false" customHeight="false" outlineLevel="0" collapsed="false">
      <c r="E313" s="127" t="n">
        <v>24245</v>
      </c>
      <c r="F313" s="33" t="s">
        <v>792</v>
      </c>
      <c r="G313" s="129" t="s">
        <v>299</v>
      </c>
    </row>
    <row r="314" customFormat="false" ht="12.75" hidden="false" customHeight="false" outlineLevel="0" collapsed="false">
      <c r="E314" s="127" t="n">
        <v>24246</v>
      </c>
      <c r="F314" s="33" t="s">
        <v>793</v>
      </c>
      <c r="G314" s="129" t="s">
        <v>299</v>
      </c>
    </row>
    <row r="315" customFormat="false" ht="12.75" hidden="false" customHeight="false" outlineLevel="0" collapsed="false">
      <c r="E315" s="127" t="n">
        <v>24247</v>
      </c>
      <c r="F315" s="33" t="s">
        <v>794</v>
      </c>
      <c r="G315" s="129" t="s">
        <v>299</v>
      </c>
    </row>
    <row r="316" customFormat="false" ht="12.75" hidden="false" customHeight="false" outlineLevel="0" collapsed="false">
      <c r="E316" s="127" t="n">
        <v>24249</v>
      </c>
      <c r="F316" s="33" t="s">
        <v>795</v>
      </c>
      <c r="G316" s="129" t="s">
        <v>299</v>
      </c>
    </row>
    <row r="317" customFormat="false" ht="12.75" hidden="false" customHeight="false" outlineLevel="0" collapsed="false">
      <c r="E317" s="127" t="n">
        <v>24250</v>
      </c>
      <c r="F317" s="33" t="s">
        <v>796</v>
      </c>
      <c r="G317" s="129" t="s">
        <v>299</v>
      </c>
    </row>
    <row r="318" customFormat="false" ht="12.75" hidden="false" customHeight="false" outlineLevel="0" collapsed="false">
      <c r="E318" s="127" t="n">
        <v>24251</v>
      </c>
      <c r="F318" s="33" t="s">
        <v>797</v>
      </c>
      <c r="G318" s="129" t="s">
        <v>299</v>
      </c>
    </row>
    <row r="319" customFormat="false" ht="12.75" hidden="false" customHeight="false" outlineLevel="0" collapsed="false">
      <c r="E319" s="127" t="n">
        <v>24252</v>
      </c>
      <c r="F319" s="33" t="s">
        <v>798</v>
      </c>
      <c r="G319" s="129" t="s">
        <v>299</v>
      </c>
    </row>
    <row r="320" customFormat="false" ht="12.75" hidden="false" customHeight="false" outlineLevel="0" collapsed="false">
      <c r="E320" s="127" t="n">
        <v>24253</v>
      </c>
      <c r="F320" s="33" t="s">
        <v>799</v>
      </c>
      <c r="G320" s="129" t="s">
        <v>299</v>
      </c>
    </row>
    <row r="321" customFormat="false" ht="12.75" hidden="false" customHeight="false" outlineLevel="0" collapsed="false">
      <c r="E321" s="127" t="n">
        <v>24254</v>
      </c>
      <c r="F321" s="33" t="s">
        <v>800</v>
      </c>
      <c r="G321" s="129" t="s">
        <v>299</v>
      </c>
    </row>
    <row r="322" customFormat="false" ht="12.75" hidden="false" customHeight="false" outlineLevel="0" collapsed="false">
      <c r="E322" s="127" t="n">
        <v>24255</v>
      </c>
      <c r="F322" s="33" t="s">
        <v>801</v>
      </c>
      <c r="G322" s="129" t="s">
        <v>299</v>
      </c>
    </row>
    <row r="323" customFormat="false" ht="12.75" hidden="false" customHeight="false" outlineLevel="0" collapsed="false">
      <c r="E323" s="127" t="n">
        <v>24257</v>
      </c>
      <c r="F323" s="33" t="s">
        <v>802</v>
      </c>
      <c r="G323" s="129" t="s">
        <v>299</v>
      </c>
    </row>
    <row r="324" customFormat="false" ht="12.75" hidden="false" customHeight="false" outlineLevel="0" collapsed="false">
      <c r="E324" s="127" t="n">
        <v>24258</v>
      </c>
      <c r="F324" s="33" t="s">
        <v>803</v>
      </c>
      <c r="G324" s="129" t="s">
        <v>299</v>
      </c>
    </row>
    <row r="325" customFormat="false" ht="12.75" hidden="false" customHeight="false" outlineLevel="0" collapsed="false">
      <c r="E325" s="127" t="n">
        <v>24259</v>
      </c>
      <c r="F325" s="33" t="s">
        <v>804</v>
      </c>
      <c r="G325" s="129" t="s">
        <v>299</v>
      </c>
    </row>
    <row r="326" customFormat="false" ht="12.75" hidden="false" customHeight="false" outlineLevel="0" collapsed="false">
      <c r="E326" s="127" t="n">
        <v>24260</v>
      </c>
      <c r="F326" s="33" t="s">
        <v>805</v>
      </c>
      <c r="G326" s="129" t="s">
        <v>299</v>
      </c>
    </row>
    <row r="327" customFormat="false" ht="12.75" hidden="false" customHeight="false" outlineLevel="0" collapsed="false">
      <c r="E327" s="127" t="n">
        <v>24261</v>
      </c>
      <c r="F327" s="33" t="s">
        <v>806</v>
      </c>
      <c r="G327" s="129" t="s">
        <v>299</v>
      </c>
    </row>
    <row r="328" customFormat="false" ht="12.75" hidden="false" customHeight="false" outlineLevel="0" collapsed="false">
      <c r="E328" s="127"/>
      <c r="F328" s="33"/>
      <c r="G328" s="129"/>
    </row>
    <row r="329" customFormat="false" ht="12.75" hidden="false" customHeight="false" outlineLevel="0" collapsed="false">
      <c r="E329" s="127"/>
      <c r="F329" s="33"/>
      <c r="G329" s="129"/>
    </row>
    <row r="330" customFormat="false" ht="12.75" hidden="false" customHeight="false" outlineLevel="0" collapsed="false">
      <c r="E330" s="127"/>
      <c r="F330" s="33"/>
      <c r="G330" s="129"/>
    </row>
    <row r="331" customFormat="false" ht="12.75" hidden="false" customHeight="false" outlineLevel="0" collapsed="false">
      <c r="E331" s="127"/>
      <c r="F331" s="33"/>
      <c r="G331" s="129"/>
    </row>
    <row r="332" customFormat="false" ht="12.75" hidden="false" customHeight="false" outlineLevel="0" collapsed="false">
      <c r="E332" s="127"/>
      <c r="F332" s="33"/>
      <c r="G332" s="129"/>
    </row>
    <row r="333" customFormat="false" ht="12.75" hidden="false" customHeight="false" outlineLevel="0" collapsed="false">
      <c r="E333" s="127"/>
      <c r="F333" s="33"/>
      <c r="G333" s="129"/>
    </row>
    <row r="334" customFormat="false" ht="12.75" hidden="false" customHeight="false" outlineLevel="0" collapsed="false">
      <c r="E334" s="127"/>
      <c r="F334" s="33"/>
      <c r="G334" s="129"/>
    </row>
    <row r="335" customFormat="false" ht="12.75" hidden="false" customHeight="false" outlineLevel="0" collapsed="false">
      <c r="E335" s="127"/>
      <c r="F335" s="33"/>
      <c r="G335" s="129"/>
    </row>
    <row r="336" customFormat="false" ht="12.75" hidden="false" customHeight="false" outlineLevel="0" collapsed="false">
      <c r="E336" s="127"/>
      <c r="F336" s="33"/>
      <c r="G336" s="129"/>
    </row>
    <row r="337" customFormat="false" ht="12.75" hidden="false" customHeight="false" outlineLevel="0" collapsed="false">
      <c r="E337" s="127"/>
      <c r="F337" s="33"/>
      <c r="G337" s="129"/>
    </row>
    <row r="338" customFormat="false" ht="12.75" hidden="false" customHeight="false" outlineLevel="0" collapsed="false">
      <c r="E338" s="127"/>
      <c r="F338" s="33"/>
      <c r="G338" s="129"/>
    </row>
    <row r="339" customFormat="false" ht="12.75" hidden="false" customHeight="false" outlineLevel="0" collapsed="false">
      <c r="E339" s="127"/>
      <c r="F339" s="33"/>
      <c r="G339" s="129"/>
    </row>
    <row r="340" customFormat="false" ht="12.75" hidden="false" customHeight="false" outlineLevel="0" collapsed="false">
      <c r="E340" s="127"/>
      <c r="F340" s="33"/>
      <c r="G340" s="129"/>
    </row>
    <row r="341" customFormat="false" ht="12.75" hidden="false" customHeight="false" outlineLevel="0" collapsed="false">
      <c r="E341" s="127"/>
      <c r="F341" s="33"/>
      <c r="G341" s="129"/>
    </row>
    <row r="342" customFormat="false" ht="12.75" hidden="false" customHeight="false" outlineLevel="0" collapsed="false">
      <c r="E342" s="127"/>
      <c r="F342" s="33"/>
      <c r="G342" s="129"/>
    </row>
    <row r="343" customFormat="false" ht="12.75" hidden="false" customHeight="false" outlineLevel="0" collapsed="false">
      <c r="E343" s="127"/>
      <c r="F343" s="33"/>
      <c r="G343" s="129"/>
    </row>
    <row r="344" customFormat="false" ht="12.75" hidden="false" customHeight="false" outlineLevel="0" collapsed="false">
      <c r="E344" s="127"/>
      <c r="F344" s="33"/>
      <c r="G344" s="129"/>
    </row>
    <row r="345" customFormat="false" ht="12.75" hidden="false" customHeight="false" outlineLevel="0" collapsed="false">
      <c r="E345" s="127"/>
      <c r="F345" s="33"/>
      <c r="G345" s="12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30" t="s">
        <v>83</v>
      </c>
    </row>
    <row r="2" customFormat="false" ht="12.75" hidden="false" customHeight="false" outlineLevel="0" collapsed="false">
      <c r="D2" s="131"/>
      <c r="E2" s="130" t="s">
        <v>807</v>
      </c>
    </row>
    <row r="6" customFormat="false" ht="15.75" hidden="false" customHeight="false" outlineLevel="0" collapsed="false">
      <c r="A6" s="132"/>
      <c r="B6" s="132"/>
      <c r="C6" s="132"/>
      <c r="D6" s="132"/>
      <c r="E6" s="132" t="s">
        <v>808</v>
      </c>
      <c r="F6" s="132"/>
      <c r="G6" s="132"/>
      <c r="H6" s="132"/>
      <c r="I6" s="132"/>
      <c r="J6" s="132"/>
    </row>
    <row r="7" customFormat="false" ht="15.75" hidden="false" customHeight="false" outlineLevel="0" collapsed="false">
      <c r="A7" s="132"/>
      <c r="B7" s="132"/>
      <c r="C7" s="132"/>
      <c r="D7" s="132"/>
      <c r="E7" s="132"/>
      <c r="F7" s="132"/>
      <c r="G7" s="132"/>
      <c r="H7" s="132"/>
      <c r="I7" s="132"/>
      <c r="J7" s="132"/>
    </row>
    <row r="8" customFormat="false" ht="15.75" hidden="false" customHeight="false" outlineLevel="0" collapsed="false">
      <c r="A8" s="132"/>
      <c r="B8" s="132"/>
      <c r="C8" s="132"/>
      <c r="D8" s="132"/>
      <c r="E8" s="132"/>
      <c r="F8" s="132"/>
      <c r="G8" s="132"/>
      <c r="H8" s="132"/>
      <c r="I8" s="132"/>
      <c r="J8" s="132"/>
    </row>
    <row r="10" customFormat="false" ht="12.75" hidden="false" customHeight="false" outlineLevel="0" collapsed="false">
      <c r="A10" s="133" t="s">
        <v>88</v>
      </c>
      <c r="B10" s="133"/>
      <c r="C10" s="134"/>
      <c r="D10" s="134"/>
      <c r="E10" s="135"/>
      <c r="F10" s="133"/>
      <c r="H10" s="31"/>
      <c r="I10" s="31"/>
    </row>
    <row r="12" customFormat="false" ht="12.75" hidden="false" customHeight="false" outlineLevel="0" collapsed="false">
      <c r="A12" s="133" t="s">
        <v>809</v>
      </c>
      <c r="B12" s="134"/>
      <c r="F12" s="133" t="s">
        <v>810</v>
      </c>
      <c r="G12" s="133"/>
      <c r="H12" s="133"/>
      <c r="I12" s="133"/>
      <c r="J12" s="133"/>
    </row>
    <row r="15" customFormat="false" ht="12.75" hidden="false" customHeight="false" outlineLevel="0" collapsed="false">
      <c r="A15" s="136"/>
      <c r="B15" s="137" t="s">
        <v>811</v>
      </c>
      <c r="C15" s="137" t="s">
        <v>812</v>
      </c>
      <c r="D15" s="138"/>
      <c r="E15" s="139"/>
      <c r="F15" s="140" t="s">
        <v>813</v>
      </c>
      <c r="G15" s="139"/>
      <c r="H15" s="141"/>
    </row>
    <row r="16" customFormat="false" ht="12.75" hidden="false" customHeight="false" outlineLevel="0" collapsed="false">
      <c r="A16" s="142" t="s">
        <v>814</v>
      </c>
      <c r="B16" s="142" t="s">
        <v>815</v>
      </c>
      <c r="C16" s="142" t="s">
        <v>816</v>
      </c>
      <c r="D16" s="143" t="s">
        <v>111</v>
      </c>
      <c r="E16" s="143" t="s">
        <v>116</v>
      </c>
      <c r="F16" s="143" t="s">
        <v>817</v>
      </c>
      <c r="G16" s="143" t="s">
        <v>120</v>
      </c>
      <c r="H16" s="143" t="s">
        <v>144</v>
      </c>
    </row>
    <row r="17" customFormat="false" ht="12.75" hidden="false" customHeight="false" outlineLevel="0" collapsed="false">
      <c r="A17" s="28"/>
      <c r="B17" s="28"/>
      <c r="C17" s="28"/>
      <c r="D17" s="28"/>
      <c r="E17" s="28"/>
      <c r="F17" s="28"/>
      <c r="G17" s="28"/>
      <c r="H17" s="28"/>
    </row>
    <row r="18" customFormat="false" ht="12.75" hidden="false" customHeight="false" outlineLevel="0" collapsed="false">
      <c r="A18" s="28"/>
      <c r="B18" s="28"/>
      <c r="C18" s="28"/>
      <c r="D18" s="28"/>
      <c r="E18" s="28"/>
      <c r="F18" s="28"/>
      <c r="G18" s="28"/>
      <c r="H18" s="28"/>
    </row>
    <row r="19" customFormat="false" ht="12.75" hidden="false" customHeight="false" outlineLevel="0" collapsed="false">
      <c r="A19" s="28"/>
      <c r="B19" s="28"/>
      <c r="C19" s="28"/>
      <c r="D19" s="28"/>
      <c r="E19" s="28"/>
      <c r="F19" s="28"/>
      <c r="G19" s="28"/>
      <c r="H19" s="28"/>
    </row>
    <row r="20" customFormat="false" ht="12.75" hidden="false" customHeight="false" outlineLevel="0" collapsed="false">
      <c r="A20" s="28"/>
      <c r="B20" s="28"/>
      <c r="C20" s="28"/>
      <c r="D20" s="28"/>
      <c r="E20" s="28"/>
      <c r="F20" s="28"/>
      <c r="G20" s="28"/>
      <c r="H20" s="28"/>
    </row>
    <row r="21" customFormat="false" ht="12.75" hidden="false" customHeight="false" outlineLevel="0" collapsed="false">
      <c r="A21" s="28"/>
      <c r="B21" s="28"/>
      <c r="C21" s="28"/>
      <c r="D21" s="28"/>
      <c r="E21" s="28"/>
      <c r="F21" s="28"/>
      <c r="G21" s="28"/>
      <c r="H21" s="28"/>
    </row>
    <row r="22" customFormat="false" ht="12.75" hidden="false" customHeight="false" outlineLevel="0" collapsed="false">
      <c r="A22" s="28"/>
      <c r="B22" s="28"/>
      <c r="C22" s="28"/>
      <c r="D22" s="28"/>
      <c r="E22" s="28"/>
      <c r="F22" s="28"/>
      <c r="G22" s="28"/>
      <c r="H22" s="28"/>
    </row>
    <row r="23" customFormat="false" ht="12.75" hidden="false" customHeight="false" outlineLevel="0" collapsed="false">
      <c r="A23" s="28"/>
      <c r="B23" s="28"/>
      <c r="C23" s="28"/>
      <c r="D23" s="28"/>
      <c r="E23" s="28"/>
      <c r="F23" s="28"/>
      <c r="G23" s="28"/>
      <c r="H23" s="28"/>
    </row>
    <row r="24" customFormat="false" ht="12.75" hidden="false" customHeight="false" outlineLevel="0" collapsed="false">
      <c r="A24" s="28"/>
      <c r="B24" s="28"/>
      <c r="C24" s="28"/>
      <c r="D24" s="28"/>
      <c r="E24" s="28"/>
      <c r="F24" s="28"/>
      <c r="G24" s="28"/>
      <c r="H24" s="28"/>
    </row>
    <row r="25" customFormat="false" ht="12.75" hidden="false" customHeight="false" outlineLevel="0" collapsed="false">
      <c r="A25" s="28"/>
      <c r="B25" s="28"/>
      <c r="C25" s="28"/>
      <c r="D25" s="28"/>
      <c r="E25" s="28"/>
      <c r="F25" s="28"/>
      <c r="G25" s="28"/>
      <c r="H25" s="28"/>
    </row>
    <row r="26" customFormat="false" ht="12.75" hidden="false" customHeight="false" outlineLevel="0" collapsed="false">
      <c r="A26" s="28"/>
      <c r="B26" s="28"/>
      <c r="C26" s="28"/>
      <c r="D26" s="28"/>
      <c r="E26" s="28"/>
      <c r="F26" s="28"/>
      <c r="G26" s="28"/>
      <c r="H26" s="28"/>
    </row>
    <row r="27" customFormat="false" ht="12.75" hidden="false" customHeight="false" outlineLevel="0" collapsed="false">
      <c r="A27" s="28"/>
      <c r="B27" s="28"/>
      <c r="C27" s="28"/>
      <c r="D27" s="28"/>
      <c r="E27" s="28"/>
      <c r="F27" s="28"/>
      <c r="G27" s="28"/>
      <c r="H27" s="28"/>
    </row>
    <row r="28" customFormat="false" ht="12.75" hidden="false" customHeight="false" outlineLevel="0" collapsed="false">
      <c r="A28" s="28"/>
      <c r="B28" s="28"/>
      <c r="C28" s="28"/>
      <c r="D28" s="28"/>
      <c r="E28" s="28"/>
      <c r="F28" s="28"/>
      <c r="G28" s="28"/>
      <c r="H28" s="28"/>
    </row>
    <row r="29" customFormat="false" ht="12.75" hidden="false" customHeight="false" outlineLevel="0" collapsed="false">
      <c r="A29" s="28"/>
      <c r="B29" s="28"/>
      <c r="C29" s="28"/>
      <c r="D29" s="28"/>
      <c r="E29" s="28"/>
      <c r="F29" s="28"/>
      <c r="G29" s="28"/>
      <c r="H29" s="28"/>
    </row>
    <row r="30" customFormat="false" ht="12.75" hidden="false" customHeight="false" outlineLevel="0" collapsed="false">
      <c r="A30" s="28"/>
      <c r="B30" s="28"/>
      <c r="C30" s="28"/>
      <c r="D30" s="28"/>
      <c r="E30" s="28"/>
      <c r="F30" s="28"/>
      <c r="G30" s="28"/>
      <c r="H30" s="28"/>
    </row>
    <row r="31" customFormat="false" ht="12.75" hidden="false" customHeight="false" outlineLevel="0" collapsed="false">
      <c r="A31" s="28"/>
      <c r="B31" s="28"/>
      <c r="C31" s="28"/>
      <c r="D31" s="28"/>
      <c r="E31" s="28"/>
      <c r="F31" s="28"/>
      <c r="G31" s="28"/>
      <c r="H31" s="28"/>
    </row>
    <row r="32" customFormat="false" ht="12.75" hidden="false" customHeight="false" outlineLevel="0" collapsed="false">
      <c r="A32" s="28"/>
      <c r="B32" s="28"/>
      <c r="C32" s="28"/>
      <c r="D32" s="28"/>
      <c r="E32" s="28"/>
      <c r="F32" s="28"/>
      <c r="G32" s="28"/>
      <c r="H32" s="28"/>
    </row>
    <row r="33" customFormat="false" ht="12.75" hidden="false" customHeight="false" outlineLevel="0" collapsed="false">
      <c r="A33" s="144"/>
      <c r="B33" s="130"/>
    </row>
    <row r="34" customFormat="false" ht="12.75" hidden="false" customHeight="false" outlineLevel="0" collapsed="false">
      <c r="A34" s="145" t="s">
        <v>818</v>
      </c>
    </row>
    <row r="36" customFormat="false" ht="12.75" hidden="false" customHeight="false" outlineLevel="0" collapsed="false">
      <c r="A36" s="0" t="s">
        <v>819</v>
      </c>
    </row>
    <row r="37" customFormat="false" ht="12.75" hidden="false" customHeight="false" outlineLevel="0" collapsed="false">
      <c r="A37" s="0" t="s">
        <v>820</v>
      </c>
    </row>
    <row r="40" customFormat="false" ht="12.75" hidden="false" customHeight="false" outlineLevel="0" collapsed="false">
      <c r="A40" s="0" t="s">
        <v>126</v>
      </c>
      <c r="C40" s="135"/>
      <c r="D40" s="135"/>
      <c r="E40" s="135"/>
      <c r="G40" s="0" t="s">
        <v>821</v>
      </c>
      <c r="H40" s="135"/>
      <c r="I40" s="135"/>
    </row>
    <row r="41" customFormat="false" ht="12.75" hidden="false" customHeight="false" outlineLevel="0" collapsed="false">
      <c r="A41" s="0" t="s">
        <v>822</v>
      </c>
      <c r="C41" s="135"/>
      <c r="D41" s="135"/>
      <c r="E41" s="135"/>
      <c r="F41" s="135"/>
    </row>
    <row r="42" customFormat="false" ht="12.75" hidden="false" customHeight="false" outlineLevel="0" collapsed="false">
      <c r="A42" s="0" t="s">
        <v>823</v>
      </c>
      <c r="C42" s="135"/>
      <c r="D42" s="135"/>
      <c r="E42" s="135"/>
      <c r="F42" s="135"/>
    </row>
    <row r="43" customFormat="false" ht="12.75" hidden="false" customHeight="false" outlineLevel="0" collapsed="false">
      <c r="C43" s="139"/>
      <c r="D43" s="139"/>
      <c r="E43" s="139"/>
      <c r="F43" s="139"/>
    </row>
    <row r="44" customFormat="false" ht="12.75" hidden="false" customHeight="false" outlineLevel="0" collapsed="false">
      <c r="C44" s="139"/>
      <c r="D44" s="139"/>
      <c r="E44" s="139"/>
      <c r="F44" s="139"/>
    </row>
    <row r="45" customFormat="false" ht="12.75" hidden="false" customHeight="false" outlineLevel="0" collapsed="false">
      <c r="C45" s="139"/>
      <c r="D45" s="139"/>
      <c r="E45" s="139"/>
      <c r="F45" s="139"/>
    </row>
    <row r="46" customFormat="false" ht="12.75" hidden="false" customHeight="false" outlineLevel="0" collapsed="false">
      <c r="A46" s="0" t="s">
        <v>824</v>
      </c>
      <c r="C46" s="139"/>
      <c r="D46" s="139"/>
      <c r="E46" s="139"/>
      <c r="F46" s="13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2001-07-26T10:50:17Z</cp:lastPrinted>
  <dcterms:modified xsi:type="dcterms:W3CDTF">2001-01-17T11:42:02Z</dcterms:modified>
  <cp:revision>0</cp:revision>
  <dc:subject/>
  <dc:title/>
</cp:coreProperties>
</file>